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7" lockStructure="1"/>
  <bookViews>
    <workbookView xWindow="-30" yWindow="960" windowWidth="20790" windowHeight="4680"/>
  </bookViews>
  <sheets>
    <sheet name="TPN n° 36" sheetId="10" r:id="rId1"/>
    <sheet name="Alcon" sheetId="11" state="hidden" r:id="rId2"/>
    <sheet name="SANDOZ &amp; GSK" sheetId="2" state="hidden" r:id="rId3"/>
    <sheet name="OTC" sheetId="14" state="hidden" r:id="rId4"/>
    <sheet name="Produtos não comercializados" sheetId="8" state="hidden" r:id="rId5"/>
    <sheet name="Produtos Inativos" sheetId="7" state="hidden" r:id="rId6"/>
    <sheet name="HISTÓRICO" sheetId="12" state="hidden" r:id="rId7"/>
    <sheet name="VACINAS" sheetId="16" state="hidden" r:id="rId8"/>
  </sheets>
  <externalReferences>
    <externalReference r:id="rId9"/>
    <externalReference r:id="rId10"/>
  </externalReferences>
  <definedNames>
    <definedName name="_xlnm._FilterDatabase" localSheetId="6" hidden="1">HISTÓRICO!$A$3:$C$21</definedName>
    <definedName name="_xlnm._FilterDatabase" localSheetId="5" hidden="1">'Produtos Inativos'!$A$5:$U$347</definedName>
    <definedName name="_xlnm._FilterDatabase" localSheetId="4" hidden="1">'Produtos não comercializados'!$A$10:$U$88</definedName>
    <definedName name="_xlnm._FilterDatabase" localSheetId="2" hidden="1">'SANDOZ &amp; GSK'!$A$12:$W$41</definedName>
    <definedName name="_xlnm._FilterDatabase" localSheetId="0" hidden="1">'TPN n° 36'!$A$10:$AS$269</definedName>
    <definedName name="_xlnm.Print_Titles" localSheetId="5">'Produtos Inativos'!$4:$5</definedName>
    <definedName name="_xlnm.Print_Titles" localSheetId="4">'Produtos não comercializados'!$9:$10</definedName>
    <definedName name="_xlnm.Print_Titles" localSheetId="2">'SANDOZ &amp; GSK'!$11:$12</definedName>
    <definedName name="Z_2D4AD414_022B_49E0_8EA4_D1D2A493EE6F_.wvu.Cols" localSheetId="5" hidden="1">'Produtos Inativos'!#REF!,'Produtos Inativos'!#REF!</definedName>
    <definedName name="Z_2D4AD414_022B_49E0_8EA4_D1D2A493EE6F_.wvu.Cols" localSheetId="2" hidden="1">'SANDOZ &amp; GSK'!$C:$C,'SANDOZ &amp; GSK'!$E:$E</definedName>
    <definedName name="Z_2D4AD414_022B_49E0_8EA4_D1D2A493EE6F_.wvu.PrintTitles" localSheetId="5" hidden="1">'Produtos Inativos'!$4:$5</definedName>
    <definedName name="Z_2D4AD414_022B_49E0_8EA4_D1D2A493EE6F_.wvu.PrintTitles" localSheetId="4" hidden="1">'Produtos não comercializados'!$9:$10</definedName>
    <definedName name="Z_2D4AD414_022B_49E0_8EA4_D1D2A493EE6F_.wvu.PrintTitles" localSheetId="2" hidden="1">'SANDOZ &amp; GSK'!$11:$12</definedName>
    <definedName name="Z_2D4AD414_022B_49E0_8EA4_D1D2A493EE6F_.wvu.Rows" localSheetId="4" hidden="1">'Produtos não comercializados'!#REF!,'Produtos não comercializados'!#REF!</definedName>
    <definedName name="Z_E75C1012_BF0D_4C5A_9B1B_C095ECE055F8_.wvu.FilterData" localSheetId="4" hidden="1">'Produtos não comercializados'!$A$10:$S$10</definedName>
    <definedName name="Z_E75C1012_BF0D_4C5A_9B1B_C095ECE055F8_.wvu.PrintTitles" localSheetId="5" hidden="1">'Produtos Inativos'!$4:$5</definedName>
    <definedName name="Z_E75C1012_BF0D_4C5A_9B1B_C095ECE055F8_.wvu.PrintTitles" localSheetId="4" hidden="1">'Produtos não comercializados'!$9:$10</definedName>
    <definedName name="Z_E75C1012_BF0D_4C5A_9B1B_C095ECE055F8_.wvu.PrintTitles" localSheetId="2" hidden="1">'SANDOZ &amp; GSK'!$11:$12</definedName>
  </definedNames>
  <calcPr calcId="145621"/>
</workbook>
</file>

<file path=xl/calcChain.xml><?xml version="1.0" encoding="utf-8"?>
<calcChain xmlns="http://schemas.openxmlformats.org/spreadsheetml/2006/main">
  <c r="AR57" i="14" l="1"/>
  <c r="AS56" i="14"/>
  <c r="AR56" i="14"/>
  <c r="AS55" i="14"/>
  <c r="AR55" i="14"/>
  <c r="AS54" i="14"/>
  <c r="AR54" i="14"/>
  <c r="AS49" i="14"/>
  <c r="AR49" i="14"/>
  <c r="AS48" i="14"/>
  <c r="AR48" i="14"/>
  <c r="AS47" i="14"/>
  <c r="AR47" i="14"/>
  <c r="AS46" i="14"/>
  <c r="AR46" i="14"/>
  <c r="AS45" i="14"/>
  <c r="AR45" i="14"/>
  <c r="AS44" i="14"/>
  <c r="AR44" i="14"/>
  <c r="AS43" i="14"/>
  <c r="AR43" i="14"/>
  <c r="AS42" i="14"/>
  <c r="AR42" i="14"/>
  <c r="AS41" i="14"/>
  <c r="AR41" i="14"/>
  <c r="AS40" i="14"/>
  <c r="AR40" i="14"/>
  <c r="AS36" i="14"/>
  <c r="AS24" i="14"/>
  <c r="AR24" i="14"/>
  <c r="AS23" i="14"/>
  <c r="AR23" i="14"/>
  <c r="AS22" i="14"/>
  <c r="AR22" i="14"/>
  <c r="AS21" i="14"/>
  <c r="AR21" i="14"/>
  <c r="AS20" i="14"/>
  <c r="AR20" i="14"/>
  <c r="F57" i="11" l="1"/>
  <c r="F58" i="11"/>
  <c r="G58" i="11" s="1"/>
  <c r="Q15" i="11"/>
  <c r="Q19" i="11"/>
  <c r="Q23" i="11"/>
  <c r="Q27" i="11"/>
  <c r="Q31" i="11"/>
  <c r="Q35" i="11"/>
  <c r="Q39" i="11"/>
  <c r="Q43" i="11"/>
  <c r="Q47" i="11"/>
  <c r="Q51" i="11"/>
  <c r="Q55" i="11"/>
  <c r="U15" i="11"/>
  <c r="U19" i="11"/>
  <c r="U23" i="11"/>
  <c r="U27" i="11"/>
  <c r="U31" i="11"/>
  <c r="U35" i="11"/>
  <c r="U39" i="11"/>
  <c r="U43" i="11"/>
  <c r="U47" i="11"/>
  <c r="U51" i="11"/>
  <c r="U55" i="11"/>
  <c r="U11" i="11"/>
  <c r="Q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11" i="11"/>
  <c r="G57" i="11"/>
  <c r="T12" i="11"/>
  <c r="U12" i="11" s="1"/>
  <c r="T13" i="11"/>
  <c r="U13" i="11" s="1"/>
  <c r="T14" i="11"/>
  <c r="U14" i="11" s="1"/>
  <c r="T15" i="11"/>
  <c r="T16" i="11"/>
  <c r="U16" i="11" s="1"/>
  <c r="T17" i="11"/>
  <c r="U17" i="11" s="1"/>
  <c r="T18" i="11"/>
  <c r="U18" i="11" s="1"/>
  <c r="T19" i="11"/>
  <c r="T20" i="11"/>
  <c r="U20" i="11" s="1"/>
  <c r="T21" i="11"/>
  <c r="U21" i="11" s="1"/>
  <c r="T22" i="11"/>
  <c r="U22" i="11" s="1"/>
  <c r="T23" i="11"/>
  <c r="T24" i="11"/>
  <c r="U24" i="11" s="1"/>
  <c r="T25" i="11"/>
  <c r="U25" i="11" s="1"/>
  <c r="T26" i="11"/>
  <c r="U26" i="11" s="1"/>
  <c r="T27" i="11"/>
  <c r="T28" i="11"/>
  <c r="U28" i="11" s="1"/>
  <c r="T29" i="11"/>
  <c r="U29" i="11" s="1"/>
  <c r="T30" i="11"/>
  <c r="U30" i="11" s="1"/>
  <c r="T31" i="11"/>
  <c r="T32" i="11"/>
  <c r="U32" i="11" s="1"/>
  <c r="T33" i="11"/>
  <c r="U33" i="11" s="1"/>
  <c r="T34" i="11"/>
  <c r="U34" i="11" s="1"/>
  <c r="T35" i="11"/>
  <c r="T36" i="11"/>
  <c r="U36" i="11" s="1"/>
  <c r="T37" i="11"/>
  <c r="U37" i="11" s="1"/>
  <c r="T38" i="11"/>
  <c r="U38" i="11" s="1"/>
  <c r="T39" i="11"/>
  <c r="T40" i="11"/>
  <c r="U40" i="11" s="1"/>
  <c r="T41" i="11"/>
  <c r="U41" i="11" s="1"/>
  <c r="T42" i="11"/>
  <c r="U42" i="11" s="1"/>
  <c r="T43" i="11"/>
  <c r="T44" i="11"/>
  <c r="U44" i="11" s="1"/>
  <c r="T45" i="11"/>
  <c r="U45" i="11" s="1"/>
  <c r="T46" i="11"/>
  <c r="U46" i="11" s="1"/>
  <c r="T47" i="11"/>
  <c r="T48" i="11"/>
  <c r="U48" i="11" s="1"/>
  <c r="T49" i="11"/>
  <c r="U49" i="11" s="1"/>
  <c r="T50" i="11"/>
  <c r="U50" i="11" s="1"/>
  <c r="T51" i="11"/>
  <c r="T52" i="11"/>
  <c r="U52" i="11" s="1"/>
  <c r="T53" i="11"/>
  <c r="U53" i="11" s="1"/>
  <c r="T54" i="11"/>
  <c r="U54" i="11" s="1"/>
  <c r="T55" i="11"/>
  <c r="T56" i="11"/>
  <c r="U56" i="11" s="1"/>
  <c r="T57" i="11"/>
  <c r="U57" i="11" s="1"/>
  <c r="T58" i="11"/>
  <c r="U58" i="11" s="1"/>
  <c r="T11" i="11"/>
  <c r="R12" i="11"/>
  <c r="S12" i="11" s="1"/>
  <c r="R13" i="11"/>
  <c r="S13" i="11" s="1"/>
  <c r="R14" i="11"/>
  <c r="S14" i="11" s="1"/>
  <c r="R15" i="11"/>
  <c r="S15" i="11" s="1"/>
  <c r="R16" i="11"/>
  <c r="S16" i="11" s="1"/>
  <c r="R17" i="11"/>
  <c r="S17" i="11" s="1"/>
  <c r="R18" i="11"/>
  <c r="S18" i="11" s="1"/>
  <c r="R19" i="11"/>
  <c r="S19" i="11" s="1"/>
  <c r="R20" i="11"/>
  <c r="S20" i="11" s="1"/>
  <c r="R21" i="11"/>
  <c r="S21" i="11" s="1"/>
  <c r="R22" i="11"/>
  <c r="S22" i="11" s="1"/>
  <c r="R23" i="11"/>
  <c r="S23" i="11" s="1"/>
  <c r="R24" i="11"/>
  <c r="S24" i="11" s="1"/>
  <c r="R25" i="11"/>
  <c r="S25" i="11" s="1"/>
  <c r="R26" i="11"/>
  <c r="S26" i="11" s="1"/>
  <c r="R27" i="11"/>
  <c r="S27" i="11" s="1"/>
  <c r="R28" i="11"/>
  <c r="S28" i="11" s="1"/>
  <c r="R29" i="11"/>
  <c r="S29" i="11" s="1"/>
  <c r="R30" i="11"/>
  <c r="S30" i="11" s="1"/>
  <c r="R31" i="11"/>
  <c r="S31" i="11" s="1"/>
  <c r="R32" i="11"/>
  <c r="S32" i="11" s="1"/>
  <c r="R33" i="11"/>
  <c r="S33" i="11" s="1"/>
  <c r="R34" i="11"/>
  <c r="S34" i="11" s="1"/>
  <c r="R35" i="11"/>
  <c r="S35" i="11" s="1"/>
  <c r="R36" i="11"/>
  <c r="S36" i="11" s="1"/>
  <c r="R37" i="11"/>
  <c r="S37" i="11" s="1"/>
  <c r="R38" i="11"/>
  <c r="S38" i="11" s="1"/>
  <c r="R39" i="11"/>
  <c r="S39" i="11" s="1"/>
  <c r="R40" i="11"/>
  <c r="S40" i="11" s="1"/>
  <c r="R41" i="11"/>
  <c r="S41" i="11" s="1"/>
  <c r="R42" i="11"/>
  <c r="S42" i="11" s="1"/>
  <c r="R43" i="11"/>
  <c r="S43" i="11" s="1"/>
  <c r="R44" i="11"/>
  <c r="S44" i="11" s="1"/>
  <c r="R45" i="11"/>
  <c r="S45" i="11" s="1"/>
  <c r="R46" i="11"/>
  <c r="S46" i="11" s="1"/>
  <c r="R47" i="11"/>
  <c r="S47" i="11" s="1"/>
  <c r="R48" i="11"/>
  <c r="S48" i="11" s="1"/>
  <c r="R49" i="11"/>
  <c r="S49" i="11" s="1"/>
  <c r="R50" i="11"/>
  <c r="S50" i="11" s="1"/>
  <c r="R51" i="11"/>
  <c r="S51" i="11" s="1"/>
  <c r="R52" i="11"/>
  <c r="S52" i="11" s="1"/>
  <c r="R53" i="11"/>
  <c r="S53" i="11" s="1"/>
  <c r="R54" i="11"/>
  <c r="S54" i="11" s="1"/>
  <c r="R55" i="11"/>
  <c r="S55" i="11" s="1"/>
  <c r="R56" i="11"/>
  <c r="S56" i="11" s="1"/>
  <c r="R57" i="11"/>
  <c r="S57" i="11" s="1"/>
  <c r="R58" i="11"/>
  <c r="S58" i="11" s="1"/>
  <c r="R11" i="11"/>
  <c r="S11" i="11" s="1"/>
  <c r="P12" i="11"/>
  <c r="Q12" i="11" s="1"/>
  <c r="P13" i="11"/>
  <c r="Q13" i="11" s="1"/>
  <c r="P14" i="11"/>
  <c r="Q14" i="11" s="1"/>
  <c r="P15" i="11"/>
  <c r="P16" i="11"/>
  <c r="Q16" i="11" s="1"/>
  <c r="P17" i="11"/>
  <c r="Q17" i="11" s="1"/>
  <c r="P18" i="11"/>
  <c r="Q18" i="11" s="1"/>
  <c r="P19" i="11"/>
  <c r="P20" i="11"/>
  <c r="Q20" i="11" s="1"/>
  <c r="P21" i="11"/>
  <c r="Q21" i="11" s="1"/>
  <c r="P22" i="11"/>
  <c r="Q22" i="11" s="1"/>
  <c r="P23" i="11"/>
  <c r="P24" i="11"/>
  <c r="Q24" i="11" s="1"/>
  <c r="P25" i="11"/>
  <c r="Q25" i="11" s="1"/>
  <c r="P26" i="11"/>
  <c r="Q26" i="11" s="1"/>
  <c r="P27" i="11"/>
  <c r="P28" i="11"/>
  <c r="Q28" i="11" s="1"/>
  <c r="P29" i="11"/>
  <c r="Q29" i="11" s="1"/>
  <c r="P30" i="11"/>
  <c r="Q30" i="11" s="1"/>
  <c r="P31" i="11"/>
  <c r="P32" i="11"/>
  <c r="Q32" i="11" s="1"/>
  <c r="P33" i="11"/>
  <c r="Q33" i="11" s="1"/>
  <c r="P34" i="11"/>
  <c r="Q34" i="11" s="1"/>
  <c r="P35" i="11"/>
  <c r="P36" i="11"/>
  <c r="Q36" i="11" s="1"/>
  <c r="P37" i="11"/>
  <c r="Q37" i="11" s="1"/>
  <c r="P38" i="11"/>
  <c r="Q38" i="11" s="1"/>
  <c r="P39" i="11"/>
  <c r="P40" i="11"/>
  <c r="Q40" i="11" s="1"/>
  <c r="P41" i="11"/>
  <c r="Q41" i="11" s="1"/>
  <c r="P42" i="11"/>
  <c r="Q42" i="11" s="1"/>
  <c r="P43" i="11"/>
  <c r="P44" i="11"/>
  <c r="Q44" i="11" s="1"/>
  <c r="P45" i="11"/>
  <c r="Q45" i="11" s="1"/>
  <c r="P46" i="11"/>
  <c r="Q46" i="11" s="1"/>
  <c r="P47" i="11"/>
  <c r="P48" i="11"/>
  <c r="Q48" i="11" s="1"/>
  <c r="P49" i="11"/>
  <c r="Q49" i="11" s="1"/>
  <c r="P50" i="11"/>
  <c r="Q50" i="11" s="1"/>
  <c r="P51" i="11"/>
  <c r="P52" i="11"/>
  <c r="Q52" i="11" s="1"/>
  <c r="P53" i="11"/>
  <c r="Q53" i="11" s="1"/>
  <c r="P54" i="11"/>
  <c r="Q54" i="11" s="1"/>
  <c r="P55" i="11"/>
  <c r="P56" i="11"/>
  <c r="Q56" i="11" s="1"/>
  <c r="P57" i="11"/>
  <c r="Q57" i="11" s="1"/>
  <c r="P58" i="11"/>
  <c r="Q58" i="11" s="1"/>
  <c r="P11" i="11"/>
  <c r="N12" i="11"/>
  <c r="O12" i="11" s="1"/>
  <c r="N13" i="11"/>
  <c r="O13" i="11" s="1"/>
  <c r="N14" i="11"/>
  <c r="O14"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3" i="11"/>
  <c r="O33" i="11" s="1"/>
  <c r="N34" i="11"/>
  <c r="O34" i="11" s="1"/>
  <c r="N35" i="11"/>
  <c r="O35" i="11" s="1"/>
  <c r="N36" i="11"/>
  <c r="O36" i="11" s="1"/>
  <c r="N37" i="11"/>
  <c r="O37" i="11" s="1"/>
  <c r="N38" i="11"/>
  <c r="O38" i="11" s="1"/>
  <c r="N39" i="11"/>
  <c r="O39" i="11" s="1"/>
  <c r="N40" i="11"/>
  <c r="O40" i="11" s="1"/>
  <c r="N41" i="11"/>
  <c r="O41" i="11" s="1"/>
  <c r="N42" i="11"/>
  <c r="O42" i="11" s="1"/>
  <c r="N43" i="11"/>
  <c r="O43" i="11" s="1"/>
  <c r="N44" i="11"/>
  <c r="O44" i="11" s="1"/>
  <c r="N45" i="11"/>
  <c r="O45" i="11" s="1"/>
  <c r="N46" i="11"/>
  <c r="O46" i="11" s="1"/>
  <c r="N47" i="11"/>
  <c r="O47" i="11" s="1"/>
  <c r="N48" i="11"/>
  <c r="O48" i="11" s="1"/>
  <c r="N49" i="11"/>
  <c r="O49" i="11" s="1"/>
  <c r="N50" i="11"/>
  <c r="O50" i="11" s="1"/>
  <c r="N51" i="11"/>
  <c r="O51" i="11" s="1"/>
  <c r="N52" i="11"/>
  <c r="O52" i="11" s="1"/>
  <c r="N53" i="11"/>
  <c r="O53" i="11" s="1"/>
  <c r="N54" i="11"/>
  <c r="O54" i="11" s="1"/>
  <c r="N55" i="11"/>
  <c r="O55" i="11" s="1"/>
  <c r="N56" i="11"/>
  <c r="O56" i="11" s="1"/>
  <c r="N57" i="11"/>
  <c r="O57" i="11" s="1"/>
  <c r="N58" i="11"/>
  <c r="O58" i="11" s="1"/>
  <c r="N11" i="11"/>
  <c r="O11" i="11" s="1"/>
  <c r="L12" i="11"/>
  <c r="M12" i="11" s="1"/>
  <c r="L13" i="11"/>
  <c r="M13" i="11" s="1"/>
  <c r="L14" i="11"/>
  <c r="M14" i="11" s="1"/>
  <c r="L15" i="11"/>
  <c r="M15" i="11" s="1"/>
  <c r="L16" i="11"/>
  <c r="M16" i="11" s="1"/>
  <c r="L17" i="11"/>
  <c r="M17" i="11" s="1"/>
  <c r="L18" i="11"/>
  <c r="M18" i="11" s="1"/>
  <c r="L19" i="11"/>
  <c r="M19" i="11" s="1"/>
  <c r="L20" i="11"/>
  <c r="M20" i="11" s="1"/>
  <c r="L21" i="11"/>
  <c r="M21" i="11" s="1"/>
  <c r="L22" i="11"/>
  <c r="M22" i="11" s="1"/>
  <c r="L23" i="11"/>
  <c r="M23" i="11" s="1"/>
  <c r="L24" i="11"/>
  <c r="M24" i="11" s="1"/>
  <c r="L25" i="11"/>
  <c r="M25" i="11" s="1"/>
  <c r="L26" i="11"/>
  <c r="M26" i="11" s="1"/>
  <c r="L27" i="11"/>
  <c r="M27" i="11" s="1"/>
  <c r="L28" i="11"/>
  <c r="M28" i="11" s="1"/>
  <c r="L29" i="11"/>
  <c r="M29" i="11" s="1"/>
  <c r="L30" i="11"/>
  <c r="M30" i="11" s="1"/>
  <c r="L31" i="11"/>
  <c r="M31" i="11" s="1"/>
  <c r="L32" i="11"/>
  <c r="M32" i="11" s="1"/>
  <c r="L33" i="11"/>
  <c r="M33" i="11" s="1"/>
  <c r="L34" i="11"/>
  <c r="M34" i="11" s="1"/>
  <c r="L35" i="11"/>
  <c r="M35" i="11" s="1"/>
  <c r="L36" i="11"/>
  <c r="M36" i="11" s="1"/>
  <c r="L37" i="11"/>
  <c r="M37" i="11" s="1"/>
  <c r="L38" i="11"/>
  <c r="M38" i="11" s="1"/>
  <c r="L39" i="11"/>
  <c r="M39" i="11" s="1"/>
  <c r="L40" i="11"/>
  <c r="M40" i="11" s="1"/>
  <c r="L41" i="11"/>
  <c r="M41" i="11" s="1"/>
  <c r="L42" i="11"/>
  <c r="M42" i="11" s="1"/>
  <c r="L43" i="11"/>
  <c r="M43" i="11" s="1"/>
  <c r="L44" i="11"/>
  <c r="M44" i="11" s="1"/>
  <c r="L45" i="11"/>
  <c r="M45" i="11" s="1"/>
  <c r="L46" i="11"/>
  <c r="M46" i="11" s="1"/>
  <c r="L47" i="11"/>
  <c r="M47" i="11" s="1"/>
  <c r="L48" i="11"/>
  <c r="M48" i="11" s="1"/>
  <c r="L49" i="11"/>
  <c r="M49" i="11" s="1"/>
  <c r="L50" i="11"/>
  <c r="M50" i="11" s="1"/>
  <c r="L51" i="11"/>
  <c r="M51" i="11" s="1"/>
  <c r="L52" i="11"/>
  <c r="M52" i="11" s="1"/>
  <c r="L53" i="11"/>
  <c r="M53" i="11" s="1"/>
  <c r="L54" i="11"/>
  <c r="M54" i="11" s="1"/>
  <c r="L55" i="11"/>
  <c r="M55" i="11" s="1"/>
  <c r="L56" i="11"/>
  <c r="M56" i="11" s="1"/>
  <c r="L57" i="11"/>
  <c r="M57" i="11" s="1"/>
  <c r="L58" i="11"/>
  <c r="M58" i="11" s="1"/>
  <c r="L11" i="11"/>
  <c r="M11" i="11" s="1"/>
  <c r="J12" i="11"/>
  <c r="K12" i="11" s="1"/>
  <c r="J13" i="11"/>
  <c r="K13" i="11" s="1"/>
  <c r="J14" i="11"/>
  <c r="K14" i="11" s="1"/>
  <c r="J15" i="11"/>
  <c r="K15" i="11" s="1"/>
  <c r="J16" i="11"/>
  <c r="K16" i="11" s="1"/>
  <c r="J17" i="11"/>
  <c r="K17" i="11" s="1"/>
  <c r="J18" i="11"/>
  <c r="K18" i="11" s="1"/>
  <c r="J19" i="11"/>
  <c r="K19" i="11" s="1"/>
  <c r="J20" i="11"/>
  <c r="K20" i="11" s="1"/>
  <c r="J21" i="11"/>
  <c r="K21" i="11" s="1"/>
  <c r="J22" i="11"/>
  <c r="K22" i="11" s="1"/>
  <c r="J23" i="11"/>
  <c r="K23" i="11" s="1"/>
  <c r="J24" i="11"/>
  <c r="K24" i="11" s="1"/>
  <c r="J25" i="11"/>
  <c r="K25" i="11" s="1"/>
  <c r="J26" i="11"/>
  <c r="K26" i="11" s="1"/>
  <c r="J27" i="11"/>
  <c r="K27" i="11" s="1"/>
  <c r="J28" i="11"/>
  <c r="K28" i="11" s="1"/>
  <c r="J29" i="11"/>
  <c r="K29" i="11" s="1"/>
  <c r="J30" i="11"/>
  <c r="K30" i="11" s="1"/>
  <c r="J31" i="11"/>
  <c r="K31" i="11" s="1"/>
  <c r="J32" i="11"/>
  <c r="K32" i="11" s="1"/>
  <c r="J33" i="11"/>
  <c r="K33" i="11" s="1"/>
  <c r="J34" i="11"/>
  <c r="K34" i="11" s="1"/>
  <c r="J35" i="11"/>
  <c r="K35" i="11" s="1"/>
  <c r="J36" i="11"/>
  <c r="K36" i="11" s="1"/>
  <c r="J37" i="11"/>
  <c r="K37" i="11" s="1"/>
  <c r="J38" i="11"/>
  <c r="K38" i="11" s="1"/>
  <c r="J39" i="11"/>
  <c r="K39" i="11" s="1"/>
  <c r="J40" i="11"/>
  <c r="K40" i="11" s="1"/>
  <c r="J41" i="11"/>
  <c r="K41" i="11" s="1"/>
  <c r="J42" i="11"/>
  <c r="K42" i="11" s="1"/>
  <c r="J43" i="11"/>
  <c r="K43" i="11" s="1"/>
  <c r="J44" i="11"/>
  <c r="K44" i="11" s="1"/>
  <c r="J45" i="11"/>
  <c r="K45" i="11" s="1"/>
  <c r="J46" i="11"/>
  <c r="K46" i="11" s="1"/>
  <c r="J47" i="11"/>
  <c r="K47" i="11" s="1"/>
  <c r="J48" i="11"/>
  <c r="K48" i="11" s="1"/>
  <c r="J49" i="11"/>
  <c r="K49" i="11" s="1"/>
  <c r="J50" i="11"/>
  <c r="K50" i="11" s="1"/>
  <c r="J51" i="11"/>
  <c r="K51" i="11" s="1"/>
  <c r="J52" i="11"/>
  <c r="K52" i="11" s="1"/>
  <c r="J53" i="11"/>
  <c r="K53" i="11" s="1"/>
  <c r="J54" i="11"/>
  <c r="K54" i="11" s="1"/>
  <c r="J55" i="11"/>
  <c r="K55" i="11" s="1"/>
  <c r="J56" i="11"/>
  <c r="K56" i="11" s="1"/>
  <c r="J57" i="11"/>
  <c r="K57" i="11" s="1"/>
  <c r="J58" i="11"/>
  <c r="K58" i="11" s="1"/>
  <c r="J11" i="11"/>
  <c r="K11" i="11" s="1"/>
  <c r="F12" i="11"/>
  <c r="G12" i="11" s="1"/>
  <c r="F13" i="11"/>
  <c r="G13" i="11" s="1"/>
  <c r="F14" i="11"/>
  <c r="G14" i="11" s="1"/>
  <c r="F15" i="11"/>
  <c r="G15" i="11" s="1"/>
  <c r="F16" i="11"/>
  <c r="G16" i="11" s="1"/>
  <c r="F17" i="11"/>
  <c r="G17" i="11" s="1"/>
  <c r="F18" i="11"/>
  <c r="G18" i="11" s="1"/>
  <c r="F19" i="11"/>
  <c r="G19" i="11" s="1"/>
  <c r="F20" i="11"/>
  <c r="G20" i="11" s="1"/>
  <c r="F21" i="11"/>
  <c r="G21" i="11" s="1"/>
  <c r="F22" i="11"/>
  <c r="G22" i="11" s="1"/>
  <c r="F23" i="11"/>
  <c r="G23" i="11" s="1"/>
  <c r="F24" i="11"/>
  <c r="G24" i="11" s="1"/>
  <c r="F25" i="11"/>
  <c r="G25" i="11" s="1"/>
  <c r="F26" i="11"/>
  <c r="G26" i="11" s="1"/>
  <c r="F27" i="11"/>
  <c r="G27" i="11" s="1"/>
  <c r="F28" i="11"/>
  <c r="G28" i="11" s="1"/>
  <c r="F29" i="11"/>
  <c r="G29" i="11" s="1"/>
  <c r="F30" i="11"/>
  <c r="G30" i="11" s="1"/>
  <c r="F31" i="11"/>
  <c r="G31" i="11" s="1"/>
  <c r="F32" i="11"/>
  <c r="G32" i="11" s="1"/>
  <c r="F33" i="11"/>
  <c r="G33" i="11" s="1"/>
  <c r="F34" i="11"/>
  <c r="G34" i="11" s="1"/>
  <c r="F35" i="11"/>
  <c r="G35" i="11" s="1"/>
  <c r="F36" i="11"/>
  <c r="G36" i="11" s="1"/>
  <c r="F37" i="11"/>
  <c r="G37" i="11" s="1"/>
  <c r="F38" i="11"/>
  <c r="G38" i="11" s="1"/>
  <c r="F39" i="11"/>
  <c r="G39" i="11" s="1"/>
  <c r="F40" i="11"/>
  <c r="G40" i="11" s="1"/>
  <c r="F41" i="11"/>
  <c r="G41" i="11" s="1"/>
  <c r="F42" i="11"/>
  <c r="G42" i="11" s="1"/>
  <c r="F43" i="11"/>
  <c r="G43" i="11" s="1"/>
  <c r="F44" i="11"/>
  <c r="G44" i="11" s="1"/>
  <c r="F45" i="11"/>
  <c r="G45" i="11" s="1"/>
  <c r="F46" i="11"/>
  <c r="G46" i="11" s="1"/>
  <c r="F47" i="11"/>
  <c r="G47" i="11" s="1"/>
  <c r="F48" i="11"/>
  <c r="G48" i="11" s="1"/>
  <c r="F49" i="11"/>
  <c r="G49" i="11" s="1"/>
  <c r="F50" i="11"/>
  <c r="G50" i="11" s="1"/>
  <c r="F51" i="11"/>
  <c r="G51" i="11" s="1"/>
  <c r="F52" i="11"/>
  <c r="G52" i="11" s="1"/>
  <c r="F53" i="11"/>
  <c r="G53" i="11" s="1"/>
  <c r="F54" i="11"/>
  <c r="G54" i="11" s="1"/>
  <c r="F55" i="11"/>
  <c r="G55" i="11" s="1"/>
  <c r="F56" i="11"/>
  <c r="G56" i="11" s="1"/>
  <c r="F11" i="11"/>
  <c r="G11" i="11" s="1"/>
  <c r="Y84" i="8" l="1"/>
  <c r="K12" i="8"/>
  <c r="K14" i="8"/>
  <c r="K16" i="8"/>
  <c r="K18" i="8"/>
  <c r="K20" i="8"/>
  <c r="K22" i="8"/>
  <c r="K24" i="8"/>
  <c r="K26" i="8"/>
  <c r="K28" i="8"/>
  <c r="K30" i="8"/>
  <c r="K32" i="8"/>
  <c r="K34" i="8"/>
  <c r="K36" i="8"/>
  <c r="K38" i="8"/>
  <c r="K40" i="8"/>
  <c r="K42" i="8"/>
  <c r="K44" i="8"/>
  <c r="K46" i="8"/>
  <c r="V13" i="8"/>
  <c r="W13" i="8" s="1"/>
  <c r="V21" i="8"/>
  <c r="W21" i="8" s="1"/>
  <c r="V29" i="8"/>
  <c r="W29" i="8" s="1"/>
  <c r="V37" i="8"/>
  <c r="W37" i="8" s="1"/>
  <c r="V45" i="8"/>
  <c r="W45" i="8" s="1"/>
  <c r="T12" i="8"/>
  <c r="U12" i="8" s="1"/>
  <c r="T14" i="8"/>
  <c r="U14" i="8" s="1"/>
  <c r="T16" i="8"/>
  <c r="U16" i="8" s="1"/>
  <c r="T18" i="8"/>
  <c r="U18" i="8" s="1"/>
  <c r="T20" i="8"/>
  <c r="U20" i="8" s="1"/>
  <c r="T22" i="8"/>
  <c r="U22" i="8" s="1"/>
  <c r="T24" i="8"/>
  <c r="U24" i="8" s="1"/>
  <c r="T26" i="8"/>
  <c r="U26" i="8" s="1"/>
  <c r="T28" i="8"/>
  <c r="U28" i="8" s="1"/>
  <c r="T30" i="8"/>
  <c r="U30" i="8" s="1"/>
  <c r="T32" i="8"/>
  <c r="U32" i="8" s="1"/>
  <c r="T34" i="8"/>
  <c r="U34" i="8" s="1"/>
  <c r="T36" i="8"/>
  <c r="U36" i="8" s="1"/>
  <c r="T38" i="8"/>
  <c r="U38" i="8" s="1"/>
  <c r="T40" i="8"/>
  <c r="U40" i="8" s="1"/>
  <c r="T42" i="8"/>
  <c r="U42" i="8" s="1"/>
  <c r="T44" i="8"/>
  <c r="U44" i="8" s="1"/>
  <c r="T46" i="8"/>
  <c r="U46" i="8" s="1"/>
  <c r="T11" i="8"/>
  <c r="U11" i="8" s="1"/>
  <c r="R13" i="8"/>
  <c r="S13" i="8" s="1"/>
  <c r="R21" i="8"/>
  <c r="S21" i="8" s="1"/>
  <c r="R29" i="8"/>
  <c r="S29" i="8" s="1"/>
  <c r="R37" i="8"/>
  <c r="S37" i="8" s="1"/>
  <c r="R45" i="8"/>
  <c r="S45" i="8" s="1"/>
  <c r="P12" i="8"/>
  <c r="Q12" i="8" s="1"/>
  <c r="P14" i="8"/>
  <c r="Q14" i="8" s="1"/>
  <c r="P16" i="8"/>
  <c r="Q16" i="8" s="1"/>
  <c r="P18" i="8"/>
  <c r="Q18" i="8" s="1"/>
  <c r="P20" i="8"/>
  <c r="Q20" i="8" s="1"/>
  <c r="P22" i="8"/>
  <c r="Q22" i="8" s="1"/>
  <c r="P24" i="8"/>
  <c r="Q24" i="8" s="1"/>
  <c r="P26" i="8"/>
  <c r="Q26" i="8" s="1"/>
  <c r="P28" i="8"/>
  <c r="Q28" i="8" s="1"/>
  <c r="P30" i="8"/>
  <c r="Q30" i="8" s="1"/>
  <c r="P32" i="8"/>
  <c r="Q32" i="8" s="1"/>
  <c r="P34" i="8"/>
  <c r="Q34" i="8" s="1"/>
  <c r="P36" i="8"/>
  <c r="Q36" i="8" s="1"/>
  <c r="P38" i="8"/>
  <c r="Q38" i="8" s="1"/>
  <c r="P40" i="8"/>
  <c r="Q40" i="8" s="1"/>
  <c r="P42" i="8"/>
  <c r="Q42" i="8" s="1"/>
  <c r="P44" i="8"/>
  <c r="Q44" i="8" s="1"/>
  <c r="P46" i="8"/>
  <c r="Q46" i="8" s="1"/>
  <c r="P11" i="8"/>
  <c r="Q11" i="8" s="1"/>
  <c r="N17" i="8"/>
  <c r="O17" i="8" s="1"/>
  <c r="N25" i="8"/>
  <c r="O25" i="8" s="1"/>
  <c r="N33" i="8"/>
  <c r="O33" i="8" s="1"/>
  <c r="N41" i="8"/>
  <c r="O41" i="8" s="1"/>
  <c r="L12" i="8"/>
  <c r="M12" i="8" s="1"/>
  <c r="L14" i="8"/>
  <c r="M14" i="8" s="1"/>
  <c r="L16" i="8"/>
  <c r="M16" i="8" s="1"/>
  <c r="L18" i="8"/>
  <c r="M18" i="8" s="1"/>
  <c r="L20" i="8"/>
  <c r="M20" i="8" s="1"/>
  <c r="L22" i="8"/>
  <c r="M22" i="8" s="1"/>
  <c r="L24" i="8"/>
  <c r="M24" i="8" s="1"/>
  <c r="L26" i="8"/>
  <c r="M26" i="8" s="1"/>
  <c r="L28" i="8"/>
  <c r="M28" i="8" s="1"/>
  <c r="L30" i="8"/>
  <c r="M30" i="8" s="1"/>
  <c r="L32" i="8"/>
  <c r="M32" i="8" s="1"/>
  <c r="L34" i="8"/>
  <c r="M34" i="8" s="1"/>
  <c r="L36" i="8"/>
  <c r="M36" i="8" s="1"/>
  <c r="L38" i="8"/>
  <c r="M38" i="8" s="1"/>
  <c r="L40" i="8"/>
  <c r="M40" i="8" s="1"/>
  <c r="L42" i="8"/>
  <c r="M42" i="8" s="1"/>
  <c r="L44" i="8"/>
  <c r="M44" i="8" s="1"/>
  <c r="L46" i="8"/>
  <c r="M46" i="8" s="1"/>
  <c r="J11" i="8"/>
  <c r="H13" i="8"/>
  <c r="I13" i="8" s="1"/>
  <c r="H21" i="8"/>
  <c r="I21" i="8" s="1"/>
  <c r="H29" i="8"/>
  <c r="I29" i="8" s="1"/>
  <c r="H37" i="8"/>
  <c r="I37" i="8" s="1"/>
  <c r="H45" i="8"/>
  <c r="I45" i="8" s="1"/>
  <c r="J12" i="8"/>
  <c r="V12" i="8" s="1"/>
  <c r="W12" i="8" s="1"/>
  <c r="J13" i="8"/>
  <c r="J14" i="8"/>
  <c r="R14" i="8" s="1"/>
  <c r="S14" i="8" s="1"/>
  <c r="J15" i="8"/>
  <c r="J16" i="8"/>
  <c r="V16" i="8" s="1"/>
  <c r="W16" i="8" s="1"/>
  <c r="J17" i="8"/>
  <c r="J18" i="8"/>
  <c r="R18" i="8" s="1"/>
  <c r="S18" i="8" s="1"/>
  <c r="J19" i="8"/>
  <c r="V19" i="8" s="1"/>
  <c r="W19" i="8" s="1"/>
  <c r="J20" i="8"/>
  <c r="V20" i="8" s="1"/>
  <c r="W20" i="8" s="1"/>
  <c r="J21" i="8"/>
  <c r="J22" i="8"/>
  <c r="R22" i="8" s="1"/>
  <c r="S22" i="8" s="1"/>
  <c r="J23" i="8"/>
  <c r="J24" i="8"/>
  <c r="V24" i="8" s="1"/>
  <c r="W24" i="8" s="1"/>
  <c r="J25" i="8"/>
  <c r="J26" i="8"/>
  <c r="R26" i="8" s="1"/>
  <c r="S26" i="8" s="1"/>
  <c r="J27" i="8"/>
  <c r="V27" i="8" s="1"/>
  <c r="W27" i="8" s="1"/>
  <c r="J28" i="8"/>
  <c r="V28" i="8" s="1"/>
  <c r="W28" i="8" s="1"/>
  <c r="J29" i="8"/>
  <c r="J30" i="8"/>
  <c r="R30" i="8" s="1"/>
  <c r="S30" i="8" s="1"/>
  <c r="J31" i="8"/>
  <c r="J32" i="8"/>
  <c r="V32" i="8" s="1"/>
  <c r="W32" i="8" s="1"/>
  <c r="J33" i="8"/>
  <c r="J34" i="8"/>
  <c r="R34" i="8" s="1"/>
  <c r="S34" i="8" s="1"/>
  <c r="J35" i="8"/>
  <c r="V35" i="8" s="1"/>
  <c r="W35" i="8" s="1"/>
  <c r="J36" i="8"/>
  <c r="V36" i="8" s="1"/>
  <c r="W36" i="8" s="1"/>
  <c r="J37" i="8"/>
  <c r="J38" i="8"/>
  <c r="R38" i="8" s="1"/>
  <c r="S38" i="8" s="1"/>
  <c r="J39" i="8"/>
  <c r="J40" i="8"/>
  <c r="V40" i="8" s="1"/>
  <c r="W40" i="8" s="1"/>
  <c r="J41" i="8"/>
  <c r="J42" i="8"/>
  <c r="R42" i="8" s="1"/>
  <c r="S42" i="8" s="1"/>
  <c r="J43" i="8"/>
  <c r="V43" i="8" s="1"/>
  <c r="W43" i="8" s="1"/>
  <c r="J44" i="8"/>
  <c r="V44" i="8" s="1"/>
  <c r="W44" i="8" s="1"/>
  <c r="J45" i="8"/>
  <c r="J46" i="8"/>
  <c r="R46" i="8" s="1"/>
  <c r="S46" i="8" s="1"/>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9" i="8"/>
  <c r="J80" i="8"/>
  <c r="J81" i="8"/>
  <c r="J82" i="8"/>
  <c r="J83" i="8"/>
  <c r="J85" i="8"/>
  <c r="J86" i="8"/>
  <c r="J87" i="8"/>
  <c r="J88" i="8"/>
  <c r="K47" i="8" l="1"/>
  <c r="T47" i="8"/>
  <c r="U47" i="8" s="1"/>
  <c r="L47" i="8"/>
  <c r="M47" i="8" s="1"/>
  <c r="P47" i="8"/>
  <c r="Q47" i="8" s="1"/>
  <c r="K39" i="8"/>
  <c r="T39" i="8"/>
  <c r="U39" i="8" s="1"/>
  <c r="L39" i="8"/>
  <c r="M39" i="8" s="1"/>
  <c r="P39" i="8"/>
  <c r="Q39" i="8" s="1"/>
  <c r="K31" i="8"/>
  <c r="T31" i="8"/>
  <c r="U31" i="8" s="1"/>
  <c r="L31" i="8"/>
  <c r="M31" i="8" s="1"/>
  <c r="P31" i="8"/>
  <c r="Q31" i="8" s="1"/>
  <c r="K23" i="8"/>
  <c r="T23" i="8"/>
  <c r="U23" i="8" s="1"/>
  <c r="L23" i="8"/>
  <c r="M23" i="8" s="1"/>
  <c r="P23" i="8"/>
  <c r="Q23" i="8" s="1"/>
  <c r="K15" i="8"/>
  <c r="T15" i="8"/>
  <c r="U15" i="8" s="1"/>
  <c r="L15" i="8"/>
  <c r="M15" i="8" s="1"/>
  <c r="P15" i="8"/>
  <c r="Q15" i="8" s="1"/>
  <c r="H39" i="8"/>
  <c r="I39" i="8" s="1"/>
  <c r="H23" i="8"/>
  <c r="I23" i="8" s="1"/>
  <c r="H15" i="8"/>
  <c r="I15" i="8" s="1"/>
  <c r="N43" i="8"/>
  <c r="O43" i="8" s="1"/>
  <c r="N27" i="8"/>
  <c r="O27" i="8" s="1"/>
  <c r="V47" i="8"/>
  <c r="W47" i="8" s="1"/>
  <c r="V31" i="8"/>
  <c r="W31" i="8" s="1"/>
  <c r="V23" i="8"/>
  <c r="W23" i="8" s="1"/>
  <c r="R43" i="8"/>
  <c r="S43" i="8" s="1"/>
  <c r="R35" i="8"/>
  <c r="S35" i="8" s="1"/>
  <c r="R19" i="8"/>
  <c r="S19" i="8" s="1"/>
  <c r="P41" i="8"/>
  <c r="Q41" i="8" s="1"/>
  <c r="K41" i="8"/>
  <c r="T41" i="8"/>
  <c r="U41" i="8" s="1"/>
  <c r="L41" i="8"/>
  <c r="M41" i="8" s="1"/>
  <c r="P37" i="8"/>
  <c r="Q37" i="8" s="1"/>
  <c r="K37" i="8"/>
  <c r="T37" i="8"/>
  <c r="U37" i="8" s="1"/>
  <c r="L37" i="8"/>
  <c r="M37" i="8" s="1"/>
  <c r="P33" i="8"/>
  <c r="Q33" i="8" s="1"/>
  <c r="K33" i="8"/>
  <c r="T33" i="8"/>
  <c r="U33" i="8" s="1"/>
  <c r="L33" i="8"/>
  <c r="M33" i="8" s="1"/>
  <c r="P25" i="8"/>
  <c r="Q25" i="8" s="1"/>
  <c r="K25" i="8"/>
  <c r="T25" i="8"/>
  <c r="U25" i="8" s="1"/>
  <c r="L25" i="8"/>
  <c r="M25" i="8" s="1"/>
  <c r="P17" i="8"/>
  <c r="Q17" i="8" s="1"/>
  <c r="K17" i="8"/>
  <c r="T17" i="8"/>
  <c r="U17" i="8" s="1"/>
  <c r="L17" i="8"/>
  <c r="M17" i="8" s="1"/>
  <c r="P13" i="8"/>
  <c r="Q13" i="8" s="1"/>
  <c r="K13" i="8"/>
  <c r="T13" i="8"/>
  <c r="U13" i="8" s="1"/>
  <c r="L13" i="8"/>
  <c r="M13" i="8" s="1"/>
  <c r="H43" i="8"/>
  <c r="I43" i="8" s="1"/>
  <c r="H35" i="8"/>
  <c r="I35" i="8" s="1"/>
  <c r="H27" i="8"/>
  <c r="I27" i="8" s="1"/>
  <c r="H19" i="8"/>
  <c r="I19" i="8" s="1"/>
  <c r="V11" i="8"/>
  <c r="W11" i="8" s="1"/>
  <c r="N11" i="8"/>
  <c r="O11" i="8" s="1"/>
  <c r="R11" i="8"/>
  <c r="S11" i="8" s="1"/>
  <c r="H11" i="8"/>
  <c r="I11" i="8" s="1"/>
  <c r="N47" i="8"/>
  <c r="O47" i="8" s="1"/>
  <c r="N39" i="8"/>
  <c r="O39" i="8" s="1"/>
  <c r="N31" i="8"/>
  <c r="O31" i="8" s="1"/>
  <c r="N23" i="8"/>
  <c r="O23" i="8" s="1"/>
  <c r="N15" i="8"/>
  <c r="O15" i="8" s="1"/>
  <c r="R41" i="8"/>
  <c r="S41" i="8" s="1"/>
  <c r="R33" i="8"/>
  <c r="S33" i="8" s="1"/>
  <c r="R25" i="8"/>
  <c r="S25" i="8" s="1"/>
  <c r="R17" i="8"/>
  <c r="S17" i="8" s="1"/>
  <c r="K43" i="8"/>
  <c r="T43" i="8"/>
  <c r="U43" i="8" s="1"/>
  <c r="L43" i="8"/>
  <c r="M43" i="8" s="1"/>
  <c r="P43" i="8"/>
  <c r="Q43" i="8" s="1"/>
  <c r="K35" i="8"/>
  <c r="T35" i="8"/>
  <c r="U35" i="8" s="1"/>
  <c r="L35" i="8"/>
  <c r="M35" i="8" s="1"/>
  <c r="P35" i="8"/>
  <c r="Q35" i="8" s="1"/>
  <c r="K27" i="8"/>
  <c r="T27" i="8"/>
  <c r="U27" i="8" s="1"/>
  <c r="L27" i="8"/>
  <c r="M27" i="8" s="1"/>
  <c r="P27" i="8"/>
  <c r="Q27" i="8" s="1"/>
  <c r="K19" i="8"/>
  <c r="T19" i="8"/>
  <c r="U19" i="8" s="1"/>
  <c r="L19" i="8"/>
  <c r="M19" i="8" s="1"/>
  <c r="P19" i="8"/>
  <c r="Q19" i="8" s="1"/>
  <c r="H47" i="8"/>
  <c r="I47" i="8" s="1"/>
  <c r="H31" i="8"/>
  <c r="I31" i="8" s="1"/>
  <c r="N35" i="8"/>
  <c r="O35" i="8" s="1"/>
  <c r="N19" i="8"/>
  <c r="O19" i="8" s="1"/>
  <c r="V39" i="8"/>
  <c r="W39" i="8" s="1"/>
  <c r="V15" i="8"/>
  <c r="W15" i="8" s="1"/>
  <c r="R27" i="8"/>
  <c r="S27" i="8" s="1"/>
  <c r="P45" i="8"/>
  <c r="Q45" i="8" s="1"/>
  <c r="K45" i="8"/>
  <c r="T45" i="8"/>
  <c r="U45" i="8" s="1"/>
  <c r="L45" i="8"/>
  <c r="M45" i="8" s="1"/>
  <c r="P29" i="8"/>
  <c r="Q29" i="8" s="1"/>
  <c r="K29" i="8"/>
  <c r="T29" i="8"/>
  <c r="U29" i="8" s="1"/>
  <c r="L29" i="8"/>
  <c r="M29" i="8" s="1"/>
  <c r="P21" i="8"/>
  <c r="Q21" i="8" s="1"/>
  <c r="K21" i="8"/>
  <c r="T21" i="8"/>
  <c r="U21" i="8" s="1"/>
  <c r="L21" i="8"/>
  <c r="M21" i="8" s="1"/>
  <c r="H41" i="8"/>
  <c r="I41" i="8" s="1"/>
  <c r="H33" i="8"/>
  <c r="I33" i="8" s="1"/>
  <c r="H25" i="8"/>
  <c r="I25" i="8" s="1"/>
  <c r="H17" i="8"/>
  <c r="I17" i="8" s="1"/>
  <c r="L11" i="8"/>
  <c r="M11" i="8" s="1"/>
  <c r="N45" i="8"/>
  <c r="O45" i="8" s="1"/>
  <c r="N37" i="8"/>
  <c r="O37" i="8" s="1"/>
  <c r="N29" i="8"/>
  <c r="O29" i="8" s="1"/>
  <c r="N21" i="8"/>
  <c r="O21" i="8" s="1"/>
  <c r="N13" i="8"/>
  <c r="O13" i="8" s="1"/>
  <c r="R47" i="8"/>
  <c r="S47" i="8" s="1"/>
  <c r="R39" i="8"/>
  <c r="S39" i="8" s="1"/>
  <c r="R31" i="8"/>
  <c r="S31" i="8" s="1"/>
  <c r="R23" i="8"/>
  <c r="S23" i="8" s="1"/>
  <c r="R15" i="8"/>
  <c r="S15" i="8" s="1"/>
  <c r="V41" i="8"/>
  <c r="W41" i="8" s="1"/>
  <c r="V33" i="8"/>
  <c r="W33" i="8" s="1"/>
  <c r="V25" i="8"/>
  <c r="W25" i="8" s="1"/>
  <c r="V17" i="8"/>
  <c r="W17" i="8" s="1"/>
  <c r="K11" i="8"/>
  <c r="H46" i="8"/>
  <c r="I46" i="8" s="1"/>
  <c r="H42" i="8"/>
  <c r="I42" i="8" s="1"/>
  <c r="H38" i="8"/>
  <c r="I38" i="8" s="1"/>
  <c r="H34" i="8"/>
  <c r="I34" i="8" s="1"/>
  <c r="H30" i="8"/>
  <c r="I30" i="8" s="1"/>
  <c r="H26" i="8"/>
  <c r="I26" i="8" s="1"/>
  <c r="H22" i="8"/>
  <c r="I22" i="8" s="1"/>
  <c r="H18" i="8"/>
  <c r="I18" i="8" s="1"/>
  <c r="H14" i="8"/>
  <c r="I14" i="8" s="1"/>
  <c r="N46" i="8"/>
  <c r="O46" i="8" s="1"/>
  <c r="N42" i="8"/>
  <c r="O42" i="8" s="1"/>
  <c r="N38" i="8"/>
  <c r="O38" i="8" s="1"/>
  <c r="N34" i="8"/>
  <c r="O34" i="8" s="1"/>
  <c r="N30" i="8"/>
  <c r="O30" i="8" s="1"/>
  <c r="N26" i="8"/>
  <c r="O26" i="8" s="1"/>
  <c r="N22" i="8"/>
  <c r="O22" i="8" s="1"/>
  <c r="N18" i="8"/>
  <c r="O18" i="8" s="1"/>
  <c r="N14" i="8"/>
  <c r="O14" i="8" s="1"/>
  <c r="R44" i="8"/>
  <c r="S44" i="8" s="1"/>
  <c r="R40" i="8"/>
  <c r="S40" i="8" s="1"/>
  <c r="R36" i="8"/>
  <c r="S36" i="8" s="1"/>
  <c r="R32" i="8"/>
  <c r="S32" i="8" s="1"/>
  <c r="R28" i="8"/>
  <c r="S28" i="8" s="1"/>
  <c r="R24" i="8"/>
  <c r="S24" i="8" s="1"/>
  <c r="R20" i="8"/>
  <c r="S20" i="8" s="1"/>
  <c r="R16" i="8"/>
  <c r="S16" i="8" s="1"/>
  <c r="R12" i="8"/>
  <c r="S12" i="8" s="1"/>
  <c r="V46" i="8"/>
  <c r="W46" i="8" s="1"/>
  <c r="V42" i="8"/>
  <c r="W42" i="8" s="1"/>
  <c r="V38" i="8"/>
  <c r="W38" i="8" s="1"/>
  <c r="V34" i="8"/>
  <c r="W34" i="8" s="1"/>
  <c r="V30" i="8"/>
  <c r="W30" i="8" s="1"/>
  <c r="V26" i="8"/>
  <c r="W26" i="8" s="1"/>
  <c r="V22" i="8"/>
  <c r="W22" i="8" s="1"/>
  <c r="V18" i="8"/>
  <c r="W18" i="8" s="1"/>
  <c r="V14" i="8"/>
  <c r="W14" i="8" s="1"/>
  <c r="H44" i="8"/>
  <c r="I44" i="8" s="1"/>
  <c r="H40" i="8"/>
  <c r="I40" i="8" s="1"/>
  <c r="H36" i="8"/>
  <c r="I36" i="8" s="1"/>
  <c r="H32" i="8"/>
  <c r="I32" i="8" s="1"/>
  <c r="H28" i="8"/>
  <c r="I28" i="8" s="1"/>
  <c r="H24" i="8"/>
  <c r="I24" i="8" s="1"/>
  <c r="H20" i="8"/>
  <c r="I20" i="8" s="1"/>
  <c r="H16" i="8"/>
  <c r="I16" i="8" s="1"/>
  <c r="H12" i="8"/>
  <c r="I12" i="8" s="1"/>
  <c r="N44" i="8"/>
  <c r="O44" i="8" s="1"/>
  <c r="N40" i="8"/>
  <c r="O40" i="8" s="1"/>
  <c r="N36" i="8"/>
  <c r="O36" i="8" s="1"/>
  <c r="N32" i="8"/>
  <c r="O32" i="8" s="1"/>
  <c r="N28" i="8"/>
  <c r="O28" i="8" s="1"/>
  <c r="N24" i="8"/>
  <c r="O24" i="8" s="1"/>
  <c r="N20" i="8"/>
  <c r="O20" i="8" s="1"/>
  <c r="N16" i="8"/>
  <c r="O16" i="8" s="1"/>
  <c r="N12" i="8"/>
  <c r="O12" i="8" s="1"/>
  <c r="AO88" i="8" l="1"/>
  <c r="AN88" i="8"/>
  <c r="AO87" i="8"/>
  <c r="AN87" i="8"/>
  <c r="AO86" i="8"/>
  <c r="AN86" i="8"/>
  <c r="AO85" i="8"/>
  <c r="AN85" i="8"/>
  <c r="AO84" i="8" l="1"/>
  <c r="AN84" i="8"/>
  <c r="AO83" i="8"/>
  <c r="AN83" i="8"/>
  <c r="AO82" i="8"/>
  <c r="AN82" i="8"/>
  <c r="AO81" i="8"/>
  <c r="AN81" i="8"/>
  <c r="AO79" i="8"/>
  <c r="AN79" i="8"/>
  <c r="AK433" i="7"/>
  <c r="AJ434" i="7"/>
  <c r="AK434" i="7"/>
  <c r="AJ435" i="7"/>
  <c r="AK435" i="7"/>
  <c r="AJ436" i="7"/>
  <c r="AK436" i="7"/>
  <c r="AJ438" i="7"/>
  <c r="AK438" i="7"/>
  <c r="AJ439" i="7"/>
  <c r="AK439" i="7"/>
  <c r="AJ440" i="7"/>
  <c r="AK440" i="7"/>
  <c r="AO78" i="8"/>
  <c r="AO77" i="8"/>
  <c r="AN77" i="8"/>
  <c r="AO76" i="8"/>
  <c r="AO75" i="8"/>
  <c r="AR265" i="10"/>
  <c r="AR251" i="10"/>
  <c r="AR249" i="10"/>
  <c r="AR247" i="10"/>
  <c r="AR245" i="10"/>
  <c r="AR244" i="10"/>
  <c r="AR243" i="10"/>
  <c r="AR242" i="10"/>
  <c r="AR227" i="10"/>
  <c r="AR226" i="10"/>
  <c r="AR225" i="10"/>
  <c r="AR203" i="10"/>
  <c r="AR202" i="10"/>
  <c r="AR201" i="10"/>
  <c r="AR200" i="10"/>
  <c r="AR197" i="10"/>
  <c r="AR196" i="10"/>
  <c r="AR195" i="10"/>
  <c r="AR194" i="10"/>
  <c r="AR193" i="10"/>
  <c r="AR192" i="10"/>
  <c r="AR180" i="10"/>
  <c r="AR179" i="10"/>
  <c r="AR178" i="10"/>
  <c r="AR177" i="10"/>
  <c r="AR169" i="10"/>
  <c r="AR168" i="10"/>
  <c r="AR167" i="10"/>
  <c r="AR166" i="10"/>
  <c r="AR12" i="10"/>
  <c r="AR13" i="10"/>
  <c r="AR14" i="10"/>
  <c r="AR30" i="10"/>
  <c r="AR31" i="10"/>
  <c r="AR32" i="10"/>
  <c r="AR33" i="10"/>
  <c r="AR34" i="10"/>
  <c r="AR35" i="10"/>
  <c r="AR36" i="10"/>
  <c r="AR37" i="10"/>
  <c r="AR38" i="10"/>
  <c r="AR39" i="10"/>
  <c r="AR42" i="10"/>
  <c r="AR43" i="10"/>
  <c r="AR45" i="10"/>
  <c r="AR46" i="10"/>
  <c r="AR47" i="10"/>
  <c r="AR48" i="10"/>
  <c r="AR49" i="10"/>
  <c r="AR50" i="10"/>
  <c r="AR51" i="10"/>
  <c r="AR57" i="10"/>
  <c r="AR58" i="10"/>
  <c r="AR64" i="10"/>
  <c r="AR66" i="10"/>
  <c r="AR67" i="10"/>
  <c r="AR68" i="10"/>
  <c r="AR69" i="10"/>
  <c r="AR70" i="10"/>
  <c r="AR71" i="10"/>
  <c r="AR73" i="10"/>
  <c r="AR75" i="10"/>
  <c r="AR76" i="10"/>
  <c r="AR77" i="10"/>
  <c r="AR83" i="10"/>
  <c r="AR84" i="10"/>
  <c r="AR85" i="10"/>
  <c r="AR86" i="10"/>
  <c r="AR87" i="10"/>
  <c r="AR88" i="10"/>
  <c r="AR89" i="10"/>
  <c r="AR90" i="10"/>
  <c r="AR91" i="10"/>
  <c r="AR92" i="10"/>
  <c r="AR93" i="10"/>
  <c r="AR94" i="10"/>
  <c r="AR95" i="10"/>
  <c r="AR96" i="10"/>
  <c r="AR97" i="10"/>
  <c r="AR98" i="10"/>
  <c r="AR99" i="10"/>
  <c r="AR100" i="10"/>
  <c r="AR101" i="10"/>
  <c r="AR107" i="10"/>
  <c r="AR112" i="10"/>
  <c r="AR113" i="10"/>
  <c r="AR114" i="10"/>
  <c r="AR115" i="10"/>
  <c r="AR116" i="10"/>
  <c r="AR117" i="10"/>
  <c r="AR118" i="10"/>
  <c r="AR119" i="10"/>
  <c r="AR120" i="10"/>
  <c r="AR121" i="10"/>
  <c r="AR122" i="10"/>
  <c r="AR123" i="10"/>
  <c r="AR124" i="10"/>
  <c r="AR125" i="10"/>
  <c r="AR126" i="10"/>
  <c r="AR127" i="10"/>
  <c r="AR128" i="10"/>
  <c r="AR129" i="10"/>
  <c r="AR139" i="10"/>
  <c r="AR11" i="10"/>
  <c r="AS267" i="10"/>
  <c r="AS266" i="10"/>
  <c r="AS265" i="10"/>
  <c r="AS264" i="10"/>
  <c r="AS263" i="10"/>
  <c r="AS262" i="10"/>
  <c r="AS260" i="10"/>
  <c r="AS259" i="10"/>
  <c r="AS258" i="10"/>
  <c r="AS257" i="10"/>
  <c r="AS256" i="10"/>
  <c r="AS255" i="10"/>
  <c r="AS254" i="10"/>
  <c r="AS253" i="10"/>
  <c r="AS252" i="10"/>
  <c r="AS251" i="10"/>
  <c r="AS250" i="10"/>
  <c r="AS249" i="10"/>
  <c r="AS248" i="10"/>
  <c r="AS247" i="10"/>
  <c r="AS246" i="10"/>
  <c r="AS245" i="10"/>
  <c r="AS244" i="10"/>
  <c r="AS243" i="10"/>
  <c r="AS242" i="10"/>
  <c r="AS241" i="10"/>
  <c r="AS237" i="10"/>
  <c r="AS235" i="10"/>
  <c r="AS232" i="10"/>
  <c r="AS231" i="10"/>
  <c r="AS230" i="10"/>
  <c r="AS229" i="10"/>
  <c r="AS228" i="10"/>
  <c r="AS227" i="10"/>
  <c r="AS226" i="10"/>
  <c r="AS225" i="10"/>
  <c r="AS223" i="10"/>
  <c r="AS222" i="10"/>
  <c r="AS219" i="10"/>
  <c r="AS218" i="10"/>
  <c r="AS217" i="10"/>
  <c r="AS213" i="10"/>
  <c r="AS212" i="10"/>
  <c r="AS211" i="10"/>
  <c r="AS210" i="10"/>
  <c r="AS209" i="10"/>
  <c r="AS208" i="10"/>
  <c r="AS207" i="10"/>
  <c r="AS206" i="10"/>
  <c r="AS205" i="10"/>
  <c r="AS204" i="10"/>
  <c r="AS203" i="10"/>
  <c r="AS202" i="10"/>
  <c r="AS201" i="10"/>
  <c r="AS200" i="10"/>
  <c r="AS197" i="10"/>
  <c r="AS196" i="10"/>
  <c r="AS195" i="10"/>
  <c r="AS194" i="10"/>
  <c r="AS193" i="10"/>
  <c r="AS192" i="10"/>
  <c r="AS191" i="10"/>
  <c r="AS189" i="10"/>
  <c r="AS188" i="10"/>
  <c r="AS187" i="10"/>
  <c r="AS186" i="10"/>
  <c r="AS180" i="10"/>
  <c r="AS179" i="10"/>
  <c r="AS178" i="10"/>
  <c r="AS177" i="10"/>
  <c r="AS176" i="10"/>
  <c r="AS175" i="10"/>
  <c r="AS174" i="10"/>
  <c r="AS169" i="10"/>
  <c r="AS168" i="10"/>
  <c r="AS167" i="10"/>
  <c r="AS166" i="10"/>
  <c r="AS164" i="10"/>
  <c r="AS163" i="10"/>
  <c r="AS162" i="10"/>
  <c r="AS161" i="10"/>
  <c r="AS160" i="10"/>
  <c r="AS159" i="10"/>
  <c r="AS158" i="10"/>
  <c r="AS156" i="10"/>
  <c r="AS155" i="10"/>
  <c r="AS11" i="10"/>
  <c r="AS12" i="10"/>
  <c r="AS13" i="10"/>
  <c r="AS14" i="10"/>
  <c r="AS15" i="10"/>
  <c r="AS16" i="10"/>
  <c r="AS17" i="10"/>
  <c r="AS18" i="10"/>
  <c r="AS20" i="10"/>
  <c r="AS21" i="10"/>
  <c r="AS23" i="10"/>
  <c r="AS24" i="10"/>
  <c r="AS25" i="10"/>
  <c r="AS26" i="10"/>
  <c r="AS27" i="10"/>
  <c r="AS28" i="10"/>
  <c r="AS29" i="10"/>
  <c r="AS30" i="10"/>
  <c r="AS31" i="10"/>
  <c r="AS32" i="10"/>
  <c r="AS33" i="10"/>
  <c r="AS34" i="10"/>
  <c r="AS35" i="10"/>
  <c r="AS36" i="10"/>
  <c r="AS37" i="10"/>
  <c r="AS38" i="10"/>
  <c r="AS39" i="10"/>
  <c r="AS40" i="10"/>
  <c r="AS41" i="10"/>
  <c r="AS42" i="10"/>
  <c r="AS43" i="10"/>
  <c r="AS44" i="10"/>
  <c r="AS45" i="10"/>
  <c r="AS46" i="10"/>
  <c r="AS47" i="10"/>
  <c r="AS48" i="10"/>
  <c r="AS49" i="10"/>
  <c r="AS50" i="10"/>
  <c r="AS51" i="10"/>
  <c r="AS52" i="10"/>
  <c r="AS53" i="10"/>
  <c r="AS54" i="10"/>
  <c r="AS55" i="10"/>
  <c r="AS57" i="10"/>
  <c r="AS58" i="10"/>
  <c r="AS59" i="10"/>
  <c r="AS60" i="10"/>
  <c r="AS61" i="10"/>
  <c r="AS62" i="10"/>
  <c r="AS63" i="10"/>
  <c r="AS64" i="10"/>
  <c r="AS66" i="10"/>
  <c r="AS67" i="10"/>
  <c r="AS68" i="10"/>
  <c r="AS69" i="10"/>
  <c r="AS70" i="10"/>
  <c r="AS71" i="10"/>
  <c r="AS72" i="10"/>
  <c r="AS73" i="10"/>
  <c r="AS74" i="10"/>
  <c r="AS75" i="10"/>
  <c r="AS76" i="10"/>
  <c r="AS77" i="10"/>
  <c r="AS78" i="10"/>
  <c r="AS79" i="10"/>
  <c r="AS80" i="10"/>
  <c r="AS81" i="10"/>
  <c r="AS82" i="10"/>
  <c r="AS83" i="10"/>
  <c r="AS84" i="10"/>
  <c r="AS85" i="10"/>
  <c r="AS86" i="10"/>
  <c r="AS87" i="10"/>
  <c r="AS88" i="10"/>
  <c r="AS89" i="10"/>
  <c r="AS90" i="10"/>
  <c r="AS91" i="10"/>
  <c r="AS92" i="10"/>
  <c r="AS93" i="10"/>
  <c r="AS94" i="10"/>
  <c r="AS95" i="10"/>
  <c r="AS96" i="10"/>
  <c r="AS97" i="10"/>
  <c r="AS98" i="10"/>
  <c r="AS99" i="10"/>
  <c r="AS100" i="10"/>
  <c r="AS101" i="10"/>
  <c r="AS103" i="10"/>
  <c r="AS104" i="10"/>
  <c r="AS105" i="10"/>
  <c r="AS106" i="10"/>
  <c r="AS107" i="10"/>
  <c r="AS108" i="10"/>
  <c r="AS109" i="10"/>
  <c r="AS110" i="10"/>
  <c r="AS111" i="10"/>
  <c r="AS112" i="10"/>
  <c r="AS113" i="10"/>
  <c r="AS114" i="10"/>
  <c r="AS115" i="10"/>
  <c r="AS116" i="10"/>
  <c r="AS117" i="10"/>
  <c r="AS118" i="10"/>
  <c r="AS119" i="10"/>
  <c r="AS120" i="10"/>
  <c r="AS121" i="10"/>
  <c r="AS122" i="10"/>
  <c r="AS123" i="10"/>
  <c r="AS124" i="10"/>
  <c r="AS126" i="10"/>
  <c r="AS127" i="10"/>
  <c r="AS128" i="10"/>
  <c r="AS129" i="10"/>
  <c r="AS130" i="10"/>
  <c r="AS131" i="10"/>
  <c r="AS133" i="10"/>
  <c r="AS134" i="10"/>
  <c r="AS135" i="10"/>
  <c r="AS136" i="10"/>
  <c r="AS137" i="10"/>
  <c r="AS138" i="10"/>
  <c r="AS139" i="10"/>
  <c r="AS143" i="10"/>
  <c r="AS144" i="10"/>
  <c r="AS147" i="10"/>
  <c r="AS149" i="10"/>
  <c r="AS150" i="10"/>
  <c r="AS151" i="10"/>
  <c r="AS152" i="10"/>
  <c r="AS153" i="10"/>
  <c r="J413" i="7"/>
  <c r="K413" i="7"/>
  <c r="O413" i="7"/>
  <c r="R413" i="7"/>
  <c r="S413" i="7" s="1"/>
</calcChain>
</file>

<file path=xl/comments1.xml><?xml version="1.0" encoding="utf-8"?>
<comments xmlns="http://schemas.openxmlformats.org/spreadsheetml/2006/main">
  <authors>
    <author>Baghtchedjian, Fabricio</author>
  </authors>
  <commentList>
    <comment ref="AH10" authorId="0">
      <text>
        <r>
          <rPr>
            <b/>
            <sz val="9"/>
            <color indexed="81"/>
            <rFont val="Tahoma"/>
            <family val="2"/>
          </rPr>
          <t>Comunicado nº 6, de 5 de setembro de 2013</t>
        </r>
      </text>
    </comment>
    <comment ref="G95" authorId="0">
      <text>
        <r>
          <rPr>
            <b/>
            <sz val="9"/>
            <color indexed="81"/>
            <rFont val="Tahoma"/>
            <family val="2"/>
          </rPr>
          <t>Baghtchedjian, Fabricio:</t>
        </r>
        <r>
          <rPr>
            <sz val="9"/>
            <color indexed="81"/>
            <rFont val="Tahoma"/>
            <family val="2"/>
          </rPr>
          <t xml:space="preserve">
obs: Relatório 7896261018792</t>
        </r>
      </text>
    </comment>
    <comment ref="G96" authorId="0">
      <text>
        <r>
          <rPr>
            <b/>
            <sz val="9"/>
            <color indexed="81"/>
            <rFont val="Tahoma"/>
            <family val="2"/>
          </rPr>
          <t>Baghtchedjian, Fabricio:</t>
        </r>
        <r>
          <rPr>
            <sz val="9"/>
            <color indexed="81"/>
            <rFont val="Tahoma"/>
            <family val="2"/>
          </rPr>
          <t xml:space="preserve">
Obs: Relatório 7896261018853</t>
        </r>
      </text>
    </comment>
  </commentList>
</comments>
</file>

<file path=xl/comments2.xml><?xml version="1.0" encoding="utf-8"?>
<comments xmlns="http://schemas.openxmlformats.org/spreadsheetml/2006/main">
  <authors>
    <author>Baghtchedjian, Fabricio</author>
  </authors>
  <commentList>
    <comment ref="AH11" authorId="0">
      <text>
        <r>
          <rPr>
            <b/>
            <sz val="9"/>
            <color indexed="81"/>
            <rFont val="Tahoma"/>
            <family val="2"/>
          </rPr>
          <t>Comunicado nº 6, de 5 de setembro de 2013</t>
        </r>
      </text>
    </comment>
  </commentList>
</comments>
</file>

<file path=xl/comments3.xml><?xml version="1.0" encoding="utf-8"?>
<comments xmlns="http://schemas.openxmlformats.org/spreadsheetml/2006/main">
  <authors>
    <author>Baghtchedjian, Fabricio</author>
  </authors>
  <commentList>
    <comment ref="AD9" authorId="0">
      <text>
        <r>
          <rPr>
            <b/>
            <sz val="9"/>
            <color indexed="81"/>
            <rFont val="Tahoma"/>
            <family val="2"/>
          </rPr>
          <t>Comunicado nº 6, de 5 de setembro de 2013</t>
        </r>
      </text>
    </comment>
  </commentList>
</comments>
</file>

<file path=xl/comments4.xml><?xml version="1.0" encoding="utf-8"?>
<comments xmlns="http://schemas.openxmlformats.org/spreadsheetml/2006/main">
  <authors>
    <author>Baghtchedjian, Fabricio</author>
  </authors>
  <commentList>
    <comment ref="Z432" authorId="0">
      <text>
        <r>
          <rPr>
            <b/>
            <sz val="9"/>
            <color indexed="81"/>
            <rFont val="Tahoma"/>
            <family val="2"/>
          </rPr>
          <t>Comunicado nº 6, de 5 de setembro de 2013</t>
        </r>
      </text>
    </comment>
  </commentList>
</comments>
</file>

<file path=xl/comments5.xml><?xml version="1.0" encoding="utf-8"?>
<comments xmlns="http://schemas.openxmlformats.org/spreadsheetml/2006/main">
  <authors>
    <author>Baghtchedjian, Fabricio</author>
  </authors>
  <commentList>
    <comment ref="AH12" authorId="0">
      <text>
        <r>
          <rPr>
            <b/>
            <sz val="9"/>
            <color indexed="81"/>
            <rFont val="Tahoma"/>
            <family val="2"/>
          </rPr>
          <t>Comunicado nº 6, de 5 de setembro de 2013</t>
        </r>
      </text>
    </comment>
    <comment ref="AJ14" authorId="0">
      <text>
        <r>
          <rPr>
            <b/>
            <sz val="9"/>
            <color indexed="81"/>
            <rFont val="Tahoma"/>
            <family val="2"/>
          </rPr>
          <t xml:space="preserve">Vacinas - Outras vacinas para medicina humana
</t>
        </r>
        <r>
          <rPr>
            <sz val="9"/>
            <color indexed="81"/>
            <rFont val="Tahoma"/>
            <family val="2"/>
          </rPr>
          <t xml:space="preserve">
</t>
        </r>
      </text>
    </comment>
    <comment ref="AJ15" authorId="0">
      <text>
        <r>
          <rPr>
            <b/>
            <sz val="9"/>
            <color indexed="81"/>
            <rFont val="Tahoma"/>
            <family val="2"/>
          </rPr>
          <t xml:space="preserve">Vacinas - Outras vacinas para medicina humana
</t>
        </r>
        <r>
          <rPr>
            <sz val="9"/>
            <color indexed="81"/>
            <rFont val="Tahoma"/>
            <family val="2"/>
          </rPr>
          <t xml:space="preserve">
</t>
        </r>
      </text>
    </comment>
    <comment ref="AJ16" authorId="0">
      <text>
        <r>
          <rPr>
            <b/>
            <sz val="9"/>
            <color indexed="81"/>
            <rFont val="Tahoma"/>
            <family val="2"/>
          </rPr>
          <t xml:space="preserve">Vacinas - Outras vacinas para medicina humana
</t>
        </r>
        <r>
          <rPr>
            <sz val="9"/>
            <color indexed="81"/>
            <rFont val="Tahoma"/>
            <family val="2"/>
          </rPr>
          <t xml:space="preserve">
</t>
        </r>
      </text>
    </comment>
    <comment ref="AJ17" authorId="0">
      <text>
        <r>
          <rPr>
            <b/>
            <sz val="9"/>
            <color indexed="81"/>
            <rFont val="Tahoma"/>
            <family val="2"/>
          </rPr>
          <t xml:space="preserve">Vacinas - Outras vacinas para medicina humana
</t>
        </r>
        <r>
          <rPr>
            <sz val="9"/>
            <color indexed="81"/>
            <rFont val="Tahoma"/>
            <family val="2"/>
          </rPr>
          <t xml:space="preserve">
</t>
        </r>
      </text>
    </comment>
    <comment ref="AJ18" authorId="0">
      <text>
        <r>
          <rPr>
            <b/>
            <sz val="9"/>
            <color indexed="81"/>
            <rFont val="Tahoma"/>
            <family val="2"/>
          </rPr>
          <t xml:space="preserve">Vacinas - Outras vacinas para medicina humana
</t>
        </r>
        <r>
          <rPr>
            <sz val="9"/>
            <color indexed="81"/>
            <rFont val="Tahoma"/>
            <family val="2"/>
          </rPr>
          <t xml:space="preserve">
</t>
        </r>
      </text>
    </comment>
    <comment ref="AJ19" authorId="0">
      <text>
        <r>
          <rPr>
            <b/>
            <sz val="9"/>
            <color indexed="81"/>
            <rFont val="Tahoma"/>
            <family val="2"/>
          </rPr>
          <t>Vacinas - Outras vacinas para medicina humana
OBS: Produto lista NEGATIVA</t>
        </r>
      </text>
    </comment>
    <comment ref="AJ20" authorId="0">
      <text>
        <r>
          <rPr>
            <b/>
            <sz val="9"/>
            <color indexed="81"/>
            <rFont val="Tahoma"/>
            <family val="2"/>
          </rPr>
          <t>Vacinas - Outras vacinas para medicina humana
OBS: Produto lista NEGATIVA</t>
        </r>
      </text>
    </comment>
  </commentList>
</comments>
</file>

<file path=xl/sharedStrings.xml><?xml version="1.0" encoding="utf-8"?>
<sst xmlns="http://schemas.openxmlformats.org/spreadsheetml/2006/main" count="12121" uniqueCount="2390">
  <si>
    <t>NOVARTIS  BIOCIÊNCIAS  S.A.</t>
  </si>
  <si>
    <t xml:space="preserve"> </t>
  </si>
  <si>
    <t>VALORES EM REAIS</t>
  </si>
  <si>
    <t>ICMS 19%</t>
  </si>
  <si>
    <t>ICMS 18%</t>
  </si>
  <si>
    <t>ICMS 17%</t>
  </si>
  <si>
    <t>ICMS 17% ZFM</t>
  </si>
  <si>
    <t>ICMS 12%</t>
  </si>
  <si>
    <t>ICMS 0%</t>
  </si>
  <si>
    <t>PRODUTO</t>
  </si>
  <si>
    <t>APRESENTAÇÃO</t>
  </si>
  <si>
    <t>APRESENTAÇÃO DOU</t>
  </si>
  <si>
    <t>PRINCÍPIO ATIVO</t>
  </si>
  <si>
    <t>TARJA</t>
  </si>
  <si>
    <t>CÓDIGO EAN</t>
  </si>
  <si>
    <t>REGISTRO ANVISA</t>
  </si>
  <si>
    <t>GGREM</t>
  </si>
  <si>
    <t>COD SAP</t>
  </si>
  <si>
    <r>
      <t xml:space="preserve">NA = NEUTRO
N = NEGATIVO
P = POSITIVO
</t>
    </r>
    <r>
      <rPr>
        <b/>
        <sz val="6"/>
        <color indexed="9"/>
        <rFont val="Verdana"/>
        <family val="2"/>
      </rPr>
      <t>C = CORRELATO</t>
    </r>
  </si>
  <si>
    <t>BU</t>
  </si>
  <si>
    <t>5 MG 100 ML 1 X 1</t>
  </si>
  <si>
    <t>5 MG/100 ML SOL INJ CT FR PLAS X 100 ML</t>
  </si>
  <si>
    <t>ÁCIDO ZOLEDRÔNICO</t>
  </si>
  <si>
    <t>Tarja Vermelha</t>
  </si>
  <si>
    <t>1.0068.1026.001-2</t>
  </si>
  <si>
    <t>P</t>
  </si>
  <si>
    <t>ONCO</t>
  </si>
  <si>
    <t>2,5 MG 30 CP</t>
  </si>
  <si>
    <t>2,5 MG COM CT BL AL/AL X 30</t>
  </si>
  <si>
    <t>EVEROLIMO</t>
  </si>
  <si>
    <t>1.0068.1065.003-1</t>
  </si>
  <si>
    <t>5 MG 30 CP</t>
  </si>
  <si>
    <t>5 MG COM CT BL AL/AL X 30</t>
  </si>
  <si>
    <t>1.0068.1065.001-5</t>
  </si>
  <si>
    <t>10 MG 30 CP</t>
  </si>
  <si>
    <t>10 MG COM CT BL AL/AL X 30</t>
  </si>
  <si>
    <t>1.0068.1065.002-3</t>
  </si>
  <si>
    <t>OTC</t>
  </si>
  <si>
    <t>15 CP</t>
  </si>
  <si>
    <t>1 MG COM CT BL AL PLAS INC X 15</t>
  </si>
  <si>
    <t>FUMARATO DE CLESMATINA</t>
  </si>
  <si>
    <t>Venda Livre</t>
  </si>
  <si>
    <t>1.0068.0032.002-0</t>
  </si>
  <si>
    <t>N</t>
  </si>
  <si>
    <t>120 ML XP</t>
  </si>
  <si>
    <t>0,05 MG/ML XPE CT FR VD AMB X 120 ML</t>
  </si>
  <si>
    <t>1.0068.0032.001-2</t>
  </si>
  <si>
    <t>25 MG 20 DG</t>
  </si>
  <si>
    <t>25 MG DRG CT BL AL PLAS INC X 20</t>
  </si>
  <si>
    <t>CLORIDRATO DE CLOMIPRAMINA</t>
  </si>
  <si>
    <t>1.0068.0061.003-7</t>
  </si>
  <si>
    <t>75 MG DIV 20 CE</t>
  </si>
  <si>
    <t>75 MG COM LIB LENTA CT BL AL PLAS INC X 20</t>
  </si>
  <si>
    <t>1.0068.0061.001-0</t>
  </si>
  <si>
    <t xml:space="preserve">25 MG DRG CT BL AL PLAS INC X 20 </t>
  </si>
  <si>
    <t>CLORIDRATO DE HIDRALAZINA</t>
  </si>
  <si>
    <t>1.0068.0013.002-7</t>
  </si>
  <si>
    <t>25 MG DRG CT BL AL/AL X 20</t>
  </si>
  <si>
    <t>1.0068.0013.007-8</t>
  </si>
  <si>
    <t>50 MG 20 DG</t>
  </si>
  <si>
    <t>50 MG DRG CT BL AL PLAS INC X 20</t>
  </si>
  <si>
    <t>1.0068.0013.001-9</t>
  </si>
  <si>
    <t>POTE 155 G</t>
  </si>
  <si>
    <t>FIBRA ALIMENTAR SOLÚVEL EM PÓ (POTE 155 G)</t>
  </si>
  <si>
    <t>DEXTRINA RESISTENTE DE TRIGO</t>
  </si>
  <si>
    <t>3,5 G 10 SACHET</t>
  </si>
  <si>
    <t>FIBRA ALIMENTAR SOLÚVEL SACHET 3,5 G X 10</t>
  </si>
  <si>
    <t>3,5 G 28 SACHET</t>
  </si>
  <si>
    <t>FIBRA ALIMENTAR SOLÚVEL SACHET 3,5 G X 28</t>
  </si>
  <si>
    <t>500 MG TAB 30 CT</t>
  </si>
  <si>
    <t>500 MG COM REV FR PLAS OPC X 30</t>
  </si>
  <si>
    <t>ÁCIDO ACETILSALICÍLICO</t>
  </si>
  <si>
    <t>1.0068.1043.003-1</t>
  </si>
  <si>
    <t>500 MG TAB DISP 50 X 4</t>
  </si>
  <si>
    <t>500 MG COM REV CX 50 BL AL/AL X 4</t>
  </si>
  <si>
    <t>1.0068.1043.002-3</t>
  </si>
  <si>
    <t>81 MG 30 CT</t>
  </si>
  <si>
    <t>81 MG COM REV CT BL AL/AL X 30</t>
  </si>
  <si>
    <t>1.0068.1045.003-2</t>
  </si>
  <si>
    <t>600 MG 30 CE</t>
  </si>
  <si>
    <t>600 MG + 200 UI COM REV CT FR PLAS OPC X 30</t>
  </si>
  <si>
    <t>CÁLCIO + VITAMINA D</t>
  </si>
  <si>
    <t>1.0068.0147.004-2</t>
  </si>
  <si>
    <t>600 MG 60 CE</t>
  </si>
  <si>
    <t>600 MG + 200 UI COM REV CT FR PLAS OPC X 60</t>
  </si>
  <si>
    <t>1.0068.0147.005-0</t>
  </si>
  <si>
    <t>500 MG 10 CP EFV</t>
  </si>
  <si>
    <t>875 MG + 1132 MG COM EFEV CT TB PLAS X 10</t>
  </si>
  <si>
    <t>CARBONATO DE CÁLCIO + LACTOGLICONATO DE CÁLCIO</t>
  </si>
  <si>
    <t>1.0068.0033.012-3</t>
  </si>
  <si>
    <t>1000 MG 10 CP EFV</t>
  </si>
  <si>
    <t>1750 MG + 2263 MG COM EFEV CT TB PLAS X 10</t>
  </si>
  <si>
    <t>1.0068.0033.010-7</t>
  </si>
  <si>
    <t>LAR + 1 G 10 CP EFV</t>
  </si>
  <si>
    <t>327 MG + 1000 MG + 1000 MG COM EFEV CT TB PLAS X 10</t>
  </si>
  <si>
    <t>CARBONATO DE CÁLCIO + LACTOGLICONATO DE CÁLCIO + ACIDO ASCÓRBICO</t>
  </si>
  <si>
    <t>1.0068.1051.001-9</t>
  </si>
  <si>
    <t>500 MG 30 CP MAST</t>
  </si>
  <si>
    <t>500 MG COM MAST CT FR PLAS OPC X 30</t>
  </si>
  <si>
    <t>CARBONATO DE CÁLCIO</t>
  </si>
  <si>
    <t>1.0068.0049.007-4</t>
  </si>
  <si>
    <t>50 MG 10 DG</t>
  </si>
  <si>
    <t>50 MG DRG CT BL AL/PVC/PE/PVDC X 10</t>
  </si>
  <si>
    <t>DICLOFENACO POTÁSSICO</t>
  </si>
  <si>
    <t>1.0068.0038.036-8</t>
  </si>
  <si>
    <t>50 MG DRG CT BL AL PVC/PE/PVDC X 20</t>
  </si>
  <si>
    <t>1.0068.0038.037-6</t>
  </si>
  <si>
    <t>120 ML SUSPENSÃO</t>
  </si>
  <si>
    <t>1,8 MG/ML SUS OR CT FR VD AMB X 120 ML (SABOR MORANGO)</t>
  </si>
  <si>
    <t>1.0068.0038.017-1</t>
  </si>
  <si>
    <t>GT 20 ML</t>
  </si>
  <si>
    <t>44,94 MG/ML SUS OR CT FR PLAS OPC GOT X 20 ML</t>
  </si>
  <si>
    <t>1.0068.0038.014-7</t>
  </si>
  <si>
    <t>AEROSOL 60 G</t>
  </si>
  <si>
    <t xml:space="preserve">11,6 MG/G SOL TOP FILME POLIET TB AL AER X 85 ML </t>
  </si>
  <si>
    <t>DICLOFENACO DIETILAMÔNIO</t>
  </si>
  <si>
    <t>1.0068.0038.019-8</t>
  </si>
  <si>
    <t xml:space="preserve">50 MG 20 CP </t>
  </si>
  <si>
    <t>44,3 MG COM DISP CT BL AL PLAS INC X 20</t>
  </si>
  <si>
    <t>1.0068.0038.011-2</t>
  </si>
  <si>
    <t>30 G</t>
  </si>
  <si>
    <t>60 G</t>
  </si>
  <si>
    <t>100 G</t>
  </si>
  <si>
    <t>150 G</t>
  </si>
  <si>
    <t xml:space="preserve">11,6 MG/G SOL DERM AER TB AL X 85 ML </t>
  </si>
  <si>
    <t>1.0068.1092.018-7</t>
  </si>
  <si>
    <t>11,6 MG/G GEL DERM CT TB AL LAMIN X 30 G</t>
  </si>
  <si>
    <t>1.0068.1092.005-5</t>
  </si>
  <si>
    <t>11,6 MG/G GEL DERM CT TB AL LAMIN X 60 G</t>
  </si>
  <si>
    <t>1.0068.1092.008-1</t>
  </si>
  <si>
    <t>11,6 MG/G GEL DERM CT TB AL LAMIN X 100 G</t>
  </si>
  <si>
    <t>1.0068.1092.009-8</t>
  </si>
  <si>
    <t>11,6 MG/G GEL DERM CT TB AL LAMIN X 150 G</t>
  </si>
  <si>
    <t>1.0068.1092.011-1</t>
  </si>
  <si>
    <t>50 G</t>
  </si>
  <si>
    <t>23,2 MG/G GEL DERM CT TB AL LAMIN X 50 G     </t>
  </si>
  <si>
    <t>1.0068.1092.013-6</t>
  </si>
  <si>
    <t>23,2 MG/G GEL DERM CT TB AL LAMIN X 100 G     </t>
  </si>
  <si>
    <t>1.0068.1092.015-2</t>
  </si>
  <si>
    <t>CANFORA + MENTOL</t>
  </si>
  <si>
    <t>Venda livre</t>
  </si>
  <si>
    <t>0,50 MG 60 CP</t>
  </si>
  <si>
    <t>0,50 MG COM CT BL AL/AL X 60</t>
  </si>
  <si>
    <t>1.0068.0959.002-0</t>
  </si>
  <si>
    <t>0,75 MG 60 CP</t>
  </si>
  <si>
    <t>0,75 MG COM CT BL AL/AL X 60</t>
  </si>
  <si>
    <t>1.0068.0959.003-9</t>
  </si>
  <si>
    <t>1 MG 60 CP</t>
  </si>
  <si>
    <t>1,00 MG COM CT BL AL/AL X 60</t>
  </si>
  <si>
    <t>1.0068.0959.004-7</t>
  </si>
  <si>
    <t>250 MG + 250 MG + 65 MG COM REV CT SACH AL/PE x 192 (EMB MULT)</t>
  </si>
  <si>
    <t>ÁCIDO ACETILSALICÍLICO + CAFEÍNA + PARACETAMOL</t>
  </si>
  <si>
    <t>1.0068.1077.004-5</t>
  </si>
  <si>
    <t>CLEAR BLUE</t>
  </si>
  <si>
    <t>TESTE DE GRAVIDEZ  1 UN</t>
  </si>
  <si>
    <t>TESTE DE GRAVIDEZ 1 UNIDADE</t>
  </si>
  <si>
    <t>TESTE DE GRAVIDEZ COMPACTO 1 UN</t>
  </si>
  <si>
    <t>TESTE DE GRAVIDEZ COMPACTO 1 UNIDADE</t>
  </si>
  <si>
    <t>CLOXAZOLAM</t>
  </si>
  <si>
    <t>1 MG 20 CP AL/AL</t>
  </si>
  <si>
    <t>1 MG COM CT BL AL/AL X 20</t>
  </si>
  <si>
    <t>Tarja Preta</t>
  </si>
  <si>
    <t>1.0068.0987.007-4</t>
  </si>
  <si>
    <t>2 MG 20 CP AL/AL</t>
  </si>
  <si>
    <t>2 MG COM CT BL AL/AL X 20</t>
  </si>
  <si>
    <t>1.0068.0987.009-0</t>
  </si>
  <si>
    <t>4 MG 20 CP AL/AL</t>
  </si>
  <si>
    <t>4 MG COM CT BL AL/AL X 20</t>
  </si>
  <si>
    <t>1.0068.0987.011-2</t>
  </si>
  <si>
    <t>50 MG 10 CE</t>
  </si>
  <si>
    <t>50 MG + 50 MG COM REV CT BL AL PLAS INC X 10</t>
  </si>
  <si>
    <t>DICLOFENACO SÓDICO + FOSFATO DE CODEÍNA</t>
  </si>
  <si>
    <t>1.0068.0898.001-1</t>
  </si>
  <si>
    <t>50 MG 20 CE</t>
  </si>
  <si>
    <t>50 MG + 50 MG COM REV CT 2 BL AL PLAS INC X 10</t>
  </si>
  <si>
    <t>1.0068.0898.002-1</t>
  </si>
  <si>
    <t>200 MG 30 CP</t>
  </si>
  <si>
    <t>200 MG COM REV CT FR PLAS OPC X 30</t>
  </si>
  <si>
    <t>ENTACAPONA</t>
  </si>
  <si>
    <t>1.0068.0095.001-6</t>
  </si>
  <si>
    <t>500 MG 1 FA</t>
  </si>
  <si>
    <t>500 MG PÓ LIOF INJ CT FR AMP VD INC</t>
  </si>
  <si>
    <t>DAPTOMICINA</t>
  </si>
  <si>
    <t>1.0068.1058.001-7</t>
  </si>
  <si>
    <t>500 MG 5 FA</t>
  </si>
  <si>
    <t>500 MG PÓ LIOF INJ CT 5 FR AMP VD INC</t>
  </si>
  <si>
    <t>1.0068.1058.003-3</t>
  </si>
  <si>
    <t>AP 5 LIOF + 5 DIL</t>
  </si>
  <si>
    <t>500 MG PÓ LIOF CT 5 FA VD INC + 5 AMP DIL VD INC X 5 ML</t>
  </si>
  <si>
    <t>MESILATO DE DESFERROXAMINA</t>
  </si>
  <si>
    <t>1.0068.0053.004-1</t>
  </si>
  <si>
    <t>DICLOFENACO SÓDICO</t>
  </si>
  <si>
    <t>50 MG COM REV CT 1 BL AL PLAS INC X 20</t>
  </si>
  <si>
    <t>1.0068.0180.002-6</t>
  </si>
  <si>
    <r>
      <t xml:space="preserve">DIOVAN </t>
    </r>
    <r>
      <rPr>
        <vertAlign val="superscript"/>
        <sz val="9"/>
        <rFont val="NewCenturySchlbk"/>
        <family val="1"/>
      </rPr>
      <t>®</t>
    </r>
    <r>
      <rPr>
        <sz val="9"/>
        <rFont val="NewCenturySchlbk"/>
        <family val="1"/>
      </rPr>
      <t xml:space="preserve"> </t>
    </r>
  </si>
  <si>
    <t>40 MG COM REV CT BL AL/AL X 14</t>
  </si>
  <si>
    <t>VALSARTANA</t>
  </si>
  <si>
    <t>1.0068.0065.013-6</t>
  </si>
  <si>
    <t>40 MG 28 CE DIV</t>
  </si>
  <si>
    <t>40 MG COM REV CT BL AL/AL X 28</t>
  </si>
  <si>
    <t>1.0068.0065.014-4</t>
  </si>
  <si>
    <t>80 MG 14 CE</t>
  </si>
  <si>
    <t>80 MG COM REV CT BL AL/AL X 14</t>
  </si>
  <si>
    <t>1.0068.0065.005-5</t>
  </si>
  <si>
    <t>80 MG 28 CE</t>
  </si>
  <si>
    <t>80 MG COM REV CT  BL AL/AL X 28</t>
  </si>
  <si>
    <t>1.0068.0065.007-1</t>
  </si>
  <si>
    <t>160 MG 14 CE</t>
  </si>
  <si>
    <t>160 MG COM REV CT  BL AL/AL X 14</t>
  </si>
  <si>
    <t>1.0068.0065.009-8</t>
  </si>
  <si>
    <t>160 MG 28 CE</t>
  </si>
  <si>
    <t>160 MG COM REV CT  BL AL/AL X 28</t>
  </si>
  <si>
    <t>1.0068.0065.011-1</t>
  </si>
  <si>
    <t>320 MG 14 CE</t>
  </si>
  <si>
    <t xml:space="preserve">320 MG COM REV CT BL AL/AL x 14 </t>
  </si>
  <si>
    <t>1.0068.0065.017-9</t>
  </si>
  <si>
    <t>320 MG 28 CE</t>
  </si>
  <si>
    <t>320 MG COM REV CT BL AL/AL X 28</t>
  </si>
  <si>
    <t>1.0068.0065.018-7</t>
  </si>
  <si>
    <r>
      <t xml:space="preserve">DIOVAN AMLO </t>
    </r>
    <r>
      <rPr>
        <vertAlign val="superscript"/>
        <sz val="10"/>
        <rFont val="Verdana"/>
        <family val="2"/>
      </rPr>
      <t>®</t>
    </r>
  </si>
  <si>
    <t>80 MG COM REV + 5 MG COM CT BL AL/AL X 28+28</t>
  </si>
  <si>
    <t>VALSARTANA + BESILATO DE ANLODIPINO</t>
  </si>
  <si>
    <t>1.0068.0943.002-3</t>
  </si>
  <si>
    <t>160 MG COM REV + 5 MG COM CT BL AL/AL X 28+28</t>
  </si>
  <si>
    <t>1.0068.0943.004-1</t>
  </si>
  <si>
    <t>80 MG/5 MG 28 CP</t>
  </si>
  <si>
    <t>80 MG + 5 MG COM REV CT BL AL/AL X 28</t>
  </si>
  <si>
    <t>1.0068.1053.018-4</t>
  </si>
  <si>
    <t>160 MG/ 5 MG 14 CP</t>
  </si>
  <si>
    <t>160 MG + 5 MG COM REV CT BL AL/AL X 14</t>
  </si>
  <si>
    <t>1.0068.1053.005-2</t>
  </si>
  <si>
    <t>160 MG/5 MG 28 CP</t>
  </si>
  <si>
    <t>160 MG + 5 MG COM REV CT BL AL/AL X 28</t>
  </si>
  <si>
    <t>1.0068.1053.006-0</t>
  </si>
  <si>
    <t>320 MG/ 5 MG 14 CP</t>
  </si>
  <si>
    <t>320 MG + 5 MG COM REV CT BL AL/AL X 14</t>
  </si>
  <si>
    <t>1.0068.1053.009-5</t>
  </si>
  <si>
    <t>320 MG/5 MG 28 CP</t>
  </si>
  <si>
    <t>320 MG + 5 MG COM REV CT BL AL/AL X 28</t>
  </si>
  <si>
    <t>1.0068.1053.010-9</t>
  </si>
  <si>
    <t>160 MG/10 MG 28 CP</t>
  </si>
  <si>
    <t>160 MG + 10 MG COM REV CT BL AL/AL X 28</t>
  </si>
  <si>
    <t>1.0068.1053.014-1</t>
  </si>
  <si>
    <t>320 MG/10 MG 28 CP</t>
  </si>
  <si>
    <t>320 MG + 10 MG COM REV CT BL AL/AL X 28</t>
  </si>
  <si>
    <t>1.0068.1053.002-8</t>
  </si>
  <si>
    <t>80 / 12,5 MG 14 CP</t>
  </si>
  <si>
    <t>80 MG + 12,5 MG COM REV CT  BL AL/AL X 14</t>
  </si>
  <si>
    <t>VALSARTANA + HIDROCLOROTIAZIDA</t>
  </si>
  <si>
    <t>1.0068.0097.001-7</t>
  </si>
  <si>
    <t>80 / 12,5 MG 28 CP</t>
  </si>
  <si>
    <t>80 MG + 12,5 MG  COM REV CT  BL AL/AL X 28</t>
  </si>
  <si>
    <t>1.0068.0097.002-5</t>
  </si>
  <si>
    <t>160 / 12,5 MG 14 CP</t>
  </si>
  <si>
    <t>160 MG + 12,5 MG COM REV CT  BL AL/AL X 14</t>
  </si>
  <si>
    <t>1.0068.0097.004-1</t>
  </si>
  <si>
    <t>160 / 12,5 MG 28 CP</t>
  </si>
  <si>
    <t>160 MG + 12,5 MG COM REV CT  BL AL/AL X 28</t>
  </si>
  <si>
    <t>1.0068.0097.005-1</t>
  </si>
  <si>
    <t>160/25 MG 28 CP</t>
  </si>
  <si>
    <t>160 MG + 25 MG COM REV CT BL AL/AL X 28</t>
  </si>
  <si>
    <t>1.0068.0097.010-6</t>
  </si>
  <si>
    <t>320/12,5 MG 14 CP</t>
  </si>
  <si>
    <t>320 MG + 12,5 MG COM REV CT BL AL/AL X 14</t>
  </si>
  <si>
    <t>1.0068.0097.012-2</t>
  </si>
  <si>
    <t>320 / 12,5 MG 28 CP</t>
  </si>
  <si>
    <t>320 MG + 12,5 MG COM REV CT BL AL/AL X 28</t>
  </si>
  <si>
    <t>1.0068.0097.013-0</t>
  </si>
  <si>
    <t>320 / 25 MG 28 CP</t>
  </si>
  <si>
    <t>320 MG + 25 MG COM REV CT BL AL/AL X 28</t>
  </si>
  <si>
    <t>1.0068.0097.015-7</t>
  </si>
  <si>
    <t>160MG +12,5 MG COM REV + 5 MG COM CT BL AL/AL X 14 + 14</t>
  </si>
  <si>
    <t>VALSARTANA + HIDROCLOROTIAZIDA+ BESILATO DE ANLODIPINO</t>
  </si>
  <si>
    <t>1.0068.1061.003-1</t>
  </si>
  <si>
    <t>160 + 12,5 + 5 MG 28 + 28 CP</t>
  </si>
  <si>
    <t>160 MG + 12,5 MG COM REV + 5 MG COM CT BL AL/AL X 28 + 28</t>
  </si>
  <si>
    <t>1.0068.1061.004-8</t>
  </si>
  <si>
    <t>160MG +12,5 MG COM REV + 10 MG COM CT BL AL/AL X 14 + 14</t>
  </si>
  <si>
    <t>1.0068.1061.005-6</t>
  </si>
  <si>
    <t>160 + 12,5 + 10 MG 28 + 28 CP</t>
  </si>
  <si>
    <t>160 MG + 12,5 MG COM REV + 10 MG COM CT BL AL/AL X 28 + 28</t>
  </si>
  <si>
    <t>1.0068.1061.006-4</t>
  </si>
  <si>
    <t>160 + 25 + 5 MG 28 + 28 CP</t>
  </si>
  <si>
    <t>160 MG + 25 MG COM REV + 5 MG COM CT BL AL/AL X 28 + 28</t>
  </si>
  <si>
    <t>1.0068.1061.008-0</t>
  </si>
  <si>
    <t>160 + 25 + 10 MG 28 + 28 CP</t>
  </si>
  <si>
    <t>160 MG + 25 MG COM REV + 10 MG COM CT BL AL/AL X 28 + 28</t>
  </si>
  <si>
    <t>1.0068.1061.010-2</t>
  </si>
  <si>
    <t xml:space="preserve">1% 15 G CR </t>
  </si>
  <si>
    <t>10 MG/G CREME DERM CT BG AL X 15 G</t>
  </si>
  <si>
    <t>PIMECROLIMO</t>
  </si>
  <si>
    <t>1.0068.0883.001-1</t>
  </si>
  <si>
    <t xml:space="preserve">1% 30 G CR </t>
  </si>
  <si>
    <t>10 MG/G CREME DERM CT BG AL X 30 G</t>
  </si>
  <si>
    <t>1.0068.0883.002-8</t>
  </si>
  <si>
    <t>7,5 MG 14 CE</t>
  </si>
  <si>
    <t>7,5 MG COM REV LIB PROL CT BL AL/AL X 14</t>
  </si>
  <si>
    <t>BROMIDRATO DE DARIFENACINA</t>
  </si>
  <si>
    <t>1.0068.1049.003-4</t>
  </si>
  <si>
    <t>7,5 MG COM REV LIB PROL CT BL AL/AL X 28</t>
  </si>
  <si>
    <t>1.0068.1049.004-2</t>
  </si>
  <si>
    <t>15 MG COM REV LIB PROL CT BL AL/AL X 14</t>
  </si>
  <si>
    <t>1.0068.1049.007-7</t>
  </si>
  <si>
    <t>15 MG COM REV LIB PROL CT BL AL/AL X 28</t>
  </si>
  <si>
    <t>1.0068.1049.008-5</t>
  </si>
  <si>
    <t>50/140 MCG 8 ST</t>
  </si>
  <si>
    <t>50 MCG + 140 MCG STT CT 8 ENV X 1</t>
  </si>
  <si>
    <t>ACETATO DE NORETISTERONA + ESTRADIOL</t>
  </si>
  <si>
    <t>1.0068.0152.002-3</t>
  </si>
  <si>
    <t>25 MCG 8 SIST</t>
  </si>
  <si>
    <t>0,390 MG ADS TRANSD (25 MCG/DIA) CT ENV AL LAM X 8</t>
  </si>
  <si>
    <t xml:space="preserve"> ESTRADIOL HEMIIDRATADO</t>
  </si>
  <si>
    <t>1.0068.0895.010-4</t>
  </si>
  <si>
    <t>50 MCG 8 SIST</t>
  </si>
  <si>
    <t>0,780 MG ADS TRANSD (50 MCG/DIA) CT ENV AL LAM X 8</t>
  </si>
  <si>
    <t>1.0068.0895.004-1</t>
  </si>
  <si>
    <t>100 MCG 8 SIST</t>
  </si>
  <si>
    <t>1,560 MG ADS TRANSD (100 MCG/DIA) CT ENV AL LAM X 8</t>
  </si>
  <si>
    <t>1.0068.0895.008-2</t>
  </si>
  <si>
    <t>500 MG + 65 MG COM REV  CT  BL AL PLAS INC X 20</t>
  </si>
  <si>
    <t>PARACETAMOL + CAFEÍNA</t>
  </si>
  <si>
    <t>1.0068.1046.002-1</t>
  </si>
  <si>
    <r>
      <t xml:space="preserve">EXELON </t>
    </r>
    <r>
      <rPr>
        <vertAlign val="superscript"/>
        <sz val="9"/>
        <rFont val="NewCenturySchlbk"/>
        <family val="1"/>
      </rPr>
      <t>®</t>
    </r>
    <r>
      <rPr>
        <sz val="9"/>
        <rFont val="NewCenturySchlbk"/>
        <family val="1"/>
      </rPr>
      <t xml:space="preserve"> </t>
    </r>
  </si>
  <si>
    <t>1,5 MG CAP GEL DURA CT BL AL PVC/PE/PVDC X 14</t>
  </si>
  <si>
    <t>HIDROGENOTARTARATO DE RIVASTIGMINA</t>
  </si>
  <si>
    <t>1.0068.0099.011-5</t>
  </si>
  <si>
    <t>1,5 MG 28 CS BLISTER</t>
  </si>
  <si>
    <t>1,5 MG CAP GEL DURA CT BL AL PVC/PE/PVDC X 28</t>
  </si>
  <si>
    <t>1.0068.0099.012-3</t>
  </si>
  <si>
    <t>3,0 MG 28 CS BLISTER</t>
  </si>
  <si>
    <t>3,0 MG CAP GEL DURA CT BL AL PVC/PE/PVDC X 28</t>
  </si>
  <si>
    <t>1.0068.0099.013-1</t>
  </si>
  <si>
    <t>3,0 MG CAP GEL DURA CT BL AL PVC/PE/PVDC X 56</t>
  </si>
  <si>
    <t>1.0068.0099.014-1</t>
  </si>
  <si>
    <t>4,5 MG 28 CS BLISTER</t>
  </si>
  <si>
    <t>4,5 MG CAP GEL DURA CT BL AL PVC/PE/PVDC X 28</t>
  </si>
  <si>
    <t>1.0068.0099.015-8</t>
  </si>
  <si>
    <t>6,0 MG 28 CS BLISTER</t>
  </si>
  <si>
    <t>6,0 MG CAP GEL DURA CT BL AL PVC/PE/PVDC X 28</t>
  </si>
  <si>
    <t>1.0068.0099.016-6</t>
  </si>
  <si>
    <t>SOL ORAL 2 MG 50 ML</t>
  </si>
  <si>
    <t>2 MG/ML SOL ORAL CT FR VD AMB X 50 ML + SER DOS</t>
  </si>
  <si>
    <t>1.0068.0099.021-2</t>
  </si>
  <si>
    <t>SOL ORAL 2 MG 120 ML</t>
  </si>
  <si>
    <t>2 MG/ML SOL OR CT FR VD AMB X 120 ML + SER DOS</t>
  </si>
  <si>
    <t>1.0068.0099.006-9</t>
  </si>
  <si>
    <t>9 MG/5 CM2 7 SIST</t>
  </si>
  <si>
    <t>9 MG ADES TRANSD CT SACHE X 7 (4,6 MG / 24 H)</t>
  </si>
  <si>
    <t>RIVASTIGMINA</t>
  </si>
  <si>
    <t>1.0068.0099.023-9</t>
  </si>
  <si>
    <t>9 MG/5 CM2 30 SIST</t>
  </si>
  <si>
    <t>9 MG ADES TRANSD CT SACHE X 30 (4,6 MG / 24 H)</t>
  </si>
  <si>
    <t>1.0068.0099.025-5</t>
  </si>
  <si>
    <t>18 MG/10CM2 15 SIST</t>
  </si>
  <si>
    <t>18 MG ADES TRANSD CT SACHE X 15 (9,5 MG / 24 H)</t>
  </si>
  <si>
    <t>1.0068.0099.027-1</t>
  </si>
  <si>
    <t>18 MG/10 CM2 30 SIST</t>
  </si>
  <si>
    <t>18 MG ADES TRANSD CT SACHE X 30 (9,5 MG / 24 H)</t>
  </si>
  <si>
    <t>1.0068.0099.028-1</t>
  </si>
  <si>
    <t>27 MG/15 CM2 15 SIST</t>
  </si>
  <si>
    <t>27 MG ADES TRANSD CT SACHE x 15 (13,3 MG / 24 H)</t>
  </si>
  <si>
    <t>1.0068.0099.030-1</t>
  </si>
  <si>
    <t>27 MG/15 CM2  30 SIST</t>
  </si>
  <si>
    <t>27 MG ADES TRANSD CT SACHE x 30 (13,3 MG / 24 H)</t>
  </si>
  <si>
    <t>1.0068.0099.031-1</t>
  </si>
  <si>
    <t>160 MG 12,5 MG 10 MG X 28</t>
  </si>
  <si>
    <t>160 MG + 12,5 MG + 10 MG COM REV CT BL AL/AL X 28</t>
  </si>
  <si>
    <t>VALSARTANA + BESILATO DE ANLODIPINO + HIDROCLOROTIAZIDA</t>
  </si>
  <si>
    <t>1.0068.1082.006-9</t>
  </si>
  <si>
    <t>160 MG 12,5 MG 5 MG X 28</t>
  </si>
  <si>
    <t>160 MG + 12,5 MG + 5 MG COM REV CT BL AL/AL X 28</t>
  </si>
  <si>
    <t>1.0068.1 082.003-4</t>
  </si>
  <si>
    <t>160 MG 25 MG 10 MG X 28</t>
  </si>
  <si>
    <t>160 MG + 25 MG + 10 MG COM REV CT BL AL/AL X 28</t>
  </si>
  <si>
    <t>1.0068.1082.012-3</t>
  </si>
  <si>
    <t>160 MG 25 MG 5 MG X 28</t>
  </si>
  <si>
    <t>160 MG + 25 MG + 5 MG COM REV CT BL AL/AL X 28</t>
  </si>
  <si>
    <t>1.0068.1082.009-3</t>
  </si>
  <si>
    <t>320 MG 25 MG 10 MG X 28</t>
  </si>
  <si>
    <t>320 MG + 25 MG + 10 MG COM REV CT BL AL/AL X 28</t>
  </si>
  <si>
    <t>1.0068.1082.015-8</t>
  </si>
  <si>
    <t>160 MG 12,5 MG 5 MG X 14</t>
  </si>
  <si>
    <t>160 MG + 12,5 MG + 5 MG COM REV CT BL AL/AL X 14</t>
  </si>
  <si>
    <t>1.0068.1082.002-6</t>
  </si>
  <si>
    <t>320 MG 25 MG 10 MG X 14</t>
  </si>
  <si>
    <t>320 MG + 25 MG + 10 MG COM REV CT BL AL/AL X 14</t>
  </si>
  <si>
    <t>1.0068.1082.014-1</t>
  </si>
  <si>
    <t>125 MG 28 CP</t>
  </si>
  <si>
    <t>125 MG COM DISP CT BL ALU/ALU X 28</t>
  </si>
  <si>
    <t>DEFERASIROX</t>
  </si>
  <si>
    <t>1.0068.1040.001-9</t>
  </si>
  <si>
    <t>250 MG 28 CP</t>
  </si>
  <si>
    <t>250 MG COM DISP CT BL ALU/ALU X 28</t>
  </si>
  <si>
    <t>1.0068.1040.003-5</t>
  </si>
  <si>
    <t>500 MG 28 CP</t>
  </si>
  <si>
    <t>500 MG COM DISP CT BL ALU/ALU X 28</t>
  </si>
  <si>
    <t>1.0068.1040.005-1</t>
  </si>
  <si>
    <t>9,6MI UI INJ (15+15) FR</t>
  </si>
  <si>
    <t>9,6 MUI PÓ LIOF INJ CT 15 FA VD INC + 15 SER VD INC X 1,2 ML</t>
  </si>
  <si>
    <t>BETAINTERFERONA 1B</t>
  </si>
  <si>
    <t>1.00681081.002-0</t>
  </si>
  <si>
    <t>2,5 MG 28 CP</t>
  </si>
  <si>
    <t>2,5 MG COM REV CT BL AL PLAS INC X 28</t>
  </si>
  <si>
    <t>LETROZOL</t>
  </si>
  <si>
    <t>1.0068.0100.001-1</t>
  </si>
  <si>
    <t>70 MG 4 CS</t>
  </si>
  <si>
    <t>140 MG CAP GEL DURA CT BL AL PLAS INC X 4</t>
  </si>
  <si>
    <t>DICLOFENACO COLESTIRAMINA</t>
  </si>
  <si>
    <t>1.0068.0102.008-1</t>
  </si>
  <si>
    <t>70 MG 10 CS</t>
  </si>
  <si>
    <t>140 MG CAP GEL DURA CT BL AL PLAS INC X 10</t>
  </si>
  <si>
    <t>1.0068.0102.003-9</t>
  </si>
  <si>
    <t>70 MG 14 CS</t>
  </si>
  <si>
    <t>140 MG CAP GEL DURA CT BL AL PLAS INC X 14</t>
  </si>
  <si>
    <t>1.0068.0102.001-2</t>
  </si>
  <si>
    <t>70 MG 20 CS</t>
  </si>
  <si>
    <t>140 MG CAP GEL DURA CT 2  BL AL PLAS INC X 10</t>
  </si>
  <si>
    <t>1.0068.0102.004-7</t>
  </si>
  <si>
    <t>DP 12 MCG 30 CS</t>
  </si>
  <si>
    <t>12 MCG CAP PO INAL CT  BL AL/AL X 30 + INALADOR</t>
  </si>
  <si>
    <t>FUMARATO DE FORMOTEROL DIHIDRATADO</t>
  </si>
  <si>
    <t>1.0068.0026.003-6</t>
  </si>
  <si>
    <t>DP 12 MCG 60 CS</t>
  </si>
  <si>
    <t>12 MCG CAP PO INAL CT BL AL/AL X 60 + INALADOR</t>
  </si>
  <si>
    <t>1.0068.0026.004-4</t>
  </si>
  <si>
    <t>12 MCG 30 CS S/ INALADOR</t>
  </si>
  <si>
    <t xml:space="preserve">12 MCG CAP PO INAL CT  BL AL/AL X 30 </t>
  </si>
  <si>
    <t>1.0068.0026.006-0</t>
  </si>
  <si>
    <t>12 MCG 60 CS S/ INALADOR</t>
  </si>
  <si>
    <t xml:space="preserve">12 MCG CAP PO INAL CT BL AL/AL X 60 </t>
  </si>
  <si>
    <t>1.0068.0026.007-9</t>
  </si>
  <si>
    <r>
      <t xml:space="preserve">FORASEQ </t>
    </r>
    <r>
      <rPr>
        <vertAlign val="superscript"/>
        <sz val="9"/>
        <rFont val="NewCenturySchlbk"/>
        <family val="1"/>
      </rPr>
      <t>®</t>
    </r>
    <r>
      <rPr>
        <sz val="9"/>
        <rFont val="NewCenturySchlbk"/>
        <family val="1"/>
      </rPr>
      <t xml:space="preserve"> </t>
    </r>
  </si>
  <si>
    <t>12/200 MCG 60 + 60 CS</t>
  </si>
  <si>
    <t>12 MCG PO ENCAP P/ INAL CT BL AL/AL X 60 + 200 MCG PO ENCAP P/ INAL CT BL AL PLAS X 60 + INALADOR</t>
  </si>
  <si>
    <t>FUMARATO DE FORMOTEROL DIIDRATADO + BUDESONIDA</t>
  </si>
  <si>
    <t>1.0068.0156.004-1</t>
  </si>
  <si>
    <t>12/400 MCG 60 + 60 CS</t>
  </si>
  <si>
    <t>12 MCG PO ENCAP P/ INAL CT BL AL/AL X 60 + 400 MCG PO ENCAP P/ INAL CT BL AL PLAS X 60 + INALADOR</t>
  </si>
  <si>
    <t>1.0068.0156.008-4</t>
  </si>
  <si>
    <t>12/200 MCG 60 + 60 CS S/ INALADOR</t>
  </si>
  <si>
    <t>12 MCG PO ENCAP P/ INAL CT BL AL/AL X 60 + 200 MCG PO ENCAP P/ INAL CT BL AL PLAS X 60</t>
  </si>
  <si>
    <t>1.0068.0156.003-3</t>
  </si>
  <si>
    <t>12/400 MCG 60 + 60 CS S/ INALADOR</t>
  </si>
  <si>
    <t>12 MCG PO ENCAP P/ INAL CT BL AL/AL X 60 + 400 MCG PO ENCAP P/ INAL CT BL AL PLAS X 60</t>
  </si>
  <si>
    <t>1.0068.0156.007-6</t>
  </si>
  <si>
    <t>12 MCG PÓ ENCAP P/ INAL CT BL AL/AL X 20 + 200 MCG PÓ ENCAP P/ INAL CT BL AL PLAS X 20 + INALADOR</t>
  </si>
  <si>
    <t>1.0068.0156.011-4</t>
  </si>
  <si>
    <t>12/400 MCG 20 + 20 CS</t>
  </si>
  <si>
    <t>12 MCG PÓ ENCAP P/ INAL CT BL AL/AL X 20 + 400 MCG PÓ ENCAP P/ INAL CT BL AL PLAS X 20 + INALADOR</t>
  </si>
  <si>
    <t>1.0068.0156.012-2</t>
  </si>
  <si>
    <t>50 MG 14 CP</t>
  </si>
  <si>
    <t>50 MG COM CT BL AL/AL X 14</t>
  </si>
  <si>
    <t>VILDAGLIPTINA</t>
  </si>
  <si>
    <t>1.0068.1050.002-1</t>
  </si>
  <si>
    <t>50 MG 28 CP</t>
  </si>
  <si>
    <t>50 MG COM CT BL AL/AL X 28</t>
  </si>
  <si>
    <t>1.0068.1050.003-1</t>
  </si>
  <si>
    <t>50 MG 56 CP</t>
  </si>
  <si>
    <t>50 MG COM CT BL AL/AL X 56</t>
  </si>
  <si>
    <t>1.0068.1050.004-8</t>
  </si>
  <si>
    <t>50 MG/ 500 MG 14 CP</t>
  </si>
  <si>
    <t>50 MG + 500MG COM REV CT BL AL/AL X 14</t>
  </si>
  <si>
    <t>VILDAGLIPTINA + CLORIDRATO DE METFORMINA</t>
  </si>
  <si>
    <t>1.0068.1059.003-9</t>
  </si>
  <si>
    <t>50 MG / 500 MG 56 CP</t>
  </si>
  <si>
    <t>50 MG + 500 MG COM REV CT BL AL/AL X 56</t>
  </si>
  <si>
    <t>1.0068.1059.006-3</t>
  </si>
  <si>
    <t>50 MG/ 850 MG 14 CP</t>
  </si>
  <si>
    <t>50 MG + 850 MG COM REV CT BL AL/AL X 14</t>
  </si>
  <si>
    <t>1.0068.1059.013-6</t>
  </si>
  <si>
    <t>50 MG / 850 MG 56 CP</t>
  </si>
  <si>
    <t>50 MG + 850 MG COM REV CT BL AL/AL X 56</t>
  </si>
  <si>
    <t>1.0068.1059.016-0</t>
  </si>
  <si>
    <t>50 MG/ 1000 MG 14 CP</t>
  </si>
  <si>
    <t>50 MG + 1000MG COM REV CT BL AL/AL X 14</t>
  </si>
  <si>
    <t>1.0068.1059.023-3</t>
  </si>
  <si>
    <t>50 MG / 1000 MG 56 CP</t>
  </si>
  <si>
    <t>50 MG + 1000 MG COM REV CT BL AL/AL X 56</t>
  </si>
  <si>
    <t>1.0068.1059.026-8</t>
  </si>
  <si>
    <t>0,5 MG 28 CS</t>
  </si>
  <si>
    <t>0,5 MG CAPGEL DURA CT BL AL PLAS INC x 28</t>
  </si>
  <si>
    <t>CLORIDRATO DE FINGOLIMODE</t>
  </si>
  <si>
    <t>1.0068.1076.003-1</t>
  </si>
  <si>
    <t>100 MG 60 CE</t>
  </si>
  <si>
    <t>100 MG COM REV CT BL AL PVC/PE/PVDC X 60</t>
  </si>
  <si>
    <t>MESILATO DE IMATINIBE</t>
  </si>
  <si>
    <t>1.0068.0174.007-4</t>
  </si>
  <si>
    <t>400 MG 30 CE</t>
  </si>
  <si>
    <t>400 MG COM REV CT BL AL PVC/PE/PVDC X 30</t>
  </si>
  <si>
    <t>1.0068.0174.008-2</t>
  </si>
  <si>
    <t>40 DG</t>
  </si>
  <si>
    <t>200 MG DRG CT BL AL PLAS INC X 40</t>
  </si>
  <si>
    <t>TRIBENOSÍDEO</t>
  </si>
  <si>
    <t>1.0068.0077.001-8</t>
  </si>
  <si>
    <r>
      <t xml:space="preserve">HIGROTON </t>
    </r>
    <r>
      <rPr>
        <vertAlign val="superscript"/>
        <sz val="9"/>
        <rFont val="NewCenturySchlbk"/>
        <family val="1"/>
      </rPr>
      <t>®</t>
    </r>
    <r>
      <rPr>
        <sz val="9"/>
        <rFont val="NewCenturySchlbk"/>
        <family val="1"/>
      </rPr>
      <t xml:space="preserve"> </t>
    </r>
  </si>
  <si>
    <t>12,5 MG COM CT BL AL PLAS INC X 14</t>
  </si>
  <si>
    <t>CLORTALIDONA</t>
  </si>
  <si>
    <t>1.0068.0067.007-2</t>
  </si>
  <si>
    <t>12,5 MG 42 CP</t>
  </si>
  <si>
    <t>12,5 MG COM CT BL AL PLAS INC X 42</t>
  </si>
  <si>
    <t>1.0068.0067.004-7</t>
  </si>
  <si>
    <t>25 MG 14 CP</t>
  </si>
  <si>
    <t>25 MG COM CT BL AL PLAS INC X 14</t>
  </si>
  <si>
    <t>1.0068.0067.008-0</t>
  </si>
  <si>
    <t>25 MG 42 CP</t>
  </si>
  <si>
    <t>25 MG COM CT BL AL PLAS INC X 42</t>
  </si>
  <si>
    <t>1.0068.0067.001-3</t>
  </si>
  <si>
    <t>50 MG COM CT BL AL PLAS INC X 28</t>
  </si>
  <si>
    <t>1.0068.0067.003-1</t>
  </si>
  <si>
    <t>1 MG 36 CS</t>
  </si>
  <si>
    <t>1 MG CAP GEL DUR CT BL AL PLAS INC X 36</t>
  </si>
  <si>
    <t>MESILATO DE CODERGOCRINA</t>
  </si>
  <si>
    <t>1.0068.0064.002-5</t>
  </si>
  <si>
    <t>4,5 MG 14 CP</t>
  </si>
  <si>
    <t>4,5 MG COM CT BL AL PLAS INC X 14</t>
  </si>
  <si>
    <t>1.0068.0064.003-3</t>
  </si>
  <si>
    <t>1 MG 30 ML SL</t>
  </si>
  <si>
    <t>1 MG/ML SOL OR CT FR VD AMB X 30 ML</t>
  </si>
  <si>
    <t>1.0068.0064.004-1</t>
  </si>
  <si>
    <t>1 ML 50 AP</t>
  </si>
  <si>
    <t xml:space="preserve">0,3 MG/ML SOL INJ CT 50 AMP VD INC X 1 ML </t>
  </si>
  <si>
    <t>1.0068.0064.006-8</t>
  </si>
  <si>
    <t>SRO 6 MG 14 CS</t>
  </si>
  <si>
    <t>6 MG CAP SRO CT BL AL PLAS INC X 14</t>
  </si>
  <si>
    <t>1.0068.0064.007-6</t>
  </si>
  <si>
    <t>SRO 6 MG 28 CS</t>
  </si>
  <si>
    <t>6 MG CAP SRO CT BL AL PLAS INC X 28</t>
  </si>
  <si>
    <t>1.0068.0064.001-7</t>
  </si>
  <si>
    <t>50 MG/ML SOL OFT CT FR PLAS TRANS GOT X 10 ML</t>
  </si>
  <si>
    <t>150 MG 1 FA</t>
  </si>
  <si>
    <t>150 MG PO LIOF INJ CT 1 FA VD INC</t>
  </si>
  <si>
    <t>CANAQUINUMABE</t>
  </si>
  <si>
    <t>1.0068.1068.001-1</t>
  </si>
  <si>
    <r>
      <t xml:space="preserve">LAMISIL </t>
    </r>
    <r>
      <rPr>
        <vertAlign val="superscript"/>
        <sz val="9"/>
        <rFont val="NewCenturySchlbk"/>
        <family val="1"/>
      </rPr>
      <t>®</t>
    </r>
    <r>
      <rPr>
        <sz val="9"/>
        <rFont val="NewCenturySchlbk"/>
        <family val="1"/>
      </rPr>
      <t xml:space="preserve"> </t>
    </r>
  </si>
  <si>
    <t>125 MG COM CT BL AL PLAS INC X 14</t>
  </si>
  <si>
    <t>CLORIDRATO DE TERBINAFINA</t>
  </si>
  <si>
    <t>1.0068.0073.006-7</t>
  </si>
  <si>
    <t>250 MG COM CT BL AL PLAS INC X 7</t>
  </si>
  <si>
    <t>1.0068.0073.008-3</t>
  </si>
  <si>
    <t>250 MG 14 CP</t>
  </si>
  <si>
    <t>250 MG COM CT BL AL PLAS INC X 14</t>
  </si>
  <si>
    <t>1.0068.0073.003-2</t>
  </si>
  <si>
    <t>250 MG COM CT BL AL PLAS INC X 28</t>
  </si>
  <si>
    <t>1.0068.0073.004-0</t>
  </si>
  <si>
    <t>SPRAY 30 ML</t>
  </si>
  <si>
    <t>10 MG/G SOL TOP CT FR PLAS OPC SPRAY X 30 ML</t>
  </si>
  <si>
    <t>1.0068.1063.012-1</t>
  </si>
  <si>
    <t>15 G CREME</t>
  </si>
  <si>
    <t>10 MG/G CREME CT TB AL X 15 G</t>
  </si>
  <si>
    <t>1.0068.1063.003-0</t>
  </si>
  <si>
    <t>30 G CREME</t>
  </si>
  <si>
    <t>10 MG/G CREME CT TB AL X 30 G</t>
  </si>
  <si>
    <t>1.0068.1063.005-7</t>
  </si>
  <si>
    <t xml:space="preserve">10 MG/G 4 G </t>
  </si>
  <si>
    <t>10 MG/G SOL FORM FILME CT BG AL X 4 G</t>
  </si>
  <si>
    <t>25 MG 20 CP</t>
  </si>
  <si>
    <t>25 MG COM CT  BL AL PLAS INC X 20</t>
  </si>
  <si>
    <t>CLOZAPINA</t>
  </si>
  <si>
    <t>1.0068.0027.002-3</t>
  </si>
  <si>
    <t>100 MG 30 CP</t>
  </si>
  <si>
    <t>100 MG COM CT BL AL PLAS INC X 30</t>
  </si>
  <si>
    <t>1.0068.0027.003-1</t>
  </si>
  <si>
    <t>100 MG COM CT  BL AL PLAS INC X 450 (EMB HOSP)</t>
  </si>
  <si>
    <t>1.0068.0027.006-6</t>
  </si>
  <si>
    <t>80 MG 30 CP</t>
  </si>
  <si>
    <t>80 MG COM REV LIB PROL CT BL AL/AL X 30</t>
  </si>
  <si>
    <t>FLUVASTATINA SÓDICA</t>
  </si>
  <si>
    <t>1.0068.0041.016-1</t>
  </si>
  <si>
    <t>10 MG 20 CP</t>
  </si>
  <si>
    <t>10 MG COM CT BL AL PLAS  INC X 20</t>
  </si>
  <si>
    <t>BACLOFENO</t>
  </si>
  <si>
    <t>1.0068.0059.001-1</t>
  </si>
  <si>
    <t>100 MG 20 CE</t>
  </si>
  <si>
    <t>100 MG COM REV CT 2 BL AL PLAS INC X 10</t>
  </si>
  <si>
    <t>TARTARATO DE METOPROLOL</t>
  </si>
  <si>
    <t>1.0068.0066.001-8</t>
  </si>
  <si>
    <t>5 MG 30 CE</t>
  </si>
  <si>
    <t>5 MG COM REV CT BL AL/AL X 30</t>
  </si>
  <si>
    <t>CLORIDRATO DE BENAZEPRIL</t>
  </si>
  <si>
    <t>1.0068.0028.008-8</t>
  </si>
  <si>
    <t>10 MG 14 CE</t>
  </si>
  <si>
    <t>10 MG COM REV CT BL AL/AL X 14</t>
  </si>
  <si>
    <t>1.0068.0028.012-6</t>
  </si>
  <si>
    <t>10 MG 30 CE</t>
  </si>
  <si>
    <t>10 MG COM REV CT BL AL/AL X 30</t>
  </si>
  <si>
    <t>1.0068.0028.011-8</t>
  </si>
  <si>
    <t>5 MG + 6,25 MG COM REV CT BL AL/AL X 30</t>
  </si>
  <si>
    <t>CLORIDRATO DE BENAZEPRIL + HIDROCLOROTIAZIDA</t>
  </si>
  <si>
    <t>1.0068.0063.004-6</t>
  </si>
  <si>
    <t>10 MG + 12,5 MG COM REV CT BL AL/AL X 30</t>
  </si>
  <si>
    <t>1.0068.0063.006-2</t>
  </si>
  <si>
    <t>0,23 ML SOLUÇÃO</t>
  </si>
  <si>
    <t>10 MG/ML SOL INJ CT 1 FA VD INC X 0,23 ML + SER + AGULHA + FILTRO P/ INJ</t>
  </si>
  <si>
    <t>RANIBIZUMABE</t>
  </si>
  <si>
    <t>1.0068.1056.002-4</t>
  </si>
  <si>
    <t>25 MG 20 CE</t>
  </si>
  <si>
    <t>25 MG COM REV CT BL AL PLAS INC X 20</t>
  </si>
  <si>
    <t>CLORIDRATO DE MAPROTILINA</t>
  </si>
  <si>
    <t>1.0068.0087.003-9</t>
  </si>
  <si>
    <t>75 MG 20 CE</t>
  </si>
  <si>
    <t>75 MG COM REV CT  BL AL PLAS INC X 20</t>
  </si>
  <si>
    <t>1.0068.0087.002-0</t>
  </si>
  <si>
    <r>
      <t xml:space="preserve">MERIGEST </t>
    </r>
    <r>
      <rPr>
        <vertAlign val="superscript"/>
        <sz val="9"/>
        <rFont val="NewCenturySchlbk"/>
        <family val="1"/>
      </rPr>
      <t>®</t>
    </r>
    <r>
      <rPr>
        <sz val="9"/>
        <rFont val="NewCenturySchlbk"/>
        <family val="1"/>
      </rPr>
      <t xml:space="preserve"> </t>
    </r>
  </si>
  <si>
    <t>2,0 MG + 0,7 MG COM REV CT BL AL PLAS OPC X 28</t>
  </si>
  <si>
    <t>1.0068.0094.001-0</t>
  </si>
  <si>
    <t>0,2 MG/ML SOL INJ CT 50 AMP VD INC X 1 ML</t>
  </si>
  <si>
    <t>MALEATO DE METILERGOMETRINA</t>
  </si>
  <si>
    <t>1.0068.0076.002-0</t>
  </si>
  <si>
    <t>0,125 MG 12 DG</t>
  </si>
  <si>
    <t>0,125 MG DRG CT BL AL PLAS INC X 12</t>
  </si>
  <si>
    <t>1.0068.0076.001-2</t>
  </si>
  <si>
    <t>200 UI SPRAY NASAL</t>
  </si>
  <si>
    <t xml:space="preserve">200 UI/DOSE SOL NAS CT FR VD INC NEB X 2 ML </t>
  </si>
  <si>
    <t>CALCITONINA SINTÉTICA DE SALMÃO</t>
  </si>
  <si>
    <t>1.0068.0050.005-3</t>
  </si>
  <si>
    <t>100 UI 1 ML 5 AMP</t>
  </si>
  <si>
    <t>100 UI SOL INJ CT 5 AMP VD INC X 1 ML</t>
  </si>
  <si>
    <t>1.0068.0050.010-1</t>
  </si>
  <si>
    <t>200 MCG 60 CS</t>
  </si>
  <si>
    <t>200 MCG/PÓ INAL CT DISPOSIT INAL X60 DOSES</t>
  </si>
  <si>
    <t>DIPROPIONATO DE BECLOMETASONA</t>
  </si>
  <si>
    <t>1.0068.0098.004-7</t>
  </si>
  <si>
    <t>400 MCG 60 CS</t>
  </si>
  <si>
    <t>400 MCG/PÓ INAL CT DISPOSIT INAL X60 DOSES</t>
  </si>
  <si>
    <t>1.0068.0098.006-3</t>
  </si>
  <si>
    <r>
      <t xml:space="preserve">MIFLONIDE </t>
    </r>
    <r>
      <rPr>
        <vertAlign val="superscript"/>
        <sz val="9"/>
        <rFont val="NewCenturySchlbk"/>
        <family val="1"/>
      </rPr>
      <t>®</t>
    </r>
    <r>
      <rPr>
        <sz val="9"/>
        <rFont val="NewCenturySchlbk"/>
        <family val="1"/>
      </rPr>
      <t xml:space="preserve"> </t>
    </r>
  </si>
  <si>
    <t>200 MCG CAP GEL DURA P/ INAL CT BL AL PLAS INC X 60 + INAL</t>
  </si>
  <si>
    <t>BUDESONIDA</t>
  </si>
  <si>
    <t>1.0068.0093.006-6</t>
  </si>
  <si>
    <t>400 MCG CAP GEL DURA P/ INAL CT BL AL PLAS INC X 60 + INAL</t>
  </si>
  <si>
    <t>1.0068.0093.008-2</t>
  </si>
  <si>
    <t>200 MCG CAP GEL DURA P/ INAL CT BL AL PLAS INC X 30 + INAL</t>
  </si>
  <si>
    <t>1.0068.0093.005-8</t>
  </si>
  <si>
    <t>400 MCG 30 CS</t>
  </si>
  <si>
    <t>400 MCG CAP GEL DURA P/ INAL CT BL AL PLAS INC X 30 + INAL</t>
  </si>
  <si>
    <t>1.0068.0093.007-4</t>
  </si>
  <si>
    <t>1 MG/ML SOL OR CT FR VD CGT X 10 ML</t>
  </si>
  <si>
    <t>1.0068.0057.001-9</t>
  </si>
  <si>
    <t>180 MG 120 CE</t>
  </si>
  <si>
    <t>180 MG COM REV CT BL AL/AL X 120</t>
  </si>
  <si>
    <t>MICOFENOLATO SÓDICO</t>
  </si>
  <si>
    <t>1.0068.0897.004-0</t>
  </si>
  <si>
    <t>360 MG 120 CE</t>
  </si>
  <si>
    <t>360 MG COM REV CT BL AL/AL X 120</t>
  </si>
  <si>
    <t>1.0068.0897.007-5</t>
  </si>
  <si>
    <t>7 MG 7 ADES TRANSD</t>
  </si>
  <si>
    <t>7 MG ADES TRANSD CT SACHE X 7</t>
  </si>
  <si>
    <t>NICOTINA</t>
  </si>
  <si>
    <t>1.0068.1070.001-2</t>
  </si>
  <si>
    <t>14 MG 7 ADES TRANSD</t>
  </si>
  <si>
    <t>14 MG ADES TRANSD CT SACHE X 7</t>
  </si>
  <si>
    <t>1.0068.1070.008-1</t>
  </si>
  <si>
    <t>21 MG 7 ADES TRANSD</t>
  </si>
  <si>
    <t>21 MG ADES TRANSD CT SACHE X 7</t>
  </si>
  <si>
    <t>1.0068.1070.015-2</t>
  </si>
  <si>
    <t>25 MG SIST ADES TRANSD CT 10 ENV AL POLIET X 1</t>
  </si>
  <si>
    <t>NITROGLICERINA</t>
  </si>
  <si>
    <t>1.0068.0092.001-1</t>
  </si>
  <si>
    <t>50 MG SIST ADES TRANSD CT 10 ENV AL POLIET X 1</t>
  </si>
  <si>
    <t>1.0068.0092.002-8</t>
  </si>
  <si>
    <r>
      <t xml:space="preserve">NYOLOL </t>
    </r>
    <r>
      <rPr>
        <vertAlign val="superscript"/>
        <sz val="9"/>
        <rFont val="NewCenturySchlbk"/>
        <family val="1"/>
      </rPr>
      <t>®</t>
    </r>
    <r>
      <rPr>
        <sz val="9"/>
        <rFont val="NewCenturySchlbk"/>
        <family val="1"/>
      </rPr>
      <t xml:space="preserve">  GEL</t>
    </r>
  </si>
  <si>
    <t>1,37 MG/ML GEL OFT CT FR PLAS TRANS GOT X 5 ML</t>
  </si>
  <si>
    <t>1.0068.0884.001-5</t>
  </si>
  <si>
    <t>1.0068.0042.007-6</t>
  </si>
  <si>
    <t>1 MG 30 CP AL/AL</t>
  </si>
  <si>
    <t>1 MG COM CT BL AL/AL X 30</t>
  </si>
  <si>
    <t>1.0068.0042.008-4</t>
  </si>
  <si>
    <t>1.0068.0042.010-6</t>
  </si>
  <si>
    <t>2 MG 30 CP AL/AL</t>
  </si>
  <si>
    <t>2 MG COM CT BL AL/AL X 30</t>
  </si>
  <si>
    <t>1.0068.0042.009-2</t>
  </si>
  <si>
    <t>4 MG 20 CPAL/AL</t>
  </si>
  <si>
    <t>1.0068.0042.011-4</t>
  </si>
  <si>
    <t>4 MG 30 CPAL/AL</t>
  </si>
  <si>
    <t>4 MG COM CT BL AL/AL X 30</t>
  </si>
  <si>
    <t>1.0068.0042.012-2</t>
  </si>
  <si>
    <t>150 MCG 10 CS + INAL</t>
  </si>
  <si>
    <t>150 MCG CAP PO INAL CT BL AL/AL X 10 + 1 INALADOR</t>
  </si>
  <si>
    <t>MALEATO DE INDACATEROL</t>
  </si>
  <si>
    <t>1.0068.1073.001-9</t>
  </si>
  <si>
    <t>150 MCG 30 CS + INAL</t>
  </si>
  <si>
    <t>150 MCG CAP PO INAL CT BL AL/AL X 30 + 1 INALADOR</t>
  </si>
  <si>
    <t>1.0068.1073.002-7</t>
  </si>
  <si>
    <t>300 MCG 10 CS + INAL</t>
  </si>
  <si>
    <t>300 MCG CAP PO INAL CT BL AL/AL X 10 + 1 INALADOR</t>
  </si>
  <si>
    <t>1.0068.1073.005-1</t>
  </si>
  <si>
    <t>300 MCG 30 CS + INAL</t>
  </si>
  <si>
    <t>300 MCG CAP PO INAL CT BL AL/AL X 30 + 1 INALADOR</t>
  </si>
  <si>
    <t>1.0068.1073.006-1</t>
  </si>
  <si>
    <t>GEL 10 G</t>
  </si>
  <si>
    <t>1 MG/G GEL NASAL CT BG AL X 10 G</t>
  </si>
  <si>
    <t>CLORIDRATO DE XILOMETAZOLINA</t>
  </si>
  <si>
    <t>1.0068.0084.002-4</t>
  </si>
  <si>
    <t>UMECTANTE 0,1% 15 ML</t>
  </si>
  <si>
    <t>1 MG/ML SOL NASAL CT FR PLAS OPC GOT X 15 ML</t>
  </si>
  <si>
    <t>1.0068.0084.001-6</t>
  </si>
  <si>
    <t>10 MG 20 CS</t>
  </si>
  <si>
    <t>10 MG CAP GEL DURA CT BL AL PLAS INC X 20</t>
  </si>
  <si>
    <t>CLORIDRATO DE NORTRIPTILINA</t>
  </si>
  <si>
    <t>1.0068.0025.001-4</t>
  </si>
  <si>
    <t>10 MG 30 CS</t>
  </si>
  <si>
    <t>10 MG CAP GEL DURA CT BL AL PLAS INC X 30</t>
  </si>
  <si>
    <t>1.0068.0025.006-5</t>
  </si>
  <si>
    <t>25 MG 20 CS</t>
  </si>
  <si>
    <t>25 MG CAP GEL DURA CT BL AL PLAS INC X 20</t>
  </si>
  <si>
    <t>1.0068.0025.002-2</t>
  </si>
  <si>
    <t>25 MG 30 CS</t>
  </si>
  <si>
    <t>25 MG CAP GEL DURA CT BL AL PLAS INC X 30</t>
  </si>
  <si>
    <t>1.0068.0025.007-3</t>
  </si>
  <si>
    <t>50 MG 20 CS</t>
  </si>
  <si>
    <t>50 MG CAP GEL DURA CT BL AL PLAS INC X 20</t>
  </si>
  <si>
    <t>1.0068.0025.003-0</t>
  </si>
  <si>
    <t>50 MG 30 CS</t>
  </si>
  <si>
    <t>50 MG CAP GEL DURA CT BL AL PLAS INC X 30</t>
  </si>
  <si>
    <t>1.0068.0025.008-1</t>
  </si>
  <si>
    <t>75 MG 20 CS</t>
  </si>
  <si>
    <t>75 MG CAP GEL DURA CT BL AL PLAS INC X 20</t>
  </si>
  <si>
    <t>1.0068.0025.004-9</t>
  </si>
  <si>
    <t>75 MG 30 CS</t>
  </si>
  <si>
    <t>75 MG CAP GEL DURA CT BL AL PLAS INC X 30</t>
  </si>
  <si>
    <t>1.0068.0025.009-1</t>
  </si>
  <si>
    <t>2 MG 100 ML SL</t>
  </si>
  <si>
    <t>2 MG/ML SOL OR CT FR VD AMB X 100 ML</t>
  </si>
  <si>
    <t>1.0068.0025.005-7</t>
  </si>
  <si>
    <t>20 DG</t>
  </si>
  <si>
    <t>1 MG + 450 MG + 40 MG DRG CT BL AL PLAS INC  X 20</t>
  </si>
  <si>
    <t>MESILATO DE DIIDROERGOTAMINA + CAFEÍNA + PARACETAMOL</t>
  </si>
  <si>
    <t>1.0068.0086.002-5</t>
  </si>
  <si>
    <t>2,5 MG 14 CP</t>
  </si>
  <si>
    <t>2,5 MG COM CT BL AL/AL X 14</t>
  </si>
  <si>
    <t>MESILATO DE BROMOCRIPTINA</t>
  </si>
  <si>
    <t>1.0068.0017.010-1</t>
  </si>
  <si>
    <t>2,5 MG COM CT BL AL/AL X 28</t>
  </si>
  <si>
    <t>1.0068.0017.011-8</t>
  </si>
  <si>
    <t>1,0 %o 15 ML</t>
  </si>
  <si>
    <t>1 MG/ML SOL NAS CT FR PLAS OPC GOT X 15 ML</t>
  </si>
  <si>
    <t>NITRATO DE NAFAZOLINA</t>
  </si>
  <si>
    <t>1.0068.0005.001-5</t>
  </si>
  <si>
    <t>30 GR X 10 APLC</t>
  </si>
  <si>
    <t>50 MG/G + 20 MG/G CREM CT BG AL X 30 G + 10 APLIC</t>
  </si>
  <si>
    <t>TRIBENOSÍDEO + LIDOCAÍNA</t>
  </si>
  <si>
    <t>1.0068.0070.006-0</t>
  </si>
  <si>
    <t>10 SUP</t>
  </si>
  <si>
    <t>400 MG + 40 MG SUP RET CT STR X 10</t>
  </si>
  <si>
    <t>1.0068. 0070.007-9</t>
  </si>
  <si>
    <t>150 MG COM REV CT BL AL/AL X 14</t>
  </si>
  <si>
    <t>HEMIFUMARATO DE ALISQUIRENO</t>
  </si>
  <si>
    <t>1.0068.1055.002-9</t>
  </si>
  <si>
    <t>150 MG 28 CP</t>
  </si>
  <si>
    <t>150 MG COM REV CT BL AL/AL X 28</t>
  </si>
  <si>
    <t>1.0068.1055.003-7</t>
  </si>
  <si>
    <t>300 MG COM REV CT BL AL/AL X 14</t>
  </si>
  <si>
    <t>1.0068.1055.008-8</t>
  </si>
  <si>
    <t>300 MG 28 CP</t>
  </si>
  <si>
    <t>300 MG COM REV CT BL AL/AL X 28</t>
  </si>
  <si>
    <t>1.0068.1055.009-6</t>
  </si>
  <si>
    <t>HEMIFUMARATO DE ALISQUIRENO + BESILATO DE ANLODIPINO</t>
  </si>
  <si>
    <t>150 MG + 5 MG COM REV CT BL AL/AL x 30</t>
  </si>
  <si>
    <t>1.0068.1075.004-4</t>
  </si>
  <si>
    <t>300 MG + 5 MG COM REV CT BL AL/AL x 14</t>
  </si>
  <si>
    <t>1.0068.1075.010-9</t>
  </si>
  <si>
    <t>300 MG + 5 MG COM REV CT BL AL/AL x 30</t>
  </si>
  <si>
    <t>1.0068.1075.012-5</t>
  </si>
  <si>
    <t>300 MG + 10 MG COM REV CT BL AL/AL x 30</t>
  </si>
  <si>
    <t>1.0068.1075.016-8</t>
  </si>
  <si>
    <t>150 MG + 12,5 MG COM REV CT BL AL/AL X 14</t>
  </si>
  <si>
    <t>HEMIFUMARATO DE ALISQUIRENO + HIDROCLOROTIAZIDA</t>
  </si>
  <si>
    <t>1.0068.1062.002-7</t>
  </si>
  <si>
    <t>150 MG + 12,5 MG 28 CE</t>
  </si>
  <si>
    <t>150 MG + 12,5 MG COM REV CT BL AL/AL X 28</t>
  </si>
  <si>
    <t>1.0068.1062.003-5</t>
  </si>
  <si>
    <t>150 MG + 25 MG COM REV CT BL AL/AL X 14</t>
  </si>
  <si>
    <t>1.0068.1062.008-6</t>
  </si>
  <si>
    <t>150 MG + 25 MG 28 CE</t>
  </si>
  <si>
    <t>150 MG + 25 MG COM REV CT BL AL/AL X 28</t>
  </si>
  <si>
    <t>1.0068.1062.009-4</t>
  </si>
  <si>
    <t>300 MG + 12,5 MG COM REV CT BL AL/AL X 14</t>
  </si>
  <si>
    <t>1.0068.1062.020-5</t>
  </si>
  <si>
    <t>300 MG + 12,5 MG 28 CE</t>
  </si>
  <si>
    <t>300 MG + 12,5 MG COM REV CT BL AL/AL X 28</t>
  </si>
  <si>
    <t>1.0068.1062.021-3</t>
  </si>
  <si>
    <t>300 MG + 25 MG COM REV CT BL AL/AL X 14</t>
  </si>
  <si>
    <t>1.0068.1062.014-0</t>
  </si>
  <si>
    <t>300 MG + 25 MG 28 CE</t>
  </si>
  <si>
    <t>300 MG + 25 MG COM REV CT BL AL/AL X 28</t>
  </si>
  <si>
    <t>1.0068.1062.015-9</t>
  </si>
  <si>
    <t xml:space="preserve">10 MG COM CT BL AL AL X 20 </t>
  </si>
  <si>
    <t>CLORIDRATO DE METILFENIDATO</t>
  </si>
  <si>
    <t>1.0068.0080.007-3</t>
  </si>
  <si>
    <t>10 MG 60 CP AL/AL</t>
  </si>
  <si>
    <t>10 MG COM CT BL AL AL X 60</t>
  </si>
  <si>
    <t>1.0068.0080.008-1</t>
  </si>
  <si>
    <t>10 MG CAP GEL DURA C/ MICROG LIB MOD CT FR PLAS X 30</t>
  </si>
  <si>
    <t>1.0068.0080.006-5</t>
  </si>
  <si>
    <t>20 MG 30 CS</t>
  </si>
  <si>
    <t>20 MG CAP GEL DURA C/ MICROG LIB MOD CT FR PLAS X 30</t>
  </si>
  <si>
    <t>1.0068.0080.002-2</t>
  </si>
  <si>
    <t>30 MG 30 CS</t>
  </si>
  <si>
    <t>30 MG CAP GEL DURA C/ MICROG LIB MOD CT FR PLAS X 30</t>
  </si>
  <si>
    <t>1.0068.0080.003-0</t>
  </si>
  <si>
    <t>40 MG 30 CS</t>
  </si>
  <si>
    <t>40 MG CAP GEL DURA C/ MICROG LIB MOD CT FR PLAS X 30</t>
  </si>
  <si>
    <t>1.0068.0080.004-9</t>
  </si>
  <si>
    <t>50 MG 1 ML 10 AP</t>
  </si>
  <si>
    <t>50 MG/ML SOL INJ CT 10 AMP VD INC X 1 ML</t>
  </si>
  <si>
    <t>CICLOSPORINA</t>
  </si>
  <si>
    <t>1.0068.0020.002-5</t>
  </si>
  <si>
    <t>50 MG 5 ML 10 AP</t>
  </si>
  <si>
    <t>50 MG/ML SOL INJ CT 10 AMP VD INC X 5 ML</t>
  </si>
  <si>
    <t>1.0068.0020.003-3</t>
  </si>
  <si>
    <t>25 MG 50 CS</t>
  </si>
  <si>
    <t>25 MG CAP GEL MOLE CT BL AL/AL X 50</t>
  </si>
  <si>
    <t>1.0068.0020.007-6</t>
  </si>
  <si>
    <t>50 MG 50 CS</t>
  </si>
  <si>
    <t>50 MG CAP GEL MOLE CT BL AL/AL X 50</t>
  </si>
  <si>
    <t>1.0068.0020.008-4</t>
  </si>
  <si>
    <t>100 MG 50 CS</t>
  </si>
  <si>
    <t>100 MG CAP GEL MOLE CT BL AL/AL X 50</t>
  </si>
  <si>
    <t>1.0068.0020.009-2</t>
  </si>
  <si>
    <t>100 MG 50 ML SL</t>
  </si>
  <si>
    <t>100 MG/ML SOL OR CT FR VD INC X 50 ML</t>
  </si>
  <si>
    <t>1.0068.0020.010-6</t>
  </si>
  <si>
    <t>0,5 MG 20 DG</t>
  </si>
  <si>
    <t>0,5 MG DRG CT BL AL PLAS INC X 20</t>
  </si>
  <si>
    <t>MALATO DE PIZOTIFENO</t>
  </si>
  <si>
    <t>1.0068.0069.001-4</t>
  </si>
  <si>
    <t>0,05 MG 1 ML 5 AP</t>
  </si>
  <si>
    <t>0,05 MG/ML SOL INJ CT 5 AMP VD INC X 1 ML</t>
  </si>
  <si>
    <t>OCTREOTIDA</t>
  </si>
  <si>
    <t>1.0068.0009.001-7</t>
  </si>
  <si>
    <t>0,1 MG 1 ML 5 AP</t>
  </si>
  <si>
    <t>0,1 MG/ML SOL INJ CT 5 AMP VD INC X 1 ML</t>
  </si>
  <si>
    <t>1.0068.0009.002-5</t>
  </si>
  <si>
    <t>0,5 MG 1 ML 5 AP</t>
  </si>
  <si>
    <t>0,5 MG/ML SOL INJ CT 5 AMP VD INC  X 1 ML</t>
  </si>
  <si>
    <t>1.0068.0009.003-3</t>
  </si>
  <si>
    <t>MPVI 10 MG</t>
  </si>
  <si>
    <t>10 MG PO P/ SUS INJ CT FA VD INC + 1 SER DIL X 2,5 ML + SIST APLIC</t>
  </si>
  <si>
    <t>ACETATO DE OCTREOTIDA</t>
  </si>
  <si>
    <t>1.0068.0009.009-2</t>
  </si>
  <si>
    <t>MPVI 20 MG</t>
  </si>
  <si>
    <t>20 MG PO P/ SUS INJ CT FA VD INC + 1 SER DIL X 2,5 ML + SIST APLIC</t>
  </si>
  <si>
    <t>1.0068.0009.010-6</t>
  </si>
  <si>
    <t>MPVI 30 MG</t>
  </si>
  <si>
    <t>30 MG PO P/ SUS INJ CT FA VD INC + 1 SER DIL X 2,5 ML + SIST APLIC</t>
  </si>
  <si>
    <t>1.0068.0009.011-4</t>
  </si>
  <si>
    <r>
      <t>SEBIVO</t>
    </r>
    <r>
      <rPr>
        <vertAlign val="superscript"/>
        <sz val="10"/>
        <rFont val="Cambria"/>
        <family val="1"/>
      </rPr>
      <t xml:space="preserve"> ® </t>
    </r>
  </si>
  <si>
    <t>600 MG COM REV CT BL AL PLAS INC X 28</t>
  </si>
  <si>
    <t>1.0068.1047.001-7</t>
  </si>
  <si>
    <t>20 MG 1 FA</t>
  </si>
  <si>
    <t>20 MG PÓ LIOF INJ CT FA VD INC + AMP VD INC DIL X 5 ML</t>
  </si>
  <si>
    <t>BASILIXIMABE</t>
  </si>
  <si>
    <t>1.0068.0001.001-3</t>
  </si>
  <si>
    <t>2 MG 30 CP</t>
  </si>
  <si>
    <t>2 MG COM CT BL AL PLAS INC X 30</t>
  </si>
  <si>
    <t>CLORIDRATO DE TIZANIDINA</t>
  </si>
  <si>
    <t>1.0068.0055.010-7</t>
  </si>
  <si>
    <t>600 MG 20 DG</t>
  </si>
  <si>
    <t>600 MG DRG CT FR PLAS OPC X 20</t>
  </si>
  <si>
    <t>CLORETO DE POTÁSSIO</t>
  </si>
  <si>
    <t>1.0068.0876.002-1</t>
  </si>
  <si>
    <t>50 MG + 12,5 MG + 200 MG COM REV CT FR PLAS OPC X 10</t>
  </si>
  <si>
    <t>LEVODOPA + CARBIDOPA (PORT. 344/98 LISTA C1) + ENTACAPONA</t>
  </si>
  <si>
    <t>1.0068.0962.001-9</t>
  </si>
  <si>
    <t>50 MG 30 CE</t>
  </si>
  <si>
    <t>50 MG + 12,5 MG + 200 MG COM REV CT FR PLAS OPC X 30</t>
  </si>
  <si>
    <t>1.0068.0962.002-7</t>
  </si>
  <si>
    <t>100 MG 10 CE</t>
  </si>
  <si>
    <t>100 MG + 25 MG + 200 MG COM REV CT FR PLAS OPC X 10</t>
  </si>
  <si>
    <t>1.0068.0962.004-3</t>
  </si>
  <si>
    <t>100 MG 30 CE</t>
  </si>
  <si>
    <t>100 MG + 25 MG + 200 MG COM REV CT FR PLAS OPC X 30</t>
  </si>
  <si>
    <t>1.0068.0962.005-1</t>
  </si>
  <si>
    <t>150 + 37,5 + 200 MG COM REV CT FR PLAS OPC X 10</t>
  </si>
  <si>
    <t>1.0068.0962.007-8</t>
  </si>
  <si>
    <t>150 MG 30 CE</t>
  </si>
  <si>
    <t>150 MG + 37,5 MG + 200 MG COM REV CT FR PLAS OPC X 30</t>
  </si>
  <si>
    <t>1.0068.0962.008-6</t>
  </si>
  <si>
    <t>120 MG COM REV + 500 MG COM REV CT 8 BL PVC/PVDC/ALU X 6 + 6</t>
  </si>
  <si>
    <t>1.0068.0887.011-9</t>
  </si>
  <si>
    <t>120 MG COM REV + 500 MG COM REV CT 14 BL PVC/PVDC/ALU X 6 + 6</t>
  </si>
  <si>
    <t>1.0068.0887.012-7</t>
  </si>
  <si>
    <t>120 MG COM REV + 850 MG COM REV CT 8 BL PVC/PVDC/ALU X 6 + 6</t>
  </si>
  <si>
    <t>1.0068.0887.015-1</t>
  </si>
  <si>
    <t>120 MG COM REV + 850 MG COM REV CT 14 BL PVC/PVDC/ALU X 6 + 6</t>
  </si>
  <si>
    <t>1.0068.0887.016-1</t>
  </si>
  <si>
    <t>120 MG 24 CE</t>
  </si>
  <si>
    <t>120 MG COM REV CT  BL PVC/PVDC/AL X 24</t>
  </si>
  <si>
    <t xml:space="preserve">NATEGLINIDA </t>
  </si>
  <si>
    <t>1.0068.0153.002-9</t>
  </si>
  <si>
    <t>120 MG 48 CE</t>
  </si>
  <si>
    <t>120 MG COM REV CT  BL PVC/PVDC/AL X 48</t>
  </si>
  <si>
    <t>1.0068.0153.005-3</t>
  </si>
  <si>
    <t>120 MG 84 CE</t>
  </si>
  <si>
    <t>120 MG COM REV CT  BL PVC/PVDC/AL X 84</t>
  </si>
  <si>
    <t>1.0068.0153.008-8</t>
  </si>
  <si>
    <t>5 UI 50 AMP 1 ML</t>
  </si>
  <si>
    <t>5 UI/ML SOL INJ CT 50 AMP VD INC X 1 ML</t>
  </si>
  <si>
    <t>OCITOCINA</t>
  </si>
  <si>
    <t>1.0068.0034.001-3</t>
  </si>
  <si>
    <t>40 UI SPRAY NASAL 5 ML</t>
  </si>
  <si>
    <t>40 UI/ML SOL NAS CT FR VD AMB SPR X 5 ML</t>
  </si>
  <si>
    <t>1.0068.0034.003-1</t>
  </si>
  <si>
    <t>200 MG 112 CP</t>
  </si>
  <si>
    <t>200 MG CAPGEL DURA CT BL AL/AL X 112</t>
  </si>
  <si>
    <t>NILOTINIBE</t>
  </si>
  <si>
    <t>1.0068.1060.003-4</t>
  </si>
  <si>
    <t>200 MG 20 CP</t>
  </si>
  <si>
    <t>200 MG COM CT BL AL PLAS INC X 20</t>
  </si>
  <si>
    <t>CARBAMAZEPINA</t>
  </si>
  <si>
    <t>1.0068.0085.004-6</t>
  </si>
  <si>
    <t>200 MG 60 CP</t>
  </si>
  <si>
    <t>200 MG COM CT BL AL PLAS INC X 60</t>
  </si>
  <si>
    <t>1.0068.0085.007-0</t>
  </si>
  <si>
    <t>400 MG 20 CP</t>
  </si>
  <si>
    <t>400 MG COM CT BL AL PLAS INC X 20</t>
  </si>
  <si>
    <t>1.0068.0085.001-1</t>
  </si>
  <si>
    <t>100 ML SUSPENSÃO</t>
  </si>
  <si>
    <t>20 MG/ML SUS OR CT FR VD AMB X 100 ML + SER DOS</t>
  </si>
  <si>
    <t>1.0068.0085.002-1</t>
  </si>
  <si>
    <t>200 MG 20 CE</t>
  </si>
  <si>
    <t>200 MG COM LIB PROL CT  BL AL PLAS INC X 20</t>
  </si>
  <si>
    <t>1.0068.0085.005-4</t>
  </si>
  <si>
    <t>200 MG 60 CE</t>
  </si>
  <si>
    <t>200 MG COM LIB PROL CT  BL AL PLAS INC X 60</t>
  </si>
  <si>
    <t>1.0068.0085.008-9</t>
  </si>
  <si>
    <t>400 MG 20 CE</t>
  </si>
  <si>
    <t>400 MG COM LIB PROL CT  BL AL PLAS INC  X 20</t>
  </si>
  <si>
    <t>1.0068.0085.006-2</t>
  </si>
  <si>
    <t>400 MG 60 CE</t>
  </si>
  <si>
    <t>400 MG COM LIB PROL CT BL AL PLAS INC X 60</t>
  </si>
  <si>
    <t>1.0068.0085.010-0</t>
  </si>
  <si>
    <t>TOBI</t>
  </si>
  <si>
    <t>300 MG/5ML SOL NEB AL 56 AMP</t>
  </si>
  <si>
    <t>300 MG/5 ML SOL NEBULIZ CT ENV AL X 56 AMP PE</t>
  </si>
  <si>
    <t>TOBRAMICINA</t>
  </si>
  <si>
    <t>1.0068.1083.001-3</t>
  </si>
  <si>
    <t>10 MG DRG CT BL AL PLAS INC X 20</t>
  </si>
  <si>
    <t>CLORIDRATO DE IMIPRAMINA</t>
  </si>
  <si>
    <t>1.0068.0083.001-0</t>
  </si>
  <si>
    <t>1.0068.0083.002-9</t>
  </si>
  <si>
    <t>PAMOATO DE IMIPRAMINA</t>
  </si>
  <si>
    <t>1.0068.0088.006-9</t>
  </si>
  <si>
    <t>150 MG 30 CS</t>
  </si>
  <si>
    <t>150 MG CAP GEL DURA CT BL AL PLAS INC X 30</t>
  </si>
  <si>
    <t>1.0068.0088.008-5</t>
  </si>
  <si>
    <t>300 MG 10 CE</t>
  </si>
  <si>
    <t>300 MG COM REV CT BL AL PLAS INC X 10</t>
  </si>
  <si>
    <t>OXCARBAZEPINA</t>
  </si>
  <si>
    <t>1.0068.0046.012-4</t>
  </si>
  <si>
    <t>300 MG 20 CE</t>
  </si>
  <si>
    <t>300 MG COM REV CT BL AL PLAS INC X 20</t>
  </si>
  <si>
    <t>1.0068.0046.013-2</t>
  </si>
  <si>
    <t>300 MG 60 CE</t>
  </si>
  <si>
    <t>300 MG COM REV CT BL AL PLAS INC X 60</t>
  </si>
  <si>
    <t>1.0068.0046.015-9</t>
  </si>
  <si>
    <t>600 MG COM REV CT BL AL PLAS INC X 10</t>
  </si>
  <si>
    <t>10068.0046.016-7</t>
  </si>
  <si>
    <t>600 MG 20 CE</t>
  </si>
  <si>
    <t>600 MG COM REV CT BL AL PLAS INC X 20</t>
  </si>
  <si>
    <t>10068.0046.017-5</t>
  </si>
  <si>
    <t>600 MG COM REV CT BL AL PLAS INC X 60</t>
  </si>
  <si>
    <t>1.0068.0046.019-1</t>
  </si>
  <si>
    <t>60 MG/ML SUSP IND PEDIÁTRICA</t>
  </si>
  <si>
    <t>60 MG/ML SUS OR CT FR VD AMB X 100 ML + 2 SER DOS</t>
  </si>
  <si>
    <t>1.0068.0046.022-1</t>
  </si>
  <si>
    <t>500 MG 4 CE</t>
  </si>
  <si>
    <t>500 MG COM REV CT 1 STR AL/AL X 4</t>
  </si>
  <si>
    <t>PARACETAMOL + MALEATO DE DIMENTINDENO + O-(BETA-HIDROXIETIL)-RUTOSÍDEOS + ÁCIDO ASCÓRBICO + CLORIDRATO DE FENILEFRINA</t>
  </si>
  <si>
    <t>1.0068.0869.001-3</t>
  </si>
  <si>
    <t>500 MG 24 CE</t>
  </si>
  <si>
    <t>500 MG + 0,5 MG + 15 MG + 40 MG COM REV 1 CT STR AL/AL X 24</t>
  </si>
  <si>
    <t>1.0068.0869.004-8</t>
  </si>
  <si>
    <t>10 MCG PO LIOF INJ CT FA VD INC + SER PREENC X 0,6 ML</t>
  </si>
  <si>
    <t>VACINA ADSORVIDA MENINGOCÓCICA C (CONJUGADA – CRM197)</t>
  </si>
  <si>
    <t>1.0068.1064.004-4</t>
  </si>
  <si>
    <t xml:space="preserve"> SUS INJ CT 1 SER VD INC PREENCH X 0,5 ML</t>
  </si>
  <si>
    <t>VACINA INFLUENZA (INATIVADA, SUBUNITÁRIA, ADJUVADA)</t>
  </si>
  <si>
    <t>1.0068.1069.001-7</t>
  </si>
  <si>
    <t>SUS INJ CT 10 SER VD INC PREENCH X 0,5 ML</t>
  </si>
  <si>
    <t>1.0068.1069.002-5</t>
  </si>
  <si>
    <t>SUS INJ CT 1 SER PREENCH VD INC X 0,5 ML</t>
  </si>
  <si>
    <t>VACINA INFLUENZA (SUBUNITÁRIA, INATIVADA)</t>
  </si>
  <si>
    <t>1.0068.1067.001-6</t>
  </si>
  <si>
    <t>1.0068.1067.002-4</t>
  </si>
  <si>
    <t>10 MCG PO LIOF FA VD INC + 5-5-5 MCG SOL INJ SER PRE-ENCH VD INC X 0,6 ML</t>
  </si>
  <si>
    <t>VACINA MENINGOCÓCICA ACWY (CONJUGADA)</t>
  </si>
  <si>
    <t>1.0068.1074.001-4</t>
  </si>
  <si>
    <t>300 MG 20 CS</t>
  </si>
  <si>
    <t>300 MG CAP GEL DURA CT 2 BL AL PLAS INC  X 10</t>
  </si>
  <si>
    <t>RUTOSÍDEO</t>
  </si>
  <si>
    <t>1.0068.0870.006-1</t>
  </si>
  <si>
    <t>500 MG 20 CP</t>
  </si>
  <si>
    <t>500 MG COM REV CT 2 BL AL PLAS INC X 10</t>
  </si>
  <si>
    <t>1.0068.0870.002-7</t>
  </si>
  <si>
    <t>20 CP</t>
  </si>
  <si>
    <t>10 MG + 5 MG COM CT 2 BL AL PLAS INC X 10</t>
  </si>
  <si>
    <t>PINDOLOL + CLOPAMIDA</t>
  </si>
  <si>
    <t>1.0068.0014.001-4</t>
  </si>
  <si>
    <t>5 MG 20 CP</t>
  </si>
  <si>
    <t>5 MG COM CT 2 BL AL PLAS INC X 10</t>
  </si>
  <si>
    <t>PINDOLOL</t>
  </si>
  <si>
    <t>1.0068.0062.001-6</t>
  </si>
  <si>
    <t>10 MG COM CT 2 BL AL PLAS INC X 10</t>
  </si>
  <si>
    <t>1.0068.0062.002-4</t>
  </si>
  <si>
    <t>15 MG PÓ SOLÚVEL + KIT</t>
  </si>
  <si>
    <t xml:space="preserve">15 MG PÓ LIOF CT FA VD INC X 826 MG </t>
  </si>
  <si>
    <t>VERTEPORFINA</t>
  </si>
  <si>
    <t>1.0068.0890.001-7</t>
  </si>
  <si>
    <t>50 MG COM REV CT  BL AL PLAS INC X 20</t>
  </si>
  <si>
    <t>1.0068.0060.011-2</t>
  </si>
  <si>
    <t>50 MG SUP RET CT STR X 5</t>
  </si>
  <si>
    <t>1.0068.0060.009-0</t>
  </si>
  <si>
    <t>75 MG  5 AP</t>
  </si>
  <si>
    <t>25 MG/ML SOL INJ CT 5 AMP VD INC X 3 ML</t>
  </si>
  <si>
    <t>1.0068.0060.008-2</t>
  </si>
  <si>
    <t>75 MG 50 AP</t>
  </si>
  <si>
    <t>25 MG/ML SOL INJ CT 50 AMP VD INC X 3 ML (EMB HOSP)</t>
  </si>
  <si>
    <t>1.0068.0060.007-4</t>
  </si>
  <si>
    <t>75 MG COM DESINT LENTA CT 2 BL AL PLAS INC X 10</t>
  </si>
  <si>
    <t>1.0068.0060.010-4</t>
  </si>
  <si>
    <t>100 MG COM DESINT LENTA CT BL AL PLAS INC X 10</t>
  </si>
  <si>
    <t>1.0068.0060.012-0</t>
  </si>
  <si>
    <t>150 MG 1 + 1</t>
  </si>
  <si>
    <t>150 MG PO LIOF INJ CT FA VD INC + AMP VD INC DIL X 2 ML</t>
  </si>
  <si>
    <t>OMALIZUMABE</t>
  </si>
  <si>
    <t>1.0068.0983.001-3</t>
  </si>
  <si>
    <t>1 MG COM CT 1 BL AL PVC INC X 20</t>
  </si>
  <si>
    <t>0,2 MG/ML XPE CT FR VD AMB X 120 ML</t>
  </si>
  <si>
    <t>0,345 MG/ML SOL OC CT FR PLAS OPC GOT X 5 ML</t>
  </si>
  <si>
    <t>6 MG 30 CP</t>
  </si>
  <si>
    <t>6 MG COM  CT BL AL/AL X 30</t>
  </si>
  <si>
    <t>TEGASERODE</t>
  </si>
  <si>
    <t>1.0068.0185.006-6</t>
  </si>
  <si>
    <t>6 MG 60 CP</t>
  </si>
  <si>
    <t>6 MG COM  CT BL AL/AL X 60</t>
  </si>
  <si>
    <t>1.0068.0185.008-2</t>
  </si>
  <si>
    <t>4 MG SOL INJ 1 FR AMP PLAS INC X 5ML + 9MG/ML SOL INJ IV BOLS PVC INC SIST FECH X 100ML</t>
  </si>
  <si>
    <t>1.0068.0154.010-5</t>
  </si>
  <si>
    <t>RTU</t>
  </si>
  <si>
    <t>4 MG SOL INJ CT FA PLAS TRANS X 100 ML </t>
  </si>
  <si>
    <t>1.0068.0154.011-3</t>
  </si>
  <si>
    <t>28 MG 224 CP + 5 INAL</t>
  </si>
  <si>
    <t>28 MG CAP DURA PÓ INAL OR CT BL AL AL X 224 + 5 INALADORES</t>
  </si>
  <si>
    <t>1.0068.1094.002-1</t>
  </si>
  <si>
    <r>
      <rPr>
        <sz val="11"/>
        <rFont val="Verdana"/>
        <family val="2"/>
      </rPr>
      <t xml:space="preserve">* </t>
    </r>
    <r>
      <rPr>
        <sz val="10"/>
        <rFont val="Verdana"/>
        <family val="2"/>
      </rPr>
      <t xml:space="preserve"> Produtos Descontinuados: aguardando o vencimento do último lote e/ou publicação do cancelamento do registro, para exclusão da Tabela de Preços. </t>
    </r>
  </si>
  <si>
    <t> Tarja Vermelha</t>
  </si>
  <si>
    <t xml:space="preserve">NEOTIAPIM </t>
  </si>
  <si>
    <t>25MG 14 CP</t>
  </si>
  <si>
    <t>FUMARATO DE QUETIAPINA</t>
  </si>
  <si>
    <t> 7897595617569</t>
  </si>
  <si>
    <t> 1004704960018</t>
  </si>
  <si>
    <t>25 MG 30 CP</t>
  </si>
  <si>
    <t> 7897595617583</t>
  </si>
  <si>
    <t> 1004704960034</t>
  </si>
  <si>
    <t>100 MG 14 CP</t>
  </si>
  <si>
    <t> 7897595617613</t>
  </si>
  <si>
    <t> 1004704960069</t>
  </si>
  <si>
    <t> 7897595617637</t>
  </si>
  <si>
    <t> 1004704960085</t>
  </si>
  <si>
    <t> 7897595617682</t>
  </si>
  <si>
    <t> 1004704960131</t>
  </si>
  <si>
    <t>PLAGREL</t>
  </si>
  <si>
    <t>75 MG 14 CP</t>
  </si>
  <si>
    <t>BISSULFATO DE CLOPIDOGREL</t>
  </si>
  <si>
    <t>7897595605948 </t>
  </si>
  <si>
    <t> 1004704230052</t>
  </si>
  <si>
    <t>75 MG 28 CP</t>
  </si>
  <si>
    <t>7897595605955 </t>
  </si>
  <si>
    <t> 1004704230087</t>
  </si>
  <si>
    <t>ROSULIB</t>
  </si>
  <si>
    <t>10 MG 10 CP</t>
  </si>
  <si>
    <t>ROSUVASTATINA CALCICA</t>
  </si>
  <si>
    <t> 1004705030014</t>
  </si>
  <si>
    <t>7897595620729 </t>
  </si>
  <si>
    <t> 1004705030022</t>
  </si>
  <si>
    <t>20 MG 30 CP</t>
  </si>
  <si>
    <t>7897595620750 </t>
  </si>
  <si>
    <t> 1004705030057</t>
  </si>
  <si>
    <t>25MG COM REV CT BL AL PLAS INC X 14</t>
  </si>
  <si>
    <t>25 MG COM REV CT BL AL PLAS INC X 30</t>
  </si>
  <si>
    <t>100 MG COM REV CT BL AL PLAS INC X 14</t>
  </si>
  <si>
    <t>100 MG COM REV CT BL AL PLAS INC X 30</t>
  </si>
  <si>
    <t>200 MG COM REV CT BL AL PLAS INC X 30</t>
  </si>
  <si>
    <t>75 MG COM REV CT BL AL/AL X 14</t>
  </si>
  <si>
    <t>75 MG COM REV CT BL AL/AL X 28</t>
  </si>
  <si>
    <t>10 MG COM REV CT BL AL/AL X 10</t>
  </si>
  <si>
    <t>20 MG COM REV CT BL AL/AL X 30</t>
  </si>
  <si>
    <t>PREÇO FÁBRICA R$</t>
  </si>
  <si>
    <t>PREÇO CONSUMIDOR R$</t>
  </si>
  <si>
    <t>10 MCG PO LIOF SOL INJ X 5 DOSE CT 5 FA VD TRANS + 5-5-5 MCG SOL INJ 5 FA VD TRANS X 0,6 ML</t>
  </si>
  <si>
    <t>1.0068.1074.003-0</t>
  </si>
  <si>
    <t>10 MCG PO LIOF SOL INJ X 1 DOSE CT FA VD TRANS + 5-5-5 MCG SOL INJ FA VD TRANS X 0,6 ML</t>
  </si>
  <si>
    <t>1.0068.1074.002-2</t>
  </si>
  <si>
    <t>CATAFLAMPRO</t>
  </si>
  <si>
    <t>25 MG</t>
  </si>
  <si>
    <t>25 MG COM REV CT BL AL PLAS INC X 10</t>
  </si>
  <si>
    <t>1.0068.1092.028-4</t>
  </si>
  <si>
    <t>-</t>
  </si>
  <si>
    <t>NA = NEUTRO
N = NEGATIVO
P = POSITIVO</t>
  </si>
  <si>
    <t>NA</t>
  </si>
  <si>
    <t>Informações adicionais</t>
  </si>
  <si>
    <t>TIPO DE PRODUTO</t>
  </si>
  <si>
    <t>REGIME DE PREÇO</t>
  </si>
  <si>
    <t>CAP</t>
  </si>
  <si>
    <t>PORTARIA 344/98</t>
  </si>
  <si>
    <t>PRODUTO HOSP.</t>
  </si>
  <si>
    <t>Não</t>
  </si>
  <si>
    <t>Referência</t>
  </si>
  <si>
    <t>Monitorado</t>
  </si>
  <si>
    <t>ADELFAN ESIDREX</t>
  </si>
  <si>
    <t>0,1 MG + 10 MG + 10 MG COM CT BL AL PLAS INC X 20</t>
  </si>
  <si>
    <t>Inativa</t>
  </si>
  <si>
    <t>Similar</t>
  </si>
  <si>
    <t>Patente</t>
  </si>
  <si>
    <t>463 - AGENTES IMUNOSSUPRESSORES</t>
  </si>
  <si>
    <t>AGRIPPAL</t>
  </si>
  <si>
    <t>SUS INJ CX SER VD INC PRE ENCH X 0,5 ML</t>
  </si>
  <si>
    <t>ALENDRONATO SÓDICO</t>
  </si>
  <si>
    <t>10 MG COM CT FR PLAS OPC X 15</t>
  </si>
  <si>
    <t>Genérico</t>
  </si>
  <si>
    <t>10 MG COM CT FR PLAS OPC X 30</t>
  </si>
  <si>
    <t>ALPRAZOLAM</t>
  </si>
  <si>
    <t>0,50 MG COM CT 2 BL AL PLAS INC X 10</t>
  </si>
  <si>
    <t>500 - TRANQUILIZANTES</t>
  </si>
  <si>
    <t>1 MG COM CT 2 BL AL PLAS INC X 10</t>
  </si>
  <si>
    <t>2 MG COM CT FR VD AMB X 30</t>
  </si>
  <si>
    <t>AMINOFILINA SANDOZ</t>
  </si>
  <si>
    <t>100 MG COM CT 2 BL AL PLAS INC X 10</t>
  </si>
  <si>
    <t>200 MG COM CT 2 BL AL PLAS INC X 10</t>
  </si>
  <si>
    <t>24 MG/ML SOL INJ CT 100 AMP VD INC X 10 ML</t>
  </si>
  <si>
    <t>240MG/ML SOL OR CT FR VD AMB X 10 ML</t>
  </si>
  <si>
    <t>AMOXICILINA</t>
  </si>
  <si>
    <t>500 MG CAP GEL DURA CT BL AL PLAS INC X 16</t>
  </si>
  <si>
    <t>500 MG CAP GEL DURA CT BL AL PLAS INC X 20</t>
  </si>
  <si>
    <t>500 MG CAP GEL DURA CT BL AL PLAS INC X 21</t>
  </si>
  <si>
    <t>500 MG CAP GEL DURA CT BL AL PLAS INC X 30</t>
  </si>
  <si>
    <t>AMOXICILINA + CLAVULANATO DE POTÁSSIO</t>
  </si>
  <si>
    <t>25 MG/ML + 6,25 MG/ML PO SUS OR CT FR VD AMB X 75 ML + COL DOSAD</t>
  </si>
  <si>
    <t>25 MG/ML+ 6,25 MG/ML PÓ SUS OR CT FR VD AMB X 100 ML COL DOSAD</t>
  </si>
  <si>
    <t>50 MG/ML+ 12,5 MG/ML PÓ SUS OR CT FR VD AMB X 100 ML COL DOSAD</t>
  </si>
  <si>
    <t>50 MG/ML 12,5 MG/ML PO SUS OR CT FR VD AMB X 75 ML COL DOSAD</t>
  </si>
  <si>
    <t>500 MG + 125 MG COM REV CT STR AL X 12</t>
  </si>
  <si>
    <t>875 MG + 125 MG COM REV CT STR AL X 12</t>
  </si>
  <si>
    <t>875 MG + 125 MG COM REV CT STR AL X 20</t>
  </si>
  <si>
    <t>AMPICILINA</t>
  </si>
  <si>
    <t>500 MG CAP GEL DURA CT BL AL PLAS INC X 12</t>
  </si>
  <si>
    <t>500 MG CAP GEL DURA CT 2 BL AL PLAS INC X 12</t>
  </si>
  <si>
    <t>ANACYCLIN</t>
  </si>
  <si>
    <t>(1 MG + O,05 MG) COM REV CT CART BL AL PLAS INC X 22 + 6 COM REV</t>
  </si>
  <si>
    <t>ANAFRANIL</t>
  </si>
  <si>
    <t>501 - ANTIDEPRESSIVOS EXCUINDO OS DE ORIGEM HERBÁCEA</t>
  </si>
  <si>
    <t>25 MG SOL INJ CX C/10 AMP 2 ML</t>
  </si>
  <si>
    <t>ANDELUX</t>
  </si>
  <si>
    <t>50 MG COM CT 2 BL AL PLAST INC X 10</t>
  </si>
  <si>
    <t>ANDURSIL</t>
  </si>
  <si>
    <t>COM MAST CT 4 BL AL PLAST INC X 5</t>
  </si>
  <si>
    <t>GEL OR FR PLAST AMB X 240 ML</t>
  </si>
  <si>
    <t>Sim</t>
  </si>
  <si>
    <t>AREDIA</t>
  </si>
  <si>
    <t>15 MG PÓ LIOF INJ CX 4 FA VD INC + 4 AMP DIL VD INC X 5 ML</t>
  </si>
  <si>
    <t>30 MG PÓ LIOF INJ CX 2 FA VD INC + 2 AMP DIL VD INC X 10 ML</t>
  </si>
  <si>
    <t>60 MG PÓ LIOF INJ CX FA VD INC + AMP DIL VD INC X 10 ML</t>
  </si>
  <si>
    <t>90 MG PÓ LIOF INJ CX FA VD INC + AMP DIL VD INC X 10 ML</t>
  </si>
  <si>
    <t>ATENOLOL</t>
  </si>
  <si>
    <t>25 MG COM CT BL AL PLAS INC X 30</t>
  </si>
  <si>
    <t>50 MG COM CT BL AL PLAS INC X 30</t>
  </si>
  <si>
    <t>AZITROMICINA</t>
  </si>
  <si>
    <t>500 MG COM REV CT BL AL PLAS BCO X 2</t>
  </si>
  <si>
    <t>500 MG COM REV CT BL AL PLAS BCO X 3</t>
  </si>
  <si>
    <t>BESILATO DE ANLODIPINO</t>
  </si>
  <si>
    <t>10 MG COM CT 2 BL AL/AL X 10</t>
  </si>
  <si>
    <t>10 MG COM CT 3 BL AL/AL X 10</t>
  </si>
  <si>
    <t>5 MG COM CT 2 BL AL/AL X 10</t>
  </si>
  <si>
    <t>5 MG COM CT 3 BL AL/AL X 10</t>
  </si>
  <si>
    <t>Liberado</t>
  </si>
  <si>
    <t>488 - ANALGÉSICOS NÃO NARCÓTICOS E ANTIPIRÉTICOS</t>
  </si>
  <si>
    <t>BUSPANIL</t>
  </si>
  <si>
    <t>10 MG COM CT BL AL PLAS INC X 20</t>
  </si>
  <si>
    <t>5 MG COM CT BL AL PLAS INC X 20</t>
  </si>
  <si>
    <t>BUTAZOLIDINA</t>
  </si>
  <si>
    <t>200 MG DRG CT 2 BL AL PLAS INC X 10</t>
  </si>
  <si>
    <t>466 - ANTI-REUMÁTICOS NÃO ESTEROIDAIS PUROS</t>
  </si>
  <si>
    <t>200 MG/ML SOL INJ CT 5 AMP VD INC X 3 ML</t>
  </si>
  <si>
    <t>CALCIUM D3</t>
  </si>
  <si>
    <t>400 MG + 200 UI COM MAST CT FR PLAS OPC X 30</t>
  </si>
  <si>
    <t>CALCIUM SANDOZ</t>
  </si>
  <si>
    <t>103,95 MG/ML + 242,55 MG/ML XPE CT FR VD AMB X 200 ML</t>
  </si>
  <si>
    <t>CALCIUM SANDOZ + VITAMINA C</t>
  </si>
  <si>
    <t>1000 MG + 500 MG + 1000 MG COM EFERV CT TB PLAST X 10 (SABOR LIMAO)</t>
  </si>
  <si>
    <t>500 MG + 1000 MG + 1000 MG COM EFEV CT TB PLAS X 10 (SABOR LARANJA)</t>
  </si>
  <si>
    <t>CALCIUM SANDOZ F</t>
  </si>
  <si>
    <t>500 MG PO OR CT X 20 SACHET</t>
  </si>
  <si>
    <t>875 MG + 1132 MG COM EFEV CT TB PLAS X 12</t>
  </si>
  <si>
    <t>CALCIUM SANDOZ FF</t>
  </si>
  <si>
    <t>1000 MG PO OR CT X 20 SACHET</t>
  </si>
  <si>
    <t>1750 MG + 2263 MG COM EFEV CT TB PLAS X 12</t>
  </si>
  <si>
    <t>CAPTOPRIL</t>
  </si>
  <si>
    <t>25 MG COM CT 2 BL AL PLAS INC X 10</t>
  </si>
  <si>
    <t>25 MG COM CT 3 BL AL PLAS INC X 10</t>
  </si>
  <si>
    <t>50 MG COM CT 2 BL AL PLAS INC X 10</t>
  </si>
  <si>
    <t>50 MG COM CT 3 BL AL PLAS INC X 10</t>
  </si>
  <si>
    <t>CAPTOPRIL HCT</t>
  </si>
  <si>
    <t>50 MG + 25 MG COM CT 3 BL AL PLAS INC X 10</t>
  </si>
  <si>
    <t>20 MG/ML SUS OR CT FR VD AMB X 100 ML + SER DOSAD</t>
  </si>
  <si>
    <t>491 - ANTICONVULSIVANTES INCLUINDO ANTIEPILÉPTICOS</t>
  </si>
  <si>
    <t>200 MG COM BL AL PLAS INC X 20 </t>
  </si>
  <si>
    <t>CATAFLAM</t>
  </si>
  <si>
    <t>11,6 MG/G GEL CT TB PLAS X 90 G EMULGEL</t>
  </si>
  <si>
    <t>12,5 MG COM REV CT 48 BL AL PLAS INC X 4 (EMB HOSP)</t>
  </si>
  <si>
    <t>12,5 MG SUP RET CT STR X 5</t>
  </si>
  <si>
    <t>75 MG SOL INJ CT 50 AMP VD INC X 3 ML</t>
  </si>
  <si>
    <t>75,0 MG SUP RET CT STR X 5</t>
  </si>
  <si>
    <t>CATAFLAM EMULGEL</t>
  </si>
  <si>
    <t>11,6 MG/G GEL CT BG AL X 100 G</t>
  </si>
  <si>
    <t>11,6 MG/G GEL CT BG AL X 30 G</t>
  </si>
  <si>
    <t>11,6 MG/G GEL CT BG AL X 60 G</t>
  </si>
  <si>
    <t>CEDILANIDE</t>
  </si>
  <si>
    <t>0,2 MG/ML SOL INJ CT 50 AMP VD INC X 2 ML</t>
  </si>
  <si>
    <t>CEFACLOR</t>
  </si>
  <si>
    <t>500 MG CAP GEL DURA CT 1 BL AL PLAS INC X 10</t>
  </si>
  <si>
    <t>CEFADROXILA</t>
  </si>
  <si>
    <t>250 MG/5 ML PÓ P/ SUS OR CT FR 100 ML</t>
  </si>
  <si>
    <t>500 MG CAP GEL DURA CT 1 BL AL PLAS INC X 8</t>
  </si>
  <si>
    <t>500 MG/5 ML PÓ P/ SUS OR CT FR 100 ML</t>
  </si>
  <si>
    <t>CEFALEXINA</t>
  </si>
  <si>
    <t>500 MG COM REV CT BL AL PLAS INC X 40</t>
  </si>
  <si>
    <t>500 MG COM REV CT 1 BL AL PLAS INC X 10</t>
  </si>
  <si>
    <t>500 MG COM REV CT 20 BL AL PLAS INC X 10 (EMB HOSP)</t>
  </si>
  <si>
    <t>CEFTRIAXONA SÓDICA</t>
  </si>
  <si>
    <t>1.000 MG PÓ SOL INJ IM CT FA VD INC + AMP DIL X 3,5 ML</t>
  </si>
  <si>
    <t>1000 MG PO SOL INJ IV CT FA VD INC + AMP DIL X 10 ML</t>
  </si>
  <si>
    <t>500 MG PÓ SOL INJ IM CT FA VD INC + AMP DIL X 2 ML</t>
  </si>
  <si>
    <t>500MG PO SOL INJ IV CT FA VD INC + AMP DIL X 5 ML</t>
  </si>
  <si>
    <t>CEFUROXIMA SÓDICA</t>
  </si>
  <si>
    <t>750 MG PÓ SOL INJ CT FA VD INC + DIL AMP VD INC X 6 ML</t>
  </si>
  <si>
    <t>750 MG PO SOL INJ CT 50 FA VD INC + 50 DIL AMP VD INC X 6 ML (EMB HOSP)</t>
  </si>
  <si>
    <t>CIBALENA A</t>
  </si>
  <si>
    <t>200 MG + 150 MG + 50 MG COM BD PAP INV PLAS X 4 BL AL PLAS INC X 4</t>
  </si>
  <si>
    <t>200 MG + 150 MG + 50 MG COM CT 2 BL AL PLAS INC X 10</t>
  </si>
  <si>
    <t>200 MG + 150 MG + 50 MG COM CT 48 BL AL PLAS INC X 4</t>
  </si>
  <si>
    <t>250 MG + 250 MG + 65 MG COM REV CT SACH AL/PE X 10</t>
  </si>
  <si>
    <t>CISPLAX</t>
  </si>
  <si>
    <t>10 MG PÓ LIOF INJ CT FA VD AMB + AMP DIL X 10 ML</t>
  </si>
  <si>
    <t>50 MG PÓ LIOF INJ CT FA VD AMB</t>
  </si>
  <si>
    <t>CLARITROMICINA</t>
  </si>
  <si>
    <t>500 MG COM REV CT 2 BL AL PLAS INC X 7</t>
  </si>
  <si>
    <t>600 MG + 400 MG COM EFERV CT TB AL X 20</t>
  </si>
  <si>
    <t>CLORIDRATO DE CIPROFLOXACINO</t>
  </si>
  <si>
    <t>250 MG COM REV CT 1 BL AL PLAS INC X 10</t>
  </si>
  <si>
    <t>CLORIDRATO DE FLUOXETINA</t>
  </si>
  <si>
    <t>20 MG CAP GEL DURA CT 1 BL AL PLAS INC X 14</t>
  </si>
  <si>
    <t>20 MG CAP GEL DURA CT 2 BL AL PLAS INC X 14</t>
  </si>
  <si>
    <t>CLORIDRATO DE METFORMINA</t>
  </si>
  <si>
    <t>1 G COM REV CT BL ALPLAS INC X 30</t>
  </si>
  <si>
    <t>500MG COM REV CT 2 BL AL PLAS INC X 15</t>
  </si>
  <si>
    <t>850MG COM REV CT 3 BL AL PLAS INC X 10</t>
  </si>
  <si>
    <t>CLORIDRATO DE RANITIDINA</t>
  </si>
  <si>
    <t>150 MG COM REV CT 2 STR ALU/ALU X 10</t>
  </si>
  <si>
    <t>300 MG COM REV CT 1 STR ALU/ALU X 10</t>
  </si>
  <si>
    <t>300 MG COM REV CT 2 STR ALU/ALU X 10</t>
  </si>
  <si>
    <t>CLORIDRATO DE SERTRALINA</t>
  </si>
  <si>
    <t>50 MG COM REV BL AL PLAS BRANCO X 30</t>
  </si>
  <si>
    <t>50 MG COM REV CT BL AL PLAS BRANCO X 20</t>
  </si>
  <si>
    <t>1 MG COM CT STR AL X 20</t>
  </si>
  <si>
    <t>2 MG COM CT STR AL X 20</t>
  </si>
  <si>
    <t>4 MG COM CT STR AL X 20</t>
  </si>
  <si>
    <t>492 - AANTIPARKINSONIANOS</t>
  </si>
  <si>
    <t>DESERILA</t>
  </si>
  <si>
    <t>1 MG DRG CT FR VD AMB X 25</t>
  </si>
  <si>
    <t>490 - TODOS AS OUTRAS PREPARAÇÕES ANTIENXAQUECOSAS</t>
  </si>
  <si>
    <t>DESFERAL</t>
  </si>
  <si>
    <t>500 MG PÓ LIOF CT X 10 FA VD INC</t>
  </si>
  <si>
    <t>140 MG CAP GEL DURA CT BL AL PLAS INC X 20</t>
  </si>
  <si>
    <t>DIFTETALL</t>
  </si>
  <si>
    <t>SUS INJ CX 10 FA VD INC X 0,5 ML</t>
  </si>
  <si>
    <t>DIOCOMB SI</t>
  </si>
  <si>
    <t>160 MG COM REV + 20 MG COM REV CT BL AL/AL 28 + 28 </t>
  </si>
  <si>
    <t>160MG COM REV + 10MG COM REV CT 4 BL AL/AL 7X7</t>
  </si>
  <si>
    <t>80 MG COM REV + 20 MG COM REV CT BL AL/AL 28 + 28 </t>
  </si>
  <si>
    <t>80 MG COM REV + 10 MG COM REV CT 4 BL AL/AL 7 X 7</t>
  </si>
  <si>
    <t>DIOVAN</t>
  </si>
  <si>
    <t>160 MG CAP CT BL AL PLAS INC X 14</t>
  </si>
  <si>
    <t>160 MG CAP CT BL AL PLAS INC X 28</t>
  </si>
  <si>
    <t>80 MG CAP CT BL X 14</t>
  </si>
  <si>
    <t>80 MG CAP CT BL X 28</t>
  </si>
  <si>
    <t>209 - ANTAGONISTAS DA ANGIOTENSINA II ASSOCIADOS A ANTAGONISTAS DO CÁLCIO</t>
  </si>
  <si>
    <t>DIOVAN AMLO FIX</t>
  </si>
  <si>
    <t>160 MG + 10 MG COM REV CT BL AL/AL X 14 </t>
  </si>
  <si>
    <t>80 MG + 5 MG COM REV CT BL AL/AL X 14 </t>
  </si>
  <si>
    <t>DIOVAN HCT</t>
  </si>
  <si>
    <t>160 MG + 25 MG COM REV CT BL AL/AL X 14</t>
  </si>
  <si>
    <t>DIOVAN TRIPLO</t>
  </si>
  <si>
    <t>160 MG + 25 MG COM REV + 10 MG COM CT BL AL/AL X 14 + 14</t>
  </si>
  <si>
    <t>160 MG + 25 MG COM REV + 5 MG COM CT BL AL/AL X 14 + 14</t>
  </si>
  <si>
    <t>DORETRIM</t>
  </si>
  <si>
    <t>20 MG/ML SUS OR CT FR VD AMB X 200 ML + SER DOSADORA</t>
  </si>
  <si>
    <t>400 MG CAP AP CT 3 BL AL PLAS INC X 10</t>
  </si>
  <si>
    <t>ESTALIS</t>
  </si>
  <si>
    <t>50 MCG + 140 MCG STT CT 4 ENV X 1</t>
  </si>
  <si>
    <t>269 - ASSOCIAÇÕES DE ESTRÓGENOS E PROGESTÓGENOS</t>
  </si>
  <si>
    <t>50 MCG + 250 MCG STT CT 4 ENV X FASE 1 + 4 ENV X FASE 2</t>
  </si>
  <si>
    <t>ESTALIS SQ</t>
  </si>
  <si>
    <t>50 MCG + 250MCG STT CX CT 4 ENV X FASE 1 + 4 ENV X FASE 2</t>
  </si>
  <si>
    <t>ESTRACOMB</t>
  </si>
  <si>
    <t>4 MG ADES + 30 MG + 10 MG ADES CT 4 ENV X 1 + 4 ENV X 1</t>
  </si>
  <si>
    <t>ESTRADERM</t>
  </si>
  <si>
    <t>0,77 MG SIST ADS TRANSD CT 8 ENV PAPEL KRAFT/ALU/POLIAC X 1 (LIBERA 25 MCG)</t>
  </si>
  <si>
    <t>266 - ESTRÓGENOS EXCLUINDO G3A, G3E, G3F</t>
  </si>
  <si>
    <t>1,54 MG SIST ADS TRANSD CT 8 ENV PAPEL KRAFT/ALU/POLIAC X 1 (LIBERA 50 MCG)</t>
  </si>
  <si>
    <t>3,09 MG SIST ADS TRANSD CT 8 ENV PAPEL KRAFT/ALU/POLIAC X 1 (LIBERA 100 MCG)</t>
  </si>
  <si>
    <t>ESTRADERM TTS</t>
  </si>
  <si>
    <t>2 MG STT CT 8 ENV AL POLIT X 1 ADES (LIBERA 25MCG)</t>
  </si>
  <si>
    <t>4 MG STT CT 8 ENV AL POLIT X 1 ADES (LIBERA 50 MCG)</t>
  </si>
  <si>
    <t>8 MG STT CT 8 ENV AL POLIT X 1 ADES (LIBERA 100MCG)</t>
  </si>
  <si>
    <t>ESTRADOT</t>
  </si>
  <si>
    <t>0,390 MG ADS TRANSD (25 MCG/DIA) CT ENV AL LAM X 4</t>
  </si>
  <si>
    <t>0,780 MG ADS TRANSD (50 MCG/DIA) CT ENV AL LAM X 4</t>
  </si>
  <si>
    <t>ESTRAGEST TTS</t>
  </si>
  <si>
    <t>125 MCG + 25 MCG ADS TRANSD. CT 8 ENV.AL. POLIET X 1</t>
  </si>
  <si>
    <t>EXCEDRIN</t>
  </si>
  <si>
    <t>500 MG + 65 MG COM REV DISP CT BL AL PLAS INC X 200</t>
  </si>
  <si>
    <t>EXELON</t>
  </si>
  <si>
    <t>513 - PRODUTOS ANTIALZHEIMER, INIBIDORES DA COLINESTERASE</t>
  </si>
  <si>
    <t>1,5 MG CAP. GEL DURA CT. FR PLAS OPC X 28</t>
  </si>
  <si>
    <t>3,0 MG CAP. GEL DURA CT. FR PLAS OPC X 28</t>
  </si>
  <si>
    <t>3,0 MG CAP. GEL DURA CT. FR PLAS OPC X 56</t>
  </si>
  <si>
    <t>4,5 MG CAP. GEL DURA CT. FR PLAS OPC X 28</t>
  </si>
  <si>
    <t>6,0 MG CAP. GEL DURA CT. FR PLAS OPC X 28</t>
  </si>
  <si>
    <t>EXELON PATCH</t>
  </si>
  <si>
    <t>18MG ADES TRANSD CT SACHE X 7 (9,5MG / 24H)</t>
  </si>
  <si>
    <t>27MG ADES TRANSD CT SACHE X 7 (13,3MG / 24H)</t>
  </si>
  <si>
    <t>36MG ADES TRANSD CT SACHE X 30 (17,4MG / 24H)</t>
  </si>
  <si>
    <t>EXFORGE HCT</t>
  </si>
  <si>
    <t>160 MG + 12,5 MG + 10 MG COM REV CT BL AL/AL X 14</t>
  </si>
  <si>
    <t>160 MG + 25 MG + 10 MG COM REV CT BL AL/AL X 14</t>
  </si>
  <si>
    <t>160 MG + 25 MG + 5 MG COM REV CT BL AL/AL X 14</t>
  </si>
  <si>
    <t>EXTAVIA</t>
  </si>
  <si>
    <t>459 - BETA-INTERFERONAS</t>
  </si>
  <si>
    <t>9,6 MUI PÓ LIOF INJ CT 5 FA VD INC + 5 SER VD INC X 1,2 ML</t>
  </si>
  <si>
    <t>FACLOR</t>
  </si>
  <si>
    <t>AP 375 MG DRG AP CT X 1 BL AL PLAST INC X 10</t>
  </si>
  <si>
    <t>250 MG/5ML SUS OR CT FR VD AMB X 80 ML</t>
  </si>
  <si>
    <t>FAMVIR</t>
  </si>
  <si>
    <t>P 1 PCC CREM TOP CT TB AL X 5 G</t>
  </si>
  <si>
    <t>125 MG COM REV CT BL AL PLAS X 10</t>
  </si>
  <si>
    <t>250 MG COM REV CT BL AL PLAS X 21</t>
  </si>
  <si>
    <t>FAXIMIN</t>
  </si>
  <si>
    <t>1500 MG PO SOL OR CT 15 SACH X 4,0 G</t>
  </si>
  <si>
    <t>FENISTIL</t>
  </si>
  <si>
    <t>0,1 PCC GEL CT TB X 30 G</t>
  </si>
  <si>
    <t>FESTONE</t>
  </si>
  <si>
    <t>10 MG COM CT 3 BL AL PLAS OPC X 10</t>
  </si>
  <si>
    <t>20 MG COM CT 3 BL AL PLAS OPC X 10</t>
  </si>
  <si>
    <t>FINASTERIDA</t>
  </si>
  <si>
    <t>1 MG COM REV CT BL AL PLAS INC X 30</t>
  </si>
  <si>
    <t>1 MG COM REV CT BL AL PLAS INC X 60</t>
  </si>
  <si>
    <t>5 MG COM REV CT BL AL PLAS INC X 30</t>
  </si>
  <si>
    <t>FLOTAC</t>
  </si>
  <si>
    <t>140 MG CAP GEL DURA CT BL AL PLAS INC X 8</t>
  </si>
  <si>
    <t>FLUCTUN</t>
  </si>
  <si>
    <t>50 MG/ML SOL INJ CT 5 AMP VD INC X 10 ML</t>
  </si>
  <si>
    <t>FORADIL</t>
  </si>
  <si>
    <t>12 MCG AER CT TB AL X 5 ML (50 JATOS)</t>
  </si>
  <si>
    <t>FUMARATO DE CETOTIFENO</t>
  </si>
  <si>
    <t>2 MG COM REV LIB LENTA CT BL AL PLAS INC X 20</t>
  </si>
  <si>
    <t>2 MG COM REV LIB LENTA CT BL AL PLAS INC X 30</t>
  </si>
  <si>
    <t>GALVUS</t>
  </si>
  <si>
    <t>100 MG COM CT BL AL/AL X 28</t>
  </si>
  <si>
    <t>50 MG COM CT BL AL/AL X 07</t>
  </si>
  <si>
    <t>GALVUS MET</t>
  </si>
  <si>
    <t>77 - ASSOCIAÇÕES DE INIBIDORES DPP-IV COM BIGUANIDAS</t>
  </si>
  <si>
    <t>50 MG + 1000 MG COM REV CT BL AL/AL X 7</t>
  </si>
  <si>
    <t>50 MG + 500 MG COM REV CT BL AL/AL X 7</t>
  </si>
  <si>
    <t>50 MG + 850 MG COM REV CT BL AL/AL X 7</t>
  </si>
  <si>
    <t>GALVUS MET COMBI PACK</t>
  </si>
  <si>
    <t>100 MG COM CT BL AL/AL X 28 + 500 MG COM REV CT BL AL PLAS INC X 56</t>
  </si>
  <si>
    <t>100 MG COM CT BL AL/AL X 28 + 850 MG COM REV CT BL AL/PLAS INC X 56</t>
  </si>
  <si>
    <t>50 MG COM CT BL AL/AL X 28 + 500 MG COM REV CT BL AL PLAS INC X 28</t>
  </si>
  <si>
    <t>50 MG COM CT BL AL/AL X 28 + 850 MG COM REV CT BL AL PLAS INC X 28</t>
  </si>
  <si>
    <t>50 MG COM CT BL AL/AL X 56 + 500 MG COM REV CT BL AL PLAS INC X 56</t>
  </si>
  <si>
    <t>50 MG COM CT BL AL/AL X 56 + 850 MG COM REV CT BL AL PLAS INC X 56</t>
  </si>
  <si>
    <t>GENTEAL</t>
  </si>
  <si>
    <t>3 MG/ML COL OFT FR PLAS OPC GOT X 15 ML</t>
  </si>
  <si>
    <t>GEPEPROSTIN</t>
  </si>
  <si>
    <t>50 MG COM REV CT BL AL PLAS INC X 30</t>
  </si>
  <si>
    <t>GILENYA</t>
  </si>
  <si>
    <t>0,5 MG CAP GEL DURA CT BL AL PLAS INC X 14</t>
  </si>
  <si>
    <t>0,5 MG CAP GEL DURA CT BL AL PLAS INC X 84</t>
  </si>
  <si>
    <t>GLIMEPIRIDA</t>
  </si>
  <si>
    <t>1 MG COM CT BL AL PLAS INC X 30</t>
  </si>
  <si>
    <t>2 MG COM CT BL AL PLAS INC X 60</t>
  </si>
  <si>
    <t>4 MG COM CT BL AL PLAS INC X 30</t>
  </si>
  <si>
    <t>4 MG COM CT BL AL PLAS INC X 60</t>
  </si>
  <si>
    <t>GLIVEC</t>
  </si>
  <si>
    <t>100 MG CAP GEL DURA CT BL AL PLAS INC X 120</t>
  </si>
  <si>
    <t>400 MG COM REV CT BL AL/AL X 30</t>
  </si>
  <si>
    <t>446 - INIBIDORES DE PROTEINA QUINASE</t>
  </si>
  <si>
    <t>189 - VASOPROTETORES SISTÊMICOS</t>
  </si>
  <si>
    <t>HIGROTON RESERPINA</t>
  </si>
  <si>
    <t>0,25 MG + 50 MG COM CT BL AL PLAS INC X 20</t>
  </si>
  <si>
    <t>HYDERGINE</t>
  </si>
  <si>
    <t>4,5 MG/1,5ML SOL OR CT FR VD AMB X 15 ML</t>
  </si>
  <si>
    <t>HYPOTEARS PLUS DU</t>
  </si>
  <si>
    <t>CONTROLE</t>
  </si>
  <si>
    <t>50 MG/ML SOL OFT CT 20 FLAC X 0,4 ML</t>
  </si>
  <si>
    <t>IRENAX</t>
  </si>
  <si>
    <t>20 MG/ML SOL INJ CT FR AMP VD AMB X 5 ML</t>
  </si>
  <si>
    <t>LABIMION</t>
  </si>
  <si>
    <t>20 MG/ML SOL INJ CT AMP VD AMB X 5 ML</t>
  </si>
  <si>
    <t>LAMISIL</t>
  </si>
  <si>
    <t>1% GEL CT BG AL X 30 G</t>
  </si>
  <si>
    <t>222 - ANTIFÚNGICOS DERMATOLÓGICOS TÓPICOS</t>
  </si>
  <si>
    <t>1 PCC SOL TOP CT FR PLAS OPC GOT X 30 ML</t>
  </si>
  <si>
    <t>LAMISIL CREME</t>
  </si>
  <si>
    <t>10 MG/G CREME CT TB AL X 20 G</t>
  </si>
  <si>
    <t>10 MG/G CREME CT TB AL X 7,5 G</t>
  </si>
  <si>
    <t>LAMISIL GEL</t>
  </si>
  <si>
    <t>10 MG/G GEL CT BG AL X 15 G</t>
  </si>
  <si>
    <t>10 MG/G GEL CT BG AL X 20 G</t>
  </si>
  <si>
    <t>LAMISIL SPRAY</t>
  </si>
  <si>
    <t>LAMISIL UMA VEZ</t>
  </si>
  <si>
    <t>10 MG/G SOL DERM LIB PROL CT BG AL X 4 G</t>
  </si>
  <si>
    <t>LAMISILATE</t>
  </si>
  <si>
    <t>10 MG/G CREM DERM CT TB AL X 7,5 G </t>
  </si>
  <si>
    <t>10 MG/G GEL CT BG AL X 20 G </t>
  </si>
  <si>
    <t>LECTRUM</t>
  </si>
  <si>
    <t>3,75 MG PÓ LIO INJ CT 1 FA VD INC + AMP DIL X 1,5 ML + SER + 2 AGU</t>
  </si>
  <si>
    <t>7,50 MG PÓ LIO INJ CT 1 FA VD INC + AMP DIL X 1,5 ML + SER + 2 AGU</t>
  </si>
  <si>
    <t>LENTARON</t>
  </si>
  <si>
    <t>250 MG PO LIOF INJ CX 2 FA VD INC + 2 AMP DIL X 2 ML</t>
  </si>
  <si>
    <t>LEPONEX</t>
  </si>
  <si>
    <t>100 MG COM CT 6 BL AL PLAS INC X 15</t>
  </si>
  <si>
    <t>25 MG COM CT 10 BL AL PLAS INC X 20</t>
  </si>
  <si>
    <t>LESCOL</t>
  </si>
  <si>
    <t>XL 80 MG COM REV LIB PROLONG BL AL/AL X 10</t>
  </si>
  <si>
    <t>20 MG CAP GEL DURA CT BL AL/AL X 14</t>
  </si>
  <si>
    <t>20 MG CAP GEL DURA CT BL AL/AL X 28</t>
  </si>
  <si>
    <t>40 MG CAP GEL DURA CT BL AL/AL X 14</t>
  </si>
  <si>
    <t>40 MG CAP GEL DURA CT BL AL/AL X 28</t>
  </si>
  <si>
    <t>80 MG COM REV LIB PROLONG 3 BL AL/AL X 10</t>
  </si>
  <si>
    <t>LEVOFLOXACINO</t>
  </si>
  <si>
    <t>250 MG COM REV CT BL AL PLAS INC X 7</t>
  </si>
  <si>
    <t>500 MG COM REV CT BL AL PLAS INC X 10</t>
  </si>
  <si>
    <t>500 MG COM REV CT BL AL PLAS INC X 3</t>
  </si>
  <si>
    <t>500 MG COM REV CT BL AL PLAS INC X 7</t>
  </si>
  <si>
    <t>LISINOPRIL</t>
  </si>
  <si>
    <t>10 MG COM CT 3 BL AL PLAS INC X 10</t>
  </si>
  <si>
    <t>20 MG COM CT 3 BL AL PLAS INC X 10</t>
  </si>
  <si>
    <t>5 MG COM CT 3 BL AL PLAS INC X 10</t>
  </si>
  <si>
    <t>LIVOSTIN COLÍRIO</t>
  </si>
  <si>
    <t>0,5 MG/ML SUS TOP OFT FR PLAS GOT X 4 ML</t>
  </si>
  <si>
    <t>LOCORTEN</t>
  </si>
  <si>
    <t>0,2 MG/G + 5 MG/G CREM DERM CT BG AL X 15 G</t>
  </si>
  <si>
    <t>0,2 MG/G + 5 MG/G POM DERM CT BG AL X 15 G</t>
  </si>
  <si>
    <t>LOCORTEN VIOFORMIO</t>
  </si>
  <si>
    <t>0,2 MG/G + 30 MG/G CREM DERM CT BG AL X 15 G</t>
  </si>
  <si>
    <t>0,2 MG/G + 30 MG/G POM DERM CT BG AL X 15 G</t>
  </si>
  <si>
    <t>0,2 MG/G + 5,0 MG/G CREM DERM CT BG AL X 15G</t>
  </si>
  <si>
    <t>0,2 MG/G + 5,0 MG/G POM DERM CT BG AL X 15G</t>
  </si>
  <si>
    <t>LOMIR</t>
  </si>
  <si>
    <t>5,0 MG CAP CT BL AL/AL X 14</t>
  </si>
  <si>
    <t>LOMIR SRO</t>
  </si>
  <si>
    <t>LORATADINA</t>
  </si>
  <si>
    <t>10 MG COM CT BL AL PLAS INC X 12</t>
  </si>
  <si>
    <t>10 MG COM CT 1 BL AL PLAS INC X 10</t>
  </si>
  <si>
    <t>LORATADINA + SULFATO DE PSEUDOEFEDRINA</t>
  </si>
  <si>
    <t>1 MG/ML + 12 MG/ML XPE CT FR PLAS OPC X 60 ML + CP MED</t>
  </si>
  <si>
    <t>LOSALEN</t>
  </si>
  <si>
    <t>0,2 MG/G + 30 MG/G POM DERM CT BG AL X 30 G</t>
  </si>
  <si>
    <t>LOSARTANA POTÁSSICA</t>
  </si>
  <si>
    <t>50 MG COM REV CT BL AL PLAS INC X 14</t>
  </si>
  <si>
    <t>50 MG COM REV CT BL AL PLAS INC X 28</t>
  </si>
  <si>
    <t>LOTENSIN</t>
  </si>
  <si>
    <t>10 MG + 12,5 MG COM REV CT 2 BL ALU/ALU X 15</t>
  </si>
  <si>
    <t>10 MG COM REV CT FR PLAS OPC X 60</t>
  </si>
  <si>
    <t>5 MG + 6,25 MG COM REV CT 2 BL ALU/ALU X 15</t>
  </si>
  <si>
    <t>5 MG COM REV CT FR PLAS OPC X 14</t>
  </si>
  <si>
    <t>5 MG COM REV CT FR PLAST OPC X 60</t>
  </si>
  <si>
    <t>LOVASTATINA</t>
  </si>
  <si>
    <t>20 MG COM CT 3 BL AL / PVC X 10</t>
  </si>
  <si>
    <t>LUCENTIS</t>
  </si>
  <si>
    <t>10 MG/ML SOL INJ CT 1 FA X 0,3 ML + SER + AGULHA + FILTRO PARA INJEÇÃO</t>
  </si>
  <si>
    <t>LUDIOMIL</t>
  </si>
  <si>
    <t>5 MG/ML SOL INJ CT 5 AMP VD INC X 5 ML</t>
  </si>
  <si>
    <t>MALEATO DE ENALAPRIL</t>
  </si>
  <si>
    <t>20 MG COM CT 3 BL AL/AL X 10</t>
  </si>
  <si>
    <t>MALEATO DE ENALAPRIL + HIDROCLOROTIAZIDA</t>
  </si>
  <si>
    <t>20 MG + 12.5 MG COM CT BL AL/AL X 30</t>
  </si>
  <si>
    <t>MELLERIL</t>
  </si>
  <si>
    <t>10 MG DRG CT BL AL PLAST INC X 20</t>
  </si>
  <si>
    <t>100 MG DRG CT 2 BL AL PLAST INC X 10</t>
  </si>
  <si>
    <t>200 MG COM RET CT FR VD AMB X 20</t>
  </si>
  <si>
    <t>25 MG DRG CT BL AL PLAST INC X 20</t>
  </si>
  <si>
    <t>3 PCC SOL ORAL CT FR VD AMB X 50 ML</t>
  </si>
  <si>
    <t>50 MG DRG CT 2 BL AL PLAST INC X 10</t>
  </si>
  <si>
    <t>MENJUGATE</t>
  </si>
  <si>
    <t>10 MCG PÓ LIOF INJ CT FA VD INC + AMP DILX 0,5 ML</t>
  </si>
  <si>
    <t>10 MCG PÓ LIOF INJ CT FA VD INC + 10 AMP DIL X 0,5 ML</t>
  </si>
  <si>
    <t>10 MCG PÓ LIOF INJ CT 5 FA VD INC + 5 AMP DIL X 0,5 ML</t>
  </si>
  <si>
    <t>MERICOMB</t>
  </si>
  <si>
    <t>1 MG COM REV+ 1MG+1MG COM REV CT BL AL PLAS OPC X 16 + 12</t>
  </si>
  <si>
    <t>MERIMONO</t>
  </si>
  <si>
    <t>1,0 MG COM REV CT BL AL PVC OPC X 28</t>
  </si>
  <si>
    <t>METFORMIX</t>
  </si>
  <si>
    <t>500 MG COM REV CT BL AL PVC X 12</t>
  </si>
  <si>
    <t>500 MG COM REV CT BL AL PVC X 24</t>
  </si>
  <si>
    <t>500 MG COM REV CT BL AL PVC X 48</t>
  </si>
  <si>
    <t>850 MG COM REV CT BL AL PVC X 12</t>
  </si>
  <si>
    <t>850 MG COM REV CT BL AL PVC X 24</t>
  </si>
  <si>
    <t>850 MG COM REV CT BL AL PVC X 48</t>
  </si>
  <si>
    <t>MIACALCIC</t>
  </si>
  <si>
    <t>300 - CALCITONINAS</t>
  </si>
  <si>
    <t>100 UI SOL INJ CT 5 SER VD X 1 ML</t>
  </si>
  <si>
    <t>50 UI SOL INJ CT 5 SER VD X 0,5 ML</t>
  </si>
  <si>
    <t>542 - ANTIASMÁTICOS/DPOC CORTICOSTERÓIDES INALANTES</t>
  </si>
  <si>
    <t>MIFLONIDE</t>
  </si>
  <si>
    <t>200 MCG CAP GEL DURA P/ INAL CT BL AL PLAS INC X 30</t>
  </si>
  <si>
    <t>200 MCG CAP GEL DURA P/ INAL CT BL AL PLAS INC X 60</t>
  </si>
  <si>
    <t>400 MCG CAP GEL DURA P/ INAL CT BL AL PLAS INC X 30</t>
  </si>
  <si>
    <t>400 MCG CAP GEL DURA P/ INAL CT BL AL PLAS INC X 60</t>
  </si>
  <si>
    <t>MIRTAZAPINA</t>
  </si>
  <si>
    <t>30 MG COM REV CT BL AL PLAS INC X 7</t>
  </si>
  <si>
    <t>30MG COM REV CT BL AL PLAS INC X 14</t>
  </si>
  <si>
    <t>30MG COM REV CT BL AL PLAS INC X 28</t>
  </si>
  <si>
    <t>45MG COM REV CT BL AL PLAS INC X 28</t>
  </si>
  <si>
    <t>MORUPAR</t>
  </si>
  <si>
    <t>PÓ LIOF INJ CT FA VD INC + SER PRÉ-ENCH X 0,5 ML</t>
  </si>
  <si>
    <t>PÓ LIOF INJ CT 10 FA VD INC + 10 AMP VD INC X 0,5 ML</t>
  </si>
  <si>
    <t>PÓ LIOF INJ CT 10 FA VD INC + 10 AMP VD INC X 5 ML</t>
  </si>
  <si>
    <t>NAETENE</t>
  </si>
  <si>
    <t>CAP GEL MOLE CT FR VD AMB X 30</t>
  </si>
  <si>
    <t>NAVOBAN</t>
  </si>
  <si>
    <t>1 MG/ML SOL INJ CT 1 AMP VD INC X 5 ML</t>
  </si>
  <si>
    <t>5 MG CAP GEL DURA CT BL AL PLAS INC X 5</t>
  </si>
  <si>
    <t>NEOCITEC</t>
  </si>
  <si>
    <t>10 MG/ML SOL INJ CT FR AMP VD AMBAR X 1 ML</t>
  </si>
  <si>
    <t>10 MG/ML SOL INJ CT FR AMP VD AMBAR X 5 ML</t>
  </si>
  <si>
    <t>NICOTINELL</t>
  </si>
  <si>
    <t>511 - PRODUTOS ANTITABACO</t>
  </si>
  <si>
    <t>7 MG ADES TRANSD SACHE X 14 + 14 MG ADES TRANSD SACHE X 14 + 21 MG ADES TRANSD SACHE X 42 CT</t>
  </si>
  <si>
    <t>NIMESULIDA</t>
  </si>
  <si>
    <t>100 MG COM CT BL AL PLAS INC X 20</t>
  </si>
  <si>
    <t>NORFLOXACINO</t>
  </si>
  <si>
    <t>400 MG COM REV CT 1 BL AL PLAS INC X 14</t>
  </si>
  <si>
    <t>NUPERCAINAL</t>
  </si>
  <si>
    <t>11 MG/G POM DERM CT BG AL X 20 G</t>
  </si>
  <si>
    <t>OKACIN</t>
  </si>
  <si>
    <t>3 MG/ML SOL OFT CT FR PLAS OPC GOT X 5 ML</t>
  </si>
  <si>
    <t>OLCADIL</t>
  </si>
  <si>
    <t>1 MG COM CT STR AL X 30</t>
  </si>
  <si>
    <t>2 MG COM CT STR AL X 20 </t>
  </si>
  <si>
    <t>2 MG COM CT STR AL X 30</t>
  </si>
  <si>
    <t>4 MG COM CT STR AL X 30</t>
  </si>
  <si>
    <t>ORIMETEN</t>
  </si>
  <si>
    <t>250 MG COM CT FR VD AMB X 100</t>
  </si>
  <si>
    <t>PARCEL</t>
  </si>
  <si>
    <t>1 MG + 450 MG + 40 MG DRG CT BL AL PLAS INC X 20</t>
  </si>
  <si>
    <t>PARLODEL SRO</t>
  </si>
  <si>
    <t>2,5 MG CAP GEL DURA LIB PROL CT BL AL/AL X 14</t>
  </si>
  <si>
    <t>2,5 MG CAP GEL DURA LIB PROL CT BL AL/AL X 28</t>
  </si>
  <si>
    <t>5 MG CAP GEL DURA LIB PROL CT BL AL/AL X 14</t>
  </si>
  <si>
    <t>5 MG CAP GEL DURA LIB PROL CT BL AL/AL X 28</t>
  </si>
  <si>
    <t>POLIORAL</t>
  </si>
  <si>
    <t>SUS OR CT FR PLAS TRANS GOT X 1 ML (10 DOSES)</t>
  </si>
  <si>
    <t>PREXIGE</t>
  </si>
  <si>
    <t>100 MG COM REV CT BL AL PLAS INC X 20</t>
  </si>
  <si>
    <t>200 MG COM REV CT BL AL PLAS INC X 10</t>
  </si>
  <si>
    <t>200 MG COM REV CT BL AL PLAS INC X 7</t>
  </si>
  <si>
    <t>400 MG COM REV CT BL AL PLAS INC X 10</t>
  </si>
  <si>
    <t>400 MG COM REV CT BL AL PLAS INC X 4</t>
  </si>
  <si>
    <t>400 MG COM REV CT BL AL PLAS INC X 7</t>
  </si>
  <si>
    <t>PROCTO-GLYVENOL</t>
  </si>
  <si>
    <t>187 - ANTI-HEMORROIDAIS SEM CORTICOSTERÓIDES</t>
  </si>
  <si>
    <t>400 MG + 40 MG SUP RET CT STR X 5</t>
  </si>
  <si>
    <t>50 MG/G + 20 MG/G CREM CT BG AL X 15 G</t>
  </si>
  <si>
    <t>50 MG/G + 20 MG/G CREM CT BG AL X 60 G + APLIC</t>
  </si>
  <si>
    <t>RAMIPRIL</t>
  </si>
  <si>
    <t>2,5 MG COM CT 5 STR AL AL X 6</t>
  </si>
  <si>
    <t>5 MG COM CT 5 STR AL AL X 6</t>
  </si>
  <si>
    <t>RANXAS</t>
  </si>
  <si>
    <t>10 MG PÓ LIOF INJ CT FA VD AMB + AMP DIL X 5 ML</t>
  </si>
  <si>
    <t>RASILEZ</t>
  </si>
  <si>
    <t>168 - ANTI-HIPERTENSIVOS PURO-AÇÃO CENTRAL</t>
  </si>
  <si>
    <t>150 MG COM REV CT BL AL/AL X 7</t>
  </si>
  <si>
    <t>300 MG COM REV CT BL AL/AL X 7</t>
  </si>
  <si>
    <t>RASILEZ AMLO</t>
  </si>
  <si>
    <t>212 - OUTROS AGENTES COM AÇÃO NO SISTEMA RENINA-ANGIOTENSINA</t>
  </si>
  <si>
    <t>150 MG + 5 MG COM REV CT BL AL/AL X 14</t>
  </si>
  <si>
    <t>150 MG COM REV + 5 MG COM CT BL AL AL X 14 + 14</t>
  </si>
  <si>
    <t>150 MG COM REV + 5 MG COM CT BL AL AL X 28 + 28</t>
  </si>
  <si>
    <t>150 MG COM REV + 5 MG COM CT BL AL AL X 7 + 7</t>
  </si>
  <si>
    <t>300 MG COM REV + 10 MG COM CT BL AL AL X 14 + 14</t>
  </si>
  <si>
    <t>300 MG COM REV + 10 MG COM CT BL AL AL X 28 + 28</t>
  </si>
  <si>
    <t>300 MG COM REV + 10 MG COM CT BL AL AL X 7 + 7</t>
  </si>
  <si>
    <t>RASILEZ HCT</t>
  </si>
  <si>
    <t>171 - ANTI-HIPERTENSIVOS (NÃO HERBÁCEOS) ASSOCIADOS COM DIURÉTICOS DE AÇÃO CENTRTAL</t>
  </si>
  <si>
    <t>150 MG + 12,5 MG COM REV CT BL AL/AL X 7</t>
  </si>
  <si>
    <t>150 MG + 25 MG COM REV CT BL AL/AL X 7</t>
  </si>
  <si>
    <t>300 MG + 12,5 MG COM REV CT BL AL/AL X 7</t>
  </si>
  <si>
    <t>300 MG + 25 MG COM REV CT BL AL/AL X 7</t>
  </si>
  <si>
    <t>REGITINA</t>
  </si>
  <si>
    <t>40 MG COM CT BL AL/AL X 4</t>
  </si>
  <si>
    <t>RESCULA</t>
  </si>
  <si>
    <t>1,2 MG/ML SOL OCU FR PLAS OPC GOT X 5 ML</t>
  </si>
  <si>
    <t>RISPERIDONA</t>
  </si>
  <si>
    <t>1 MG COM REV CT BL AL PLAST INC X 20</t>
  </si>
  <si>
    <t>1 MG COM REV CT BL AL PLAST INC X 60</t>
  </si>
  <si>
    <t>2 MG COM REV CT BL AL PLAST INC X 20</t>
  </si>
  <si>
    <t>3 MG COM REV CT BL AL PLAST INC X 20</t>
  </si>
  <si>
    <t>RITALINA</t>
  </si>
  <si>
    <t>507 - PSICOESTIMULANTES</t>
  </si>
  <si>
    <t>10 MG COM CT BL AL PLAS INC X 60</t>
  </si>
  <si>
    <t>ROXITROMICINA</t>
  </si>
  <si>
    <t>300 MG COM REV CT BL AL PLAS INC X 5</t>
  </si>
  <si>
    <t>SANDOGLOBULINA</t>
  </si>
  <si>
    <t>1 G LIOF INJ + DIL 33 ML</t>
  </si>
  <si>
    <t>12 G PÓ LIOF INJ + DIL X 200 ML + CONJ INFUSÃO</t>
  </si>
  <si>
    <t>3 G LIOF INJ + DIL 100 ML</t>
  </si>
  <si>
    <t>6 G LIOF INJ + DIL 200 ML</t>
  </si>
  <si>
    <t>SANDOSTATIN</t>
  </si>
  <si>
    <t>10 MG SUS INJ CT FA VD INC + 2 AMP DIL X 2 ML+ SIST APLIC</t>
  </si>
  <si>
    <t>10MG PÓ P/ SUS INJ CT FA VD INC + 1 SER DIL X 2,5ML + SIST APLIC</t>
  </si>
  <si>
    <t>20 MG SUS INJ CT FA VD INC + 2 AMP DIL X 2 ML+ SIST APLIC</t>
  </si>
  <si>
    <t>20MG PÓ P/ SUS INJ CT FA VD INC + 1 SER DIL X 2,5ML + SIST APLIC</t>
  </si>
  <si>
    <t>30 MG SUS INJ CT FA VD INC + 2 AMP DIL X 2 ML+ SIST APLIC</t>
  </si>
  <si>
    <t>30MG PÓ P/ SUS INJ CT FA VD INC + 1 SER DIL X 2,5ML + SIST APLIC</t>
  </si>
  <si>
    <t>SANDOSTATIN LAR</t>
  </si>
  <si>
    <t>10 MG SUS INJ CT FA VD INC + 2 AMP DIL X 2 ML + SIST APLIC LAR</t>
  </si>
  <si>
    <t>20 MG SUS INJ CT FA VD INC + 2 AMP DIL X 2 ML+ SIST APLIC LAR</t>
  </si>
  <si>
    <t>30 MG SUS INJ CT FA VD INC + 2 AMP DIL X 2 ML+ SIST APLIC LAR</t>
  </si>
  <si>
    <t>SANTUSSAL</t>
  </si>
  <si>
    <t>0,1 MG + 2,5 MG + 20 MG / ML XPE CT FR VD AMB X 120 ML</t>
  </si>
  <si>
    <t>SINVASTATINA</t>
  </si>
  <si>
    <t>10 MG COM REV CT BL AL PLAS INC X 10</t>
  </si>
  <si>
    <t>10 MG COM REV CT 3 BL AL PLAS INC X 10</t>
  </si>
  <si>
    <t>20 MG COM REV CT BL AL PLAS INC X 10</t>
  </si>
  <si>
    <t>20 MG COM REV CT 3 BL AL PLAS INC X 10</t>
  </si>
  <si>
    <t>40 MG COM REV CT BL AL PLAS INC X 10</t>
  </si>
  <si>
    <t>5 MG COM REV CT 3 BL AL PLAS INC X 10</t>
  </si>
  <si>
    <t>SIRDALUD</t>
  </si>
  <si>
    <t>2 MG COM CT 1 BL AL PLAS INC X 12</t>
  </si>
  <si>
    <t>2 MG COM CT 1 BL AL PLAS INC X 20</t>
  </si>
  <si>
    <t>STALEVO</t>
  </si>
  <si>
    <t>SUCCINATO DE SUMATRIPTANO</t>
  </si>
  <si>
    <t>100 MG COM REV CT BL AL PLAS INC X 2</t>
  </si>
  <si>
    <t>SYNTOCINON</t>
  </si>
  <si>
    <t>40 UI/ML SOL NAS CT FR PLAS OPC SPR X 5 ML</t>
  </si>
  <si>
    <t>SYNVISC</t>
  </si>
  <si>
    <t>8 MG / ML SOL INJ CX CT SER VD INC X 2 ML</t>
  </si>
  <si>
    <t>TALOFILINA</t>
  </si>
  <si>
    <t>100 MG CAP GEL RET CT BL AL PLAS INC X 20</t>
  </si>
  <si>
    <t>200 MG CAP GEL RET CT BL AL PLAS INC X 20</t>
  </si>
  <si>
    <t>300 MG CAP GEL RET CT BL AL PLAS INC X 20</t>
  </si>
  <si>
    <t>TARVEXOL</t>
  </si>
  <si>
    <t>6 MG/ML SOL INJ CT FA VD INC X 16,7 ML</t>
  </si>
  <si>
    <t>6 MG/ML SOL INJ CT FA VD INC X 5 ML</t>
  </si>
  <si>
    <t>6 MG/ML SOL INJ CT FA VD INC X 50 ML</t>
  </si>
  <si>
    <t>TOFLAMIXINA</t>
  </si>
  <si>
    <t>3 MG/ML SOL OCU CT FR PLAS OPC GOT X 5 ML</t>
  </si>
  <si>
    <t>TOFRANIL</t>
  </si>
  <si>
    <t>150 MG CAP GEL DURA CT BL AL PLAS INC X 20 PAMOATO</t>
  </si>
  <si>
    <t>75 MG CAP GEL DURA CT 2 BL AL PLAS INC X 10 PAMOATO</t>
  </si>
  <si>
    <t>TOFRANIL PAMOATO</t>
  </si>
  <si>
    <t>150 MG CAP GEL DURA CT BL AL PLAS INC X 20</t>
  </si>
  <si>
    <t>TRILEPTAL</t>
  </si>
  <si>
    <t>150 MG COM REV CT BL AL PLAS INC X 10</t>
  </si>
  <si>
    <t>150 MG COM REV CT 2 BL AL PLAS INC X 10</t>
  </si>
  <si>
    <t>60 MG/ML SUS OR CT FR VD AMB X 100 ML + SER DOS</t>
  </si>
  <si>
    <t>TRIMEDAL</t>
  </si>
  <si>
    <t>500 MG COM REV CT 2 STR AL/AL X 10</t>
  </si>
  <si>
    <t>TRIMEDAL ALERGIA</t>
  </si>
  <si>
    <t>12,5 MG FILME DESINT OR CT SACHÊ X 16</t>
  </si>
  <si>
    <t>25 MG FILME DESINT OR CT SACHÊ X 12</t>
  </si>
  <si>
    <t>TRIMEDAL D&amp;F</t>
  </si>
  <si>
    <t>750 MG COM CT BL AL PLAS AMB X 100 (EMB MULT)</t>
  </si>
  <si>
    <t>750 MG COM CT BL AL PLAS AMB X 20</t>
  </si>
  <si>
    <t>750 MG COM CT BL AL PLAS AMB X 4</t>
  </si>
  <si>
    <t>TRIMEDAL TOSSE</t>
  </si>
  <si>
    <t>15 MG FILME DESINT OR CT SACHÊ X 12</t>
  </si>
  <si>
    <t>7,5 MG FILME DESINT OR CT SACHE X 16</t>
  </si>
  <si>
    <t>TRIXOTENE</t>
  </si>
  <si>
    <t>20 MG SOL INJ CT FA VD INC X 0,5 ML + SOL DIL X 1,5 ML</t>
  </si>
  <si>
    <t>80 MG SOL INJ CT FA VD INC X 2,0 ML + SOL DIL X 6,0 ML</t>
  </si>
  <si>
    <t>UXALUN</t>
  </si>
  <si>
    <t>100 MG PÓ LIOF CT FA VD AMB</t>
  </si>
  <si>
    <t>50 MG PÓ LIOF CT FA VD AMB</t>
  </si>
  <si>
    <t>VECTAVIR</t>
  </si>
  <si>
    <t>1 PCC CREM TOP CT TB AL X 5 G</t>
  </si>
  <si>
    <t>VENORUTON</t>
  </si>
  <si>
    <t>1000 MG COM EFERV CT 1 TB PLAS X 15 </t>
  </si>
  <si>
    <t>20 MG/G GEL CT BG AL X 20 G</t>
  </si>
  <si>
    <t>VIOFORMIO HIDROCORTISONA</t>
  </si>
  <si>
    <t>30 MG/G + 10 MG/G CREM DERM CT BG AL X 20 G</t>
  </si>
  <si>
    <t>VOLTAREM EMUGEL</t>
  </si>
  <si>
    <t>10 MG/G EMULGEL CT BG AL X 30G</t>
  </si>
  <si>
    <t>10 MG/G EMULGEL CT BG AL X 60 G</t>
  </si>
  <si>
    <t>VOLTAREN</t>
  </si>
  <si>
    <t>1 MG/ML SOL OFT CT FR PLAS OPC GOT X 5 ML</t>
  </si>
  <si>
    <t>1 MG/ML SOL OFT CT 20 FLAC X 0,3 ML</t>
  </si>
  <si>
    <t>50 MG COM REV CT BL AL PLAS INC X 10</t>
  </si>
  <si>
    <t>50 MG COM REV CT BL AL PLAS INC X 240</t>
  </si>
  <si>
    <t>VOLTAREN COLÍRIO</t>
  </si>
  <si>
    <t>XOLAIR</t>
  </si>
  <si>
    <t>75 MG PO LIOF INJ CT FR AMP VD INC + AMP DIL X 2 ML</t>
  </si>
  <si>
    <t>ZADITEN</t>
  </si>
  <si>
    <t>0,69 MG/ML SOL OFT CT FR PLAS OPC X 5 ML COLÍRIO</t>
  </si>
  <si>
    <t>1 MG COM CT 2 STR X 10</t>
  </si>
  <si>
    <t>2 MG COM SRO CT BL AL PLAS INC X 20</t>
  </si>
  <si>
    <t>ZELMAC</t>
  </si>
  <si>
    <t>6 MG COM 1 BL ALU/ALU X 10</t>
  </si>
  <si>
    <t>6 MG COM 2 BL ALU/ALU X 10</t>
  </si>
  <si>
    <t>ZOMETA</t>
  </si>
  <si>
    <t>4 MG PÓ INJ CX 01 FR AMP + DIL X 5 ML</t>
  </si>
  <si>
    <t>ZURCAL</t>
  </si>
  <si>
    <t>20 MG COM REV CT BL AL /AL X 7</t>
  </si>
  <si>
    <t>20 MG COM REV CT 2 BL AL / AL X 7</t>
  </si>
  <si>
    <t>20 MG COM REV CT 4 BL AL / AL X 7</t>
  </si>
  <si>
    <t>40 MG COM REV CT BL AL / AL X 7</t>
  </si>
  <si>
    <t>40 MG COM REV CT 2 BL AL / AL X 7</t>
  </si>
  <si>
    <t>40 MG COM REV CT 4 BL AL / AL X 7</t>
  </si>
  <si>
    <t>Alimento</t>
  </si>
  <si>
    <t>Não Controlado</t>
  </si>
  <si>
    <t>CONVÊNIO ICMS 162/94</t>
  </si>
  <si>
    <t>CONVÊNIO ICMS 140/01</t>
  </si>
  <si>
    <t>CONVÊNIO ICMS 87/02</t>
  </si>
  <si>
    <t>CLASSE TERAPÊUTICA</t>
  </si>
  <si>
    <t>SITUAÇÃO DA APRESENTAÇÃO</t>
  </si>
  <si>
    <t>NOVARTIS  BIOCIÊNCIAS  S.A. - Produtos Inativos no Relatório SAMMED</t>
  </si>
  <si>
    <t>Produtos não comercializados, porém ativos no relatório de informações econômicas</t>
  </si>
  <si>
    <t>Legenda:</t>
  </si>
  <si>
    <t>Excluir antes de carregar via Interface no SAP</t>
  </si>
  <si>
    <t>Manter para carregar via interface</t>
  </si>
  <si>
    <t>1.0068.0174.009-0</t>
  </si>
  <si>
    <t>200 MG CAPGEL DURA CT BL AL PLAS INC X 112</t>
  </si>
  <si>
    <t>478 - BISFOSFONATOS PARA ALTERAÇÕES DO CÁCIO RELACIONADAS A TUMORES</t>
  </si>
  <si>
    <t>565 - ANTI-HISTAMÍNICOS SISTÊMICOS</t>
  </si>
  <si>
    <t>169 - ANTI-HIPERTENSIVOS PURO-AÇÃO PERIFÉRICA</t>
  </si>
  <si>
    <t>122 - INIBIDORES DA AGREGAÇÃO PLAQUETÁRIA, CICLO-OXIGENASE INIBIDORES</t>
  </si>
  <si>
    <t>105 - PRODUTOS A BASE DE CÁLCIO</t>
  </si>
  <si>
    <t>471 - ANTI-REUMÁTICOS E ANALGÉSICOS TÓPICOS</t>
  </si>
  <si>
    <t>487 - ANALGÉSICOS NARCÓTICOS</t>
  </si>
  <si>
    <t>328 - TODOS OS OUTROS ANTIBIÓTICOS</t>
  </si>
  <si>
    <t>624 - TODOS OS OUTROS MEDICAMENTOS</t>
  </si>
  <si>
    <t>205 - ANTAGONISTAS DA ANGIOTENSINA II PUROS</t>
  </si>
  <si>
    <t>207 - ANTAGONISTAS DA ANGIOTENSINA II ASSOCIADOS A ANTIHIPERTENSIVOS (C2) E/OU DIURÉTICOS</t>
  </si>
  <si>
    <t>231 - OUTROS PRODUTOS ANITIINFLAMATÓRIOS NÃO ESTEROIDAIS DERMATOLÓGICOS</t>
  </si>
  <si>
    <t>279 - PRODUTOS PARA INCONTINÊNCIA URINÁRIA</t>
  </si>
  <si>
    <t>454 - CITOSTÁTICOS INIBIDORES DA AROMATASE</t>
  </si>
  <si>
    <t>536 - ANTIASMÁTICOS/DPOC ESTIMULANTES B2 LONGA AÇÃO INALANTE</t>
  </si>
  <si>
    <t>546 - ANTIASMÁTICOS/DPOC ESTIMULANTES B2 ASSOCIADOS A CORTICOSTERÓIDES INALANTES</t>
  </si>
  <si>
    <t>76 - ANTIDIABÉTICOS INIBIDORES DPP-IV PUROS</t>
  </si>
  <si>
    <t>447 - TODOS OS OUTROS ANTINEOPLÁSICOS</t>
  </si>
  <si>
    <t>178 - DIURÉTICOS TIAZIDAS E ANÁLOGOS PUROS</t>
  </si>
  <si>
    <t>184 - VASOTERAPÊUTICOS CEREBRAIS E PERIFÉRICOS, EXCLUINDO ANTOAGONISTAS DE CÁLCIO COM AÇÃO CEREBRAL</t>
  </si>
  <si>
    <t>465 - OUTROS IMUNOSSUPRESSORES</t>
  </si>
  <si>
    <t>329 - AGENTES SISTÊMICOS PARA INFECÇÕES FÚNGICAS</t>
  </si>
  <si>
    <t>493 - ANTIPSICÓTICOS ATÍPICOS</t>
  </si>
  <si>
    <t>213 - ESTATINAS, INIBIDORES DA REDUTASE HMG-CoA</t>
  </si>
  <si>
    <t>473 - RELAXANTE MUSCULAR DE AÇÃO CENTRAL</t>
  </si>
  <si>
    <t>191 - BETABLOQUEADORES PUROS</t>
  </si>
  <si>
    <t>200 - INIBIDORES DA ECA PUROS</t>
  </si>
  <si>
    <t>201 - INIBIDORES DA ECA ASSOCIADOS A ANTI-HIPERTERSIVOS (C2) E/OU DIURÉTICOS (C3)</t>
  </si>
  <si>
    <t>587 - PRODUTOS PARA TRATAMENTO DA DEGENERAÇÃO MACULAR RELACIONADA COM A IDADE, ÚMIDA</t>
  </si>
  <si>
    <t>252 - INDUTORES DO PARTO INCLUINDO OXITOCINAS</t>
  </si>
  <si>
    <t>557 - TODOS OS OUTROS ASMÁTICOS/DPOC, SISTÊMICOS</t>
  </si>
  <si>
    <t>165 - NITRITOS E NITRATOS</t>
  </si>
  <si>
    <t>531 - DESCONGESTIONANTES NASAIS</t>
  </si>
  <si>
    <t>254 - INIBIDORES DA PROLACTINA</t>
  </si>
  <si>
    <t>291 - HORMÔNIOS ANTICRESCIMENTO</t>
  </si>
  <si>
    <t>106 - SUPLEMENTOS MINERAIS Á BASE DE POTÁSSIO</t>
  </si>
  <si>
    <t>74 - ASSOCIAÇÕES DE ANTIDIABÉTICOS GLINIDAS COM BIGUANIDAS</t>
  </si>
  <si>
    <t>73 - ANTIDIABÉTICOS GLINIDAS PUROS</t>
  </si>
  <si>
    <t>319 - AMINOGLICOSÍDEOS</t>
  </si>
  <si>
    <t>506 - ANTI-DEPRES.TOD.OUTROS</t>
  </si>
  <si>
    <t>559 - ANTIGRIPAIS SEM ANTIINFECCIOSOS</t>
  </si>
  <si>
    <t>380 - VACINA PARA MENINGITE, TODOS OS TIPOS</t>
  </si>
  <si>
    <t>373 - VACINA PARA GRIPE (INFLUENZA)</t>
  </si>
  <si>
    <t>192 - BETABLOQUEADORES ASSOCIADOS</t>
  </si>
  <si>
    <t>25 - MODELADORES SENSOMOTORES GASTROINTESTINAIS</t>
  </si>
  <si>
    <t>477 - BISFOSFONATOS PARA OSTEOPOROSE E ALTERAÇÕES RELACIONADAS</t>
  </si>
  <si>
    <t>175 - ALCALÓIDES RAUWOLFIA E OUTROS ANTI-HIPERTENSIVOS DE ORIGEM HERBÁCEA, ASSOCIADOS COM DIURÉTICOS</t>
  </si>
  <si>
    <t>25 MG/ML SOL INJ CT 3 AMP VD INC X 3 ML</t>
  </si>
  <si>
    <t>11,6 MG/G GEL CT TB AL X 100 G</t>
  </si>
  <si>
    <t>11,6 MG/G GEL CT TB AL X 30 G</t>
  </si>
  <si>
    <t>11,6 MG/G GEL CT TB AL X 60 G</t>
  </si>
  <si>
    <t>11,6 MG/G GEL CT TB AL LAMIN X 150 G</t>
  </si>
  <si>
    <t>CERTICAN</t>
  </si>
  <si>
    <t>0,10 MG COM DISP CT BL AL/AL X 60</t>
  </si>
  <si>
    <t>0,25 MG COM DISP CT BL AL/AL X 60</t>
  </si>
  <si>
    <t>1,560 MG ADS TRANSD (100 MCG/DIA) CT ENV AL LAM X 4</t>
  </si>
  <si>
    <t>MURICALM</t>
  </si>
  <si>
    <t>0.1 MG/ML XPE CT FR VD AMB X 120 ML</t>
  </si>
  <si>
    <t>150 MG + 10 MG COM REV CT BL AL/AL X 30</t>
  </si>
  <si>
    <t>200 MG + 50 MG + 200 MG COM REV CT FR PLAS OPC X 10 </t>
  </si>
  <si>
    <t>200 MG + 50 MG + 200 MG COM REV CT FR PLAS OPC X 30 </t>
  </si>
  <si>
    <t>25 MG COM REV CT BL AL PLAS INC X 4</t>
  </si>
  <si>
    <t xml:space="preserve">10 MG COM CT BL AL AL X 30 </t>
  </si>
  <si>
    <t>10 MG 30 CP AL/AL</t>
  </si>
  <si>
    <t>1.0068.1092.027-6</t>
  </si>
  <si>
    <t>1.0068.0080.009-1</t>
  </si>
  <si>
    <t>Aguardando...</t>
  </si>
  <si>
    <t>1.0068.1063.013-8</t>
  </si>
  <si>
    <t>SLOW-K</t>
  </si>
  <si>
    <t>1.0068.1081.004-7</t>
  </si>
  <si>
    <t>FLUAD</t>
  </si>
  <si>
    <t>MENVEO</t>
  </si>
  <si>
    <t>VOTRIENT</t>
  </si>
  <si>
    <t>400 MG 30 CP</t>
  </si>
  <si>
    <t>400 MG 60 CP</t>
  </si>
  <si>
    <t>REVOLADE</t>
  </si>
  <si>
    <t>HYCAMTIN</t>
  </si>
  <si>
    <t>4 MG 4 ML 1 AP</t>
  </si>
  <si>
    <t>ZOFRAN</t>
  </si>
  <si>
    <t>4 MG 10 CP</t>
  </si>
  <si>
    <t>8 MG 10 CP</t>
  </si>
  <si>
    <t>4 MG 5 AP</t>
  </si>
  <si>
    <t>8 MG 5 AP</t>
  </si>
  <si>
    <t>TYKERB</t>
  </si>
  <si>
    <t>250 MG 70 CP</t>
  </si>
  <si>
    <t>CLORIDRATO DE ONDANSETRONA DIIDRATADO</t>
  </si>
  <si>
    <t>2 MG/ML SOL INJ CT 5 AMP PLAS X 2 ML</t>
  </si>
  <si>
    <t>2 MG/ML SOL INJ CT 5 AMP PLAS X 4 ML</t>
  </si>
  <si>
    <t>4 MG COM REV CT BL AL PLAS OPC BCO X 10</t>
  </si>
  <si>
    <t>8 MG COM REV CT BL AL PLAS OPC BCO X 10</t>
  </si>
  <si>
    <t>CLORIDRATO DE PAZOPANIBE</t>
  </si>
  <si>
    <t>200 MG COM REV CT FR PLAS OPC X 90</t>
  </si>
  <si>
    <t>400 MG COM REV CT FR PLAS OPC X 30</t>
  </si>
  <si>
    <t>400 MG COM REV CT FR PLAS OPC X 60</t>
  </si>
  <si>
    <t>CLORIDRATO DE TOPOTECANA</t>
  </si>
  <si>
    <t>0,25 MG CAP GEL DURA CT BL ALU PLAS OPC X 10</t>
  </si>
  <si>
    <t>1,0 MG CAP GEL DURA CT BL ALU PLAS OPC X 10</t>
  </si>
  <si>
    <t>DITOSILATO DE LAPATINIBE</t>
  </si>
  <si>
    <t>250 MG COM REV CT BL AL/AL X 70 (EMB HOSP)</t>
  </si>
  <si>
    <t>250 MG COM REV FR PLAS OPC X 70 (EMB HOSP)</t>
  </si>
  <si>
    <t>ELTROMBOPAG OLAMINA</t>
  </si>
  <si>
    <t>25 MG COM REV CT BL AL/AL X 14</t>
  </si>
  <si>
    <t>25 MG COM REV CT BL AL/AL X 28</t>
  </si>
  <si>
    <t>50 MG COM REV CT BL AL/AL X 14</t>
  </si>
  <si>
    <t>50 MG COM REV CT BL AL/AL X 28</t>
  </si>
  <si>
    <t>TOPOTECANA</t>
  </si>
  <si>
    <t>4 MG PO LIOF INJ CT FA VD INC </t>
  </si>
  <si>
    <t>25 MG 28 CP</t>
  </si>
  <si>
    <t>10068.0038.047-3</t>
  </si>
  <si>
    <t>10068.0038.050-3</t>
  </si>
  <si>
    <t>1.0068.0038.051-1</t>
  </si>
  <si>
    <t>1.0068.0038.053-8</t>
  </si>
  <si>
    <t>1.0068.0038.002-3</t>
  </si>
  <si>
    <t>1.0068.0057.002-7</t>
  </si>
  <si>
    <t>1.0068.0959.005-5</t>
  </si>
  <si>
    <t>1.0068.0959.006-3</t>
  </si>
  <si>
    <t>0.05MG 12 CS</t>
  </si>
  <si>
    <t>0.05MG 30 CS</t>
  </si>
  <si>
    <t>10 MG PO P/ SUS INJ CT FA VD INC + 1 SER DIL X 2,0 ML + SIST APLIC</t>
  </si>
  <si>
    <t>20 MG PO P/ SUS INJ CT FA VD INC + 1 SER DIL X 2,0 ML + SIST APLIC</t>
  </si>
  <si>
    <t>30 MG PO P/ SUS INJ CT FA VD INC + 1 SER DIL X 2,0 ML + SIST APLIC</t>
  </si>
  <si>
    <t>50MCG CAP C/ PÓ INAL CT BL AL/AL X 12 + 1 INALADOR </t>
  </si>
  <si>
    <t>50MCG CAP C/ PÓ INAL CT BL AL/AL X 30 + 1 INALADOR </t>
  </si>
  <si>
    <t>BROMETO DE GLICOPIRRÔNIO</t>
  </si>
  <si>
    <t>ONBRIZE</t>
  </si>
  <si>
    <t>9,6 MUI PÓ LIOF INJ CT 5 FA VD INC + 5 SER (2,25 ML) VD INC DIL X 1,2 ML</t>
  </si>
  <si>
    <t>7896261020115</t>
  </si>
  <si>
    <t xml:space="preserve">1.0068.1081.003-9 </t>
  </si>
  <si>
    <t xml:space="preserve">1.0068.1073.009-4 </t>
  </si>
  <si>
    <t>150 MCG CAP PO INAL CT BL AL/AL X 60 + 1 INALADOR</t>
  </si>
  <si>
    <t>300 MCG CAP PO INAL CT BL AL/AL X 60 + 1 INALADOR</t>
  </si>
  <si>
    <t>150 MCG CAP PO INAL CT BL AL/AL X 90 + 1 INALADOR</t>
  </si>
  <si>
    <t>300 MCG CAP PO INAL CT BL AL/AL X 90 + 1 INALADOR</t>
  </si>
  <si>
    <t>7896261019805</t>
  </si>
  <si>
    <t>7896261019812</t>
  </si>
  <si>
    <t>7896261019829</t>
  </si>
  <si>
    <t>7896261019836</t>
  </si>
  <si>
    <t xml:space="preserve">1.0068.1073.010-8 </t>
  </si>
  <si>
    <t xml:space="preserve">1.0068.1073.011-6 </t>
  </si>
  <si>
    <t xml:space="preserve">1.0068.1073.012-4 </t>
  </si>
  <si>
    <t>Produto</t>
  </si>
  <si>
    <t>Apresentação</t>
  </si>
  <si>
    <t>FLORATE</t>
  </si>
  <si>
    <t>1,0 MG/ML SUS OFT CT 1 FR PLAS GOT X 5 ML</t>
  </si>
  <si>
    <t>ACETATO DE PREDNISOLONA</t>
  </si>
  <si>
    <t>10,0 MG/ML SUS OFT CT FR PLAS OPC CGT X 5 ML</t>
  </si>
  <si>
    <t>AZOPT</t>
  </si>
  <si>
    <t>10 MG/ML SUS OFT CT FR PLAS TRANS GOT X 5 ML</t>
  </si>
  <si>
    <t>BETOPTIC</t>
  </si>
  <si>
    <t>2,5 MG/ML SUS OFT CT FR PLAS TRANS GOT X 5 ML</t>
  </si>
  <si>
    <t>5,0 MG/ML SOL OFT CT FR PLAS TRANS GOT X 5 ML</t>
  </si>
  <si>
    <t>CILOXAN</t>
  </si>
  <si>
    <t>3 MG/ML SOL OFT CT FR PLAS TRANS GOT X 5 ML</t>
  </si>
  <si>
    <t>3,0 MG/ML SOL OTO CT FR PLAS OPC GOT X 5 ML</t>
  </si>
  <si>
    <t>3 MG/G POM OFT CT BG AL X 3,5 G</t>
  </si>
  <si>
    <t>VIGAMOX</t>
  </si>
  <si>
    <t>5 MG/ML CT FR PLAS TRANS GOT X 5 ML</t>
  </si>
  <si>
    <t>CLAROFT</t>
  </si>
  <si>
    <t>0,12 MG/ML SOL OFT CT FR PLAS OPC GOT X 15 ML</t>
  </si>
  <si>
    <t>PATANOL S</t>
  </si>
  <si>
    <t>2,0 MG/ML SOL OFT CT FR PLAS OPC X 2,5 ML </t>
  </si>
  <si>
    <t>PATANOL</t>
  </si>
  <si>
    <t>1,0 MG/ML SOL OFT CT FR PLAS OPC GOT X 5 ML</t>
  </si>
  <si>
    <t>ANESTALCON</t>
  </si>
  <si>
    <t>5,0 MG/ML SOL OFT CT FR PLAST OPC GOT X 5 ML</t>
  </si>
  <si>
    <t>MAXIDEX</t>
  </si>
  <si>
    <t>1,0 MG/G POM OFT CT BG AL X 3,5 G</t>
  </si>
  <si>
    <t>1,0 MG/ML SUS OFT CT FR PLAS TRANS GOT X 5 ML</t>
  </si>
  <si>
    <t>3 MG/ML COL OFT FR PLAS OPC GOT X 10 ML</t>
  </si>
  <si>
    <t>GLAUTIMOL</t>
  </si>
  <si>
    <t>5,0 MG/ML SOL OFT CT  FR PLAS OPC GOT X 5 ML</t>
  </si>
  <si>
    <t>MALEATO DE TIMOLOL</t>
  </si>
  <si>
    <t>5,0 MG/ML SOL OFT CT FR PLAS OPC GOT X 5 ML</t>
  </si>
  <si>
    <t>NEVANAC</t>
  </si>
  <si>
    <t>1 MG/ML SUS OFT CT FR PLAS TRANS GOT X 5 ML </t>
  </si>
  <si>
    <t>NEVANAC UNO</t>
  </si>
  <si>
    <t>3 MG/ML SUS OFT CT FR PLAS OPC GOT X 3 ML</t>
  </si>
  <si>
    <t>LACRIGEL A</t>
  </si>
  <si>
    <t>10  MG/G GEL OFT CT TB AL X 10 G</t>
  </si>
  <si>
    <t>HYPOTEARS PLUS</t>
  </si>
  <si>
    <t>TARTARATO DE BRIMONIDINA</t>
  </si>
  <si>
    <t>2,0 MG/ML SOL OFT CT FR PLAS OPC CGT X 5 ML</t>
  </si>
  <si>
    <t>TOBREX</t>
  </si>
  <si>
    <t>TRAVATAN</t>
  </si>
  <si>
    <t>0,04 MG/ML SOL OFT CT FR PLAS TRANS GOT X 2,5 ML</t>
  </si>
  <si>
    <t>0,04 MG/ML SOL OFT CT FR PLAS TRANS GOT X 5,0 ML</t>
  </si>
  <si>
    <t>MYDRIACYL</t>
  </si>
  <si>
    <t>10 MG/ML SOL OFT CT FR PLAS TRANS GOT X 5 ML</t>
  </si>
  <si>
    <t>VISCOTEARS</t>
  </si>
  <si>
    <t>2,0 MG/G GEL OFT CT TB LAM X 10 G</t>
  </si>
  <si>
    <t>AZORGA</t>
  </si>
  <si>
    <t>10 MG/ML + 5,0 MG/ML SUS OFT CT FR OPC GOT X 5 ML</t>
  </si>
  <si>
    <t>10 MG/ML + 5 MG/ML SUS OFT CT FR OPC GOT X 6 ML</t>
  </si>
  <si>
    <t>CILODEX</t>
  </si>
  <si>
    <t>3,0 MG/ML+1,0 MG/ML SUS OFT CT FR PLAS OPC GOT X 5 ML</t>
  </si>
  <si>
    <t>3 MG/G + 1 MG/G POM OFT CT BG AL X 3,5 G</t>
  </si>
  <si>
    <t>CIPRO HC</t>
  </si>
  <si>
    <t>2,0 MG/ML + 10,0 MG/ML SUS OTO CT FR VD TRANS CGT X 10 ML</t>
  </si>
  <si>
    <t>CLARIL</t>
  </si>
  <si>
    <t>0,25 MG/ML + 3,0 MG/ML SOL OFT CT FR PLAS TRANS GOT X 15 ML</t>
  </si>
  <si>
    <t>VIGADEXA</t>
  </si>
  <si>
    <t>5 MG/ML + 1 MG/ML SOL OFT CT FR PLAS OPC GOT X 5 ML</t>
  </si>
  <si>
    <t>TOBRADEX</t>
  </si>
  <si>
    <t>3,0 MG/ML + 1,0 MG/ML SUS OFT CT FR PLAS TRANS GOT X 5 ML</t>
  </si>
  <si>
    <t>3,0 MG/G + 1,0 MG/G POM OFT CT BG AL X 3,5 G</t>
  </si>
  <si>
    <t>TOBRAMICINA + DEXAMETASONA</t>
  </si>
  <si>
    <t>3 MG/ML + 1 MG/ML SUS OFT CT 1 FR PLAS TRANS GOT X 5 ML</t>
  </si>
  <si>
    <t>LACRIMA PLUS</t>
  </si>
  <si>
    <t>1,0 MG/ML + 3,0 MG/ML SOL OFT CT FR PLAS TRANS GOT X 15 ML</t>
  </si>
  <si>
    <t>CERUMIN</t>
  </si>
  <si>
    <t>0,4MG/ML + 140MG/ML SOL OTO CT FR PLAS OPC GOT X 8 ML</t>
  </si>
  <si>
    <t>DUO-TRAVATAN</t>
  </si>
  <si>
    <t>0,04 MG/ML + 5,0 MG/ML SOL OFT CT FR PLAS OPC GOT X 2,5 ML </t>
  </si>
  <si>
    <t>0,04 MG/ML + 5,0 MG/ML SOL OFT CT FR PLAS OPC GOT X 5 ML </t>
  </si>
  <si>
    <t>MAXITROL</t>
  </si>
  <si>
    <t>1,0 MG/ML + 5,0 MG/ML + 6.000 UI/ML SUS OFT CT FR PLAS TRANS GOT X 5 ML</t>
  </si>
  <si>
    <t>1,0 MG/G + 5,0 MG/G + 6.000 UI/G POM OFT CT BG AL X 3,5 G</t>
  </si>
  <si>
    <t>TRISORB</t>
  </si>
  <si>
    <t>3,0 MG/ML + 1,0 MG/ML + 2,0 MG/ML CT FR GOT PLAS TRANS X 15 ML</t>
  </si>
  <si>
    <t>FILE: TPN35</t>
  </si>
  <si>
    <t>EAN</t>
  </si>
  <si>
    <t>OBSERVAÇÕES</t>
  </si>
  <si>
    <t>NOVARTIS  BIOCIÊNCIAS  S.A. -  SANDOZ &amp; GSK</t>
  </si>
  <si>
    <r>
      <t>GILENYA</t>
    </r>
    <r>
      <rPr>
        <vertAlign val="superscript"/>
        <sz val="9"/>
        <rFont val="Verdana"/>
        <family val="2"/>
      </rPr>
      <t xml:space="preserve">TM </t>
    </r>
  </si>
  <si>
    <r>
      <t>AFINITOR</t>
    </r>
    <r>
      <rPr>
        <vertAlign val="superscript"/>
        <sz val="9"/>
        <rFont val="Verdana"/>
        <family val="2"/>
      </rPr>
      <t xml:space="preserve">TM </t>
    </r>
  </si>
  <si>
    <r>
      <t>CALCIUM D3</t>
    </r>
    <r>
      <rPr>
        <vertAlign val="superscript"/>
        <sz val="9"/>
        <rFont val="Verdana"/>
        <family val="2"/>
      </rPr>
      <t>®</t>
    </r>
    <r>
      <rPr>
        <sz val="9"/>
        <rFont val="Verdana"/>
        <family val="2"/>
      </rPr>
      <t xml:space="preserve"> </t>
    </r>
  </si>
  <si>
    <r>
      <t>ESTRADOT</t>
    </r>
    <r>
      <rPr>
        <vertAlign val="superscript"/>
        <sz val="9"/>
        <rFont val="Verdana"/>
        <family val="2"/>
      </rPr>
      <t>®</t>
    </r>
    <r>
      <rPr>
        <sz val="9"/>
        <rFont val="Verdana"/>
        <family val="2"/>
      </rPr>
      <t xml:space="preserve"> </t>
    </r>
  </si>
  <si>
    <r>
      <t>GLIVEC</t>
    </r>
    <r>
      <rPr>
        <vertAlign val="superscript"/>
        <sz val="9"/>
        <rFont val="Verdana"/>
        <family val="2"/>
      </rPr>
      <t>®</t>
    </r>
  </si>
  <si>
    <r>
      <t>GLIVEC</t>
    </r>
    <r>
      <rPr>
        <vertAlign val="superscript"/>
        <sz val="9"/>
        <rFont val="Verdana"/>
        <family val="2"/>
      </rPr>
      <t>®</t>
    </r>
    <r>
      <rPr>
        <sz val="9"/>
        <rFont val="Verdana"/>
        <family val="2"/>
      </rPr>
      <t xml:space="preserve"> </t>
    </r>
  </si>
  <si>
    <r>
      <t>GLYVENOL</t>
    </r>
    <r>
      <rPr>
        <vertAlign val="superscript"/>
        <sz val="9"/>
        <rFont val="Verdana"/>
        <family val="2"/>
      </rPr>
      <t>®</t>
    </r>
  </si>
  <si>
    <r>
      <t>HIGROTON</t>
    </r>
    <r>
      <rPr>
        <vertAlign val="superscript"/>
        <sz val="9"/>
        <rFont val="Verdana"/>
        <family val="2"/>
      </rPr>
      <t>®</t>
    </r>
  </si>
  <si>
    <r>
      <t>HYDERGINE</t>
    </r>
    <r>
      <rPr>
        <vertAlign val="superscript"/>
        <sz val="9"/>
        <rFont val="Verdana"/>
        <family val="2"/>
      </rPr>
      <t>®</t>
    </r>
    <r>
      <rPr>
        <sz val="9"/>
        <rFont val="Verdana"/>
        <family val="2"/>
      </rPr>
      <t xml:space="preserve"> </t>
    </r>
  </si>
  <si>
    <r>
      <t>HYDERGINE</t>
    </r>
    <r>
      <rPr>
        <vertAlign val="superscript"/>
        <sz val="9"/>
        <rFont val="Verdana"/>
        <family val="2"/>
      </rPr>
      <t>®</t>
    </r>
  </si>
  <si>
    <r>
      <t>ILARIS</t>
    </r>
    <r>
      <rPr>
        <vertAlign val="superscript"/>
        <sz val="9"/>
        <rFont val="Verdana"/>
        <family val="2"/>
      </rPr>
      <t>®</t>
    </r>
  </si>
  <si>
    <r>
      <t>LAMISIL</t>
    </r>
    <r>
      <rPr>
        <vertAlign val="superscript"/>
        <sz val="9"/>
        <rFont val="Verdana"/>
        <family val="2"/>
      </rPr>
      <t>®</t>
    </r>
  </si>
  <si>
    <r>
      <t>LAMISILATE</t>
    </r>
    <r>
      <rPr>
        <vertAlign val="superscript"/>
        <sz val="9"/>
        <rFont val="Verdana"/>
        <family val="2"/>
      </rPr>
      <t xml:space="preserve">TM </t>
    </r>
  </si>
  <si>
    <r>
      <t>LEPONEX</t>
    </r>
    <r>
      <rPr>
        <vertAlign val="superscript"/>
        <sz val="9"/>
        <rFont val="Verdana"/>
        <family val="2"/>
      </rPr>
      <t>®</t>
    </r>
  </si>
  <si>
    <r>
      <t>LESCOL</t>
    </r>
    <r>
      <rPr>
        <vertAlign val="superscript"/>
        <sz val="9"/>
        <rFont val="Verdana"/>
        <family val="2"/>
      </rPr>
      <t>®</t>
    </r>
    <r>
      <rPr>
        <sz val="9"/>
        <rFont val="Verdana"/>
        <family val="2"/>
      </rPr>
      <t xml:space="preserve"> XL</t>
    </r>
  </si>
  <si>
    <r>
      <t>LIORESAL</t>
    </r>
    <r>
      <rPr>
        <vertAlign val="superscript"/>
        <sz val="9"/>
        <rFont val="Verdana"/>
        <family val="2"/>
      </rPr>
      <t>®</t>
    </r>
  </si>
  <si>
    <r>
      <t>LOPRESSOR</t>
    </r>
    <r>
      <rPr>
        <vertAlign val="superscript"/>
        <sz val="9"/>
        <rFont val="Verdana"/>
        <family val="2"/>
      </rPr>
      <t>®</t>
    </r>
  </si>
  <si>
    <r>
      <t>LOTENSIN</t>
    </r>
    <r>
      <rPr>
        <vertAlign val="superscript"/>
        <sz val="9"/>
        <rFont val="Verdana"/>
        <family val="2"/>
      </rPr>
      <t>®</t>
    </r>
  </si>
  <si>
    <r>
      <t>LUCENTIS</t>
    </r>
    <r>
      <rPr>
        <vertAlign val="superscript"/>
        <sz val="9"/>
        <rFont val="Verdana"/>
        <family val="2"/>
      </rPr>
      <t>®</t>
    </r>
  </si>
  <si>
    <r>
      <t>LUDIOMIL</t>
    </r>
    <r>
      <rPr>
        <vertAlign val="superscript"/>
        <sz val="9"/>
        <rFont val="Verdana"/>
        <family val="2"/>
      </rPr>
      <t>®</t>
    </r>
  </si>
  <si>
    <r>
      <t>METHERGIN</t>
    </r>
    <r>
      <rPr>
        <vertAlign val="superscript"/>
        <sz val="9"/>
        <rFont val="Verdana"/>
        <family val="2"/>
      </rPr>
      <t>®</t>
    </r>
  </si>
  <si>
    <r>
      <t>MIFLASONA</t>
    </r>
    <r>
      <rPr>
        <vertAlign val="superscript"/>
        <sz val="9"/>
        <rFont val="Verdana"/>
        <family val="2"/>
      </rPr>
      <t>®</t>
    </r>
  </si>
  <si>
    <r>
      <t>MIFLONIDE</t>
    </r>
    <r>
      <rPr>
        <vertAlign val="superscript"/>
        <sz val="9"/>
        <rFont val="Verdana"/>
        <family val="2"/>
      </rPr>
      <t>®</t>
    </r>
  </si>
  <si>
    <r>
      <t>MYFORTIC</t>
    </r>
    <r>
      <rPr>
        <vertAlign val="superscript"/>
        <sz val="9"/>
        <rFont val="Verdana"/>
        <family val="2"/>
      </rPr>
      <t>®</t>
    </r>
  </si>
  <si>
    <r>
      <t>OTRIVINA</t>
    </r>
    <r>
      <rPr>
        <vertAlign val="superscript"/>
        <sz val="9"/>
        <rFont val="Verdana"/>
        <family val="2"/>
      </rPr>
      <t>®</t>
    </r>
  </si>
  <si>
    <r>
      <t>PAMELOR</t>
    </r>
    <r>
      <rPr>
        <vertAlign val="superscript"/>
        <sz val="9"/>
        <rFont val="Verdana"/>
        <family val="2"/>
      </rPr>
      <t>®</t>
    </r>
  </si>
  <si>
    <r>
      <t>PARCEL</t>
    </r>
    <r>
      <rPr>
        <vertAlign val="superscript"/>
        <sz val="9"/>
        <rFont val="Verdana"/>
        <family val="2"/>
      </rPr>
      <t>®</t>
    </r>
  </si>
  <si>
    <r>
      <t>PARLODEL</t>
    </r>
    <r>
      <rPr>
        <vertAlign val="superscript"/>
        <sz val="9"/>
        <rFont val="Verdana"/>
        <family val="2"/>
      </rPr>
      <t>®</t>
    </r>
  </si>
  <si>
    <r>
      <t>PRIVINA</t>
    </r>
    <r>
      <rPr>
        <vertAlign val="superscript"/>
        <sz val="9"/>
        <rFont val="Verdana"/>
        <family val="2"/>
      </rPr>
      <t>®</t>
    </r>
  </si>
  <si>
    <r>
      <t>PROCTO-GLYVENOL</t>
    </r>
    <r>
      <rPr>
        <vertAlign val="superscript"/>
        <sz val="9"/>
        <rFont val="Verdana"/>
        <family val="2"/>
      </rPr>
      <t>®</t>
    </r>
  </si>
  <si>
    <r>
      <t>RASILEZ</t>
    </r>
    <r>
      <rPr>
        <vertAlign val="superscript"/>
        <sz val="9"/>
        <rFont val="Verdana"/>
        <family val="2"/>
      </rPr>
      <t>®</t>
    </r>
  </si>
  <si>
    <t>◊  Produtos Co-marketing</t>
  </si>
  <si>
    <r>
      <t>RASILEZ</t>
    </r>
    <r>
      <rPr>
        <vertAlign val="superscript"/>
        <sz val="9"/>
        <rFont val="Verdana"/>
        <family val="2"/>
      </rPr>
      <t>®</t>
    </r>
    <r>
      <rPr>
        <sz val="9"/>
        <rFont val="Verdana"/>
        <family val="2"/>
      </rPr>
      <t xml:space="preserve"> HCT</t>
    </r>
  </si>
  <si>
    <r>
      <t>RITALINA</t>
    </r>
    <r>
      <rPr>
        <vertAlign val="superscript"/>
        <sz val="9"/>
        <rFont val="Verdana"/>
        <family val="2"/>
      </rPr>
      <t>®</t>
    </r>
    <r>
      <rPr>
        <sz val="9"/>
        <rFont val="Verdana"/>
        <family val="2"/>
      </rPr>
      <t xml:space="preserve"> LA</t>
    </r>
  </si>
  <si>
    <r>
      <t>RITALINA</t>
    </r>
    <r>
      <rPr>
        <vertAlign val="superscript"/>
        <sz val="9"/>
        <rFont val="Verdana"/>
        <family val="2"/>
      </rPr>
      <t xml:space="preserve">® </t>
    </r>
    <r>
      <rPr>
        <sz val="9"/>
        <rFont val="Verdana"/>
        <family val="2"/>
      </rPr>
      <t>LA</t>
    </r>
  </si>
  <si>
    <r>
      <t>SANDIMMUN</t>
    </r>
    <r>
      <rPr>
        <vertAlign val="superscript"/>
        <sz val="9"/>
        <rFont val="Verdana"/>
        <family val="2"/>
      </rPr>
      <t>®</t>
    </r>
  </si>
  <si>
    <r>
      <t>SANDIMMUN NEORAL</t>
    </r>
    <r>
      <rPr>
        <vertAlign val="superscript"/>
        <sz val="9"/>
        <rFont val="Verdana"/>
        <family val="2"/>
      </rPr>
      <t>®</t>
    </r>
  </si>
  <si>
    <r>
      <t>SANDOMIGRAN</t>
    </r>
    <r>
      <rPr>
        <vertAlign val="superscript"/>
        <sz val="9"/>
        <rFont val="Verdana"/>
        <family val="2"/>
      </rPr>
      <t>®</t>
    </r>
  </si>
  <si>
    <r>
      <t>SANDOSTATIN</t>
    </r>
    <r>
      <rPr>
        <vertAlign val="superscript"/>
        <sz val="9"/>
        <rFont val="Verdana"/>
        <family val="2"/>
      </rPr>
      <t>®</t>
    </r>
  </si>
  <si>
    <r>
      <t>SANDOSTATIN LAR</t>
    </r>
    <r>
      <rPr>
        <vertAlign val="superscript"/>
        <sz val="9"/>
        <rFont val="Verdana"/>
        <family val="2"/>
      </rPr>
      <t>®</t>
    </r>
  </si>
  <si>
    <r>
      <t>SIMULECT</t>
    </r>
    <r>
      <rPr>
        <vertAlign val="superscript"/>
        <sz val="9"/>
        <rFont val="Verdana"/>
        <family val="2"/>
      </rPr>
      <t>®</t>
    </r>
  </si>
  <si>
    <r>
      <t>SIRDALUD</t>
    </r>
    <r>
      <rPr>
        <vertAlign val="superscript"/>
        <sz val="9"/>
        <rFont val="Verdana"/>
        <family val="2"/>
      </rPr>
      <t>®</t>
    </r>
  </si>
  <si>
    <r>
      <t>STARLIX</t>
    </r>
    <r>
      <rPr>
        <vertAlign val="superscript"/>
        <sz val="9"/>
        <rFont val="Verdana"/>
        <family val="2"/>
      </rPr>
      <t>®</t>
    </r>
  </si>
  <si>
    <r>
      <t>SYNTOCINON</t>
    </r>
    <r>
      <rPr>
        <vertAlign val="superscript"/>
        <sz val="9"/>
        <rFont val="Verdana"/>
        <family val="2"/>
      </rPr>
      <t>®</t>
    </r>
  </si>
  <si>
    <r>
      <t>TASIGNA</t>
    </r>
    <r>
      <rPr>
        <vertAlign val="superscript"/>
        <sz val="9"/>
        <rFont val="Verdana"/>
        <family val="2"/>
      </rPr>
      <t>®</t>
    </r>
    <r>
      <rPr>
        <sz val="9"/>
        <rFont val="Verdana"/>
        <family val="2"/>
      </rPr>
      <t xml:space="preserve"> </t>
    </r>
  </si>
  <si>
    <r>
      <t>TASIGNA</t>
    </r>
    <r>
      <rPr>
        <vertAlign val="superscript"/>
        <sz val="9"/>
        <rFont val="Verdana"/>
        <family val="2"/>
      </rPr>
      <t>®</t>
    </r>
  </si>
  <si>
    <r>
      <t>TEGRETOL</t>
    </r>
    <r>
      <rPr>
        <vertAlign val="superscript"/>
        <sz val="9"/>
        <rFont val="Verdana"/>
        <family val="2"/>
      </rPr>
      <t>®</t>
    </r>
  </si>
  <si>
    <r>
      <t>TEGRETOL</t>
    </r>
    <r>
      <rPr>
        <vertAlign val="superscript"/>
        <sz val="9"/>
        <rFont val="Verdana"/>
        <family val="2"/>
      </rPr>
      <t xml:space="preserve">® </t>
    </r>
    <r>
      <rPr>
        <sz val="9"/>
        <rFont val="Verdana"/>
        <family val="2"/>
      </rPr>
      <t>CR</t>
    </r>
  </si>
  <si>
    <r>
      <t>TEGRETOL</t>
    </r>
    <r>
      <rPr>
        <vertAlign val="superscript"/>
        <sz val="9"/>
        <rFont val="Verdana"/>
        <family val="2"/>
      </rPr>
      <t>®</t>
    </r>
    <r>
      <rPr>
        <sz val="9"/>
        <rFont val="Verdana"/>
        <family val="2"/>
      </rPr>
      <t xml:space="preserve"> CR</t>
    </r>
  </si>
  <si>
    <r>
      <t>TOFRANIL</t>
    </r>
    <r>
      <rPr>
        <vertAlign val="superscript"/>
        <sz val="9"/>
        <rFont val="Verdana"/>
        <family val="2"/>
      </rPr>
      <t>®</t>
    </r>
    <r>
      <rPr>
        <sz val="9"/>
        <rFont val="Verdana"/>
        <family val="2"/>
      </rPr>
      <t xml:space="preserve"> ◊</t>
    </r>
  </si>
  <si>
    <r>
      <t>TOFRANIL</t>
    </r>
    <r>
      <rPr>
        <vertAlign val="superscript"/>
        <sz val="9"/>
        <rFont val="Verdana"/>
        <family val="2"/>
      </rPr>
      <t>®</t>
    </r>
    <r>
      <rPr>
        <sz val="9"/>
        <rFont val="Verdana"/>
        <family val="2"/>
      </rPr>
      <t xml:space="preserve"> PAMOATO</t>
    </r>
  </si>
  <si>
    <r>
      <t>TRILEPTAL</t>
    </r>
    <r>
      <rPr>
        <vertAlign val="superscript"/>
        <sz val="9"/>
        <rFont val="Verdana"/>
        <family val="2"/>
      </rPr>
      <t>®</t>
    </r>
  </si>
  <si>
    <r>
      <t>TRILEPTAL</t>
    </r>
    <r>
      <rPr>
        <vertAlign val="superscript"/>
        <sz val="9"/>
        <rFont val="Verdana"/>
        <family val="2"/>
      </rPr>
      <t>®</t>
    </r>
    <r>
      <rPr>
        <sz val="9"/>
        <rFont val="Verdana"/>
        <family val="2"/>
      </rPr>
      <t xml:space="preserve"> </t>
    </r>
  </si>
  <si>
    <r>
      <t>TRIMEDAL</t>
    </r>
    <r>
      <rPr>
        <vertAlign val="superscript"/>
        <sz val="9"/>
        <rFont val="Verdana"/>
        <family val="2"/>
      </rPr>
      <t>®</t>
    </r>
  </si>
  <si>
    <r>
      <t>VENORUTON</t>
    </r>
    <r>
      <rPr>
        <vertAlign val="superscript"/>
        <sz val="9"/>
        <rFont val="Verdana"/>
        <family val="2"/>
      </rPr>
      <t>®</t>
    </r>
  </si>
  <si>
    <r>
      <t>VISKALDIX</t>
    </r>
    <r>
      <rPr>
        <vertAlign val="superscript"/>
        <sz val="9"/>
        <rFont val="Verdana"/>
        <family val="2"/>
      </rPr>
      <t>®</t>
    </r>
  </si>
  <si>
    <r>
      <t>VISKEN</t>
    </r>
    <r>
      <rPr>
        <vertAlign val="superscript"/>
        <sz val="9"/>
        <rFont val="Verdana"/>
        <family val="2"/>
      </rPr>
      <t>®</t>
    </r>
  </si>
  <si>
    <r>
      <t>VISUDYNE</t>
    </r>
    <r>
      <rPr>
        <vertAlign val="superscript"/>
        <sz val="9"/>
        <rFont val="Verdana"/>
        <family val="2"/>
      </rPr>
      <t>®</t>
    </r>
  </si>
  <si>
    <r>
      <t>VOLTAREN</t>
    </r>
    <r>
      <rPr>
        <vertAlign val="superscript"/>
        <sz val="9"/>
        <rFont val="Verdana"/>
        <family val="2"/>
      </rPr>
      <t>®</t>
    </r>
  </si>
  <si>
    <r>
      <t>XOLAIR</t>
    </r>
    <r>
      <rPr>
        <vertAlign val="superscript"/>
        <sz val="9"/>
        <rFont val="Verdana"/>
        <family val="2"/>
      </rPr>
      <t>®</t>
    </r>
  </si>
  <si>
    <r>
      <t>ZELMAC</t>
    </r>
    <r>
      <rPr>
        <vertAlign val="superscript"/>
        <sz val="9"/>
        <rFont val="Verdana"/>
        <family val="2"/>
      </rPr>
      <t>®</t>
    </r>
  </si>
  <si>
    <r>
      <t>ZOMETA</t>
    </r>
    <r>
      <rPr>
        <vertAlign val="superscript"/>
        <sz val="9"/>
        <rFont val="Verdana"/>
        <family val="2"/>
      </rPr>
      <t>®</t>
    </r>
  </si>
  <si>
    <r>
      <t>ACLASTA</t>
    </r>
    <r>
      <rPr>
        <vertAlign val="superscript"/>
        <sz val="9"/>
        <rFont val="Verdana"/>
        <family val="2"/>
      </rPr>
      <t>®</t>
    </r>
  </si>
  <si>
    <r>
      <t>AGASTEN</t>
    </r>
    <r>
      <rPr>
        <vertAlign val="superscript"/>
        <sz val="9"/>
        <rFont val="Verdana"/>
        <family val="2"/>
      </rPr>
      <t>®</t>
    </r>
  </si>
  <si>
    <r>
      <t>ANAFRANIL</t>
    </r>
    <r>
      <rPr>
        <vertAlign val="superscript"/>
        <sz val="9"/>
        <rFont val="Verdana"/>
        <family val="2"/>
      </rPr>
      <t>®</t>
    </r>
    <r>
      <rPr>
        <sz val="9"/>
        <rFont val="Verdana"/>
        <family val="2"/>
      </rPr>
      <t xml:space="preserve"> SR</t>
    </r>
  </si>
  <si>
    <r>
      <t>APRESOLINA</t>
    </r>
    <r>
      <rPr>
        <vertAlign val="superscript"/>
        <sz val="9"/>
        <rFont val="Verdana"/>
        <family val="2"/>
      </rPr>
      <t>®</t>
    </r>
  </si>
  <si>
    <r>
      <t>BENEFIBER</t>
    </r>
    <r>
      <rPr>
        <vertAlign val="superscript"/>
        <sz val="9"/>
        <rFont val="Verdana"/>
        <family val="2"/>
      </rPr>
      <t>®</t>
    </r>
  </si>
  <si>
    <r>
      <t>BENEFIBER</t>
    </r>
    <r>
      <rPr>
        <vertAlign val="superscript"/>
        <sz val="9"/>
        <rFont val="Verdana"/>
        <family val="2"/>
      </rPr>
      <t>®</t>
    </r>
    <r>
      <rPr>
        <sz val="9"/>
        <rFont val="Verdana"/>
        <family val="2"/>
      </rPr>
      <t xml:space="preserve"> NUTRIOSE</t>
    </r>
  </si>
  <si>
    <r>
      <t>BUFFERIN</t>
    </r>
    <r>
      <rPr>
        <vertAlign val="superscript"/>
        <sz val="9"/>
        <rFont val="Verdana"/>
        <family val="2"/>
      </rPr>
      <t>®</t>
    </r>
  </si>
  <si>
    <r>
      <t>BUFFERIN</t>
    </r>
    <r>
      <rPr>
        <vertAlign val="superscript"/>
        <sz val="9"/>
        <rFont val="Verdana"/>
        <family val="2"/>
      </rPr>
      <t>®</t>
    </r>
    <r>
      <rPr>
        <sz val="9"/>
        <rFont val="Verdana"/>
        <family val="2"/>
      </rPr>
      <t xml:space="preserve"> </t>
    </r>
  </si>
  <si>
    <r>
      <t>BUFFERIN</t>
    </r>
    <r>
      <rPr>
        <vertAlign val="superscript"/>
        <sz val="9"/>
        <rFont val="Verdana"/>
        <family val="2"/>
      </rPr>
      <t>®</t>
    </r>
    <r>
      <rPr>
        <sz val="9"/>
        <rFont val="Verdana"/>
        <family val="2"/>
      </rPr>
      <t xml:space="preserve"> CARDIO</t>
    </r>
  </si>
  <si>
    <r>
      <t>CALCIUM SANDOZ</t>
    </r>
    <r>
      <rPr>
        <vertAlign val="superscript"/>
        <sz val="9"/>
        <rFont val="Verdana"/>
        <family val="2"/>
      </rPr>
      <t>®</t>
    </r>
    <r>
      <rPr>
        <sz val="9"/>
        <rFont val="Verdana"/>
        <family val="2"/>
      </rPr>
      <t xml:space="preserve"> F</t>
    </r>
  </si>
  <si>
    <r>
      <t>CALCIUM SANDOZ</t>
    </r>
    <r>
      <rPr>
        <vertAlign val="superscript"/>
        <sz val="9"/>
        <rFont val="Verdana"/>
        <family val="2"/>
      </rPr>
      <t>®</t>
    </r>
    <r>
      <rPr>
        <sz val="9"/>
        <rFont val="Verdana"/>
        <family val="2"/>
      </rPr>
      <t xml:space="preserve"> FF</t>
    </r>
  </si>
  <si>
    <r>
      <t>CALCIUM SANDOZ</t>
    </r>
    <r>
      <rPr>
        <vertAlign val="superscript"/>
        <sz val="9"/>
        <rFont val="Verdana"/>
        <family val="2"/>
      </rPr>
      <t>®</t>
    </r>
    <r>
      <rPr>
        <sz val="9"/>
        <rFont val="Verdana"/>
        <family val="2"/>
      </rPr>
      <t xml:space="preserve"> + VIT. C Laranja</t>
    </r>
  </si>
  <si>
    <r>
      <t>CALSAN</t>
    </r>
    <r>
      <rPr>
        <vertAlign val="superscript"/>
        <sz val="9"/>
        <rFont val="Verdana"/>
        <family val="2"/>
      </rPr>
      <t>®</t>
    </r>
    <r>
      <rPr>
        <sz val="9"/>
        <rFont val="Verdana"/>
        <family val="2"/>
      </rPr>
      <t xml:space="preserve"> </t>
    </r>
  </si>
  <si>
    <r>
      <t>CATAFLAM</t>
    </r>
    <r>
      <rPr>
        <vertAlign val="superscript"/>
        <sz val="9"/>
        <rFont val="Verdana"/>
        <family val="2"/>
      </rPr>
      <t>®</t>
    </r>
    <r>
      <rPr>
        <sz val="9"/>
        <rFont val="Verdana"/>
        <family val="2"/>
      </rPr>
      <t xml:space="preserve"> </t>
    </r>
  </si>
  <si>
    <r>
      <t>CATAFLAM</t>
    </r>
    <r>
      <rPr>
        <vertAlign val="superscript"/>
        <sz val="9"/>
        <rFont val="Verdana"/>
        <family val="2"/>
      </rPr>
      <t>®</t>
    </r>
    <r>
      <rPr>
        <sz val="9"/>
        <rFont val="Verdana"/>
        <family val="2"/>
      </rPr>
      <t xml:space="preserve"> D</t>
    </r>
  </si>
  <si>
    <r>
      <t>CATAFLAMPRO</t>
    </r>
    <r>
      <rPr>
        <vertAlign val="superscript"/>
        <sz val="9"/>
        <rFont val="Verdana"/>
        <family val="2"/>
      </rPr>
      <t>®</t>
    </r>
    <r>
      <rPr>
        <sz val="9"/>
        <rFont val="Verdana"/>
        <family val="2"/>
      </rPr>
      <t xml:space="preserve"> AEROSOL</t>
    </r>
  </si>
  <si>
    <r>
      <t>CATAFLAMPRO EMULGEL</t>
    </r>
    <r>
      <rPr>
        <vertAlign val="superscript"/>
        <sz val="9"/>
        <rFont val="Verdana"/>
        <family val="2"/>
      </rPr>
      <t>®</t>
    </r>
    <r>
      <rPr>
        <sz val="9"/>
        <rFont val="Verdana"/>
        <family val="2"/>
      </rPr>
      <t xml:space="preserve"> </t>
    </r>
  </si>
  <si>
    <r>
      <t>CATAFLAMPRO XT EMULGEL</t>
    </r>
    <r>
      <rPr>
        <vertAlign val="superscript"/>
        <sz val="9"/>
        <rFont val="Verdana"/>
        <family val="2"/>
      </rPr>
      <t>®</t>
    </r>
    <r>
      <rPr>
        <sz val="9"/>
        <rFont val="Verdana"/>
        <family val="2"/>
      </rPr>
      <t xml:space="preserve"> </t>
    </r>
  </si>
  <si>
    <r>
      <t>CATAFLAM SPORT ICE</t>
    </r>
    <r>
      <rPr>
        <vertAlign val="superscript"/>
        <sz val="9"/>
        <rFont val="Verdana"/>
        <family val="2"/>
      </rPr>
      <t>TM</t>
    </r>
  </si>
  <si>
    <r>
      <t>CERTICAN</t>
    </r>
    <r>
      <rPr>
        <vertAlign val="superscript"/>
        <sz val="9"/>
        <rFont val="Verdana"/>
        <family val="2"/>
      </rPr>
      <t>®</t>
    </r>
    <r>
      <rPr>
        <sz val="9"/>
        <rFont val="Verdana"/>
        <family val="2"/>
      </rPr>
      <t xml:space="preserve"> </t>
    </r>
  </si>
  <si>
    <r>
      <t>CERTICAN</t>
    </r>
    <r>
      <rPr>
        <vertAlign val="superscript"/>
        <sz val="9"/>
        <rFont val="Verdana"/>
        <family val="2"/>
      </rPr>
      <t>®</t>
    </r>
  </si>
  <si>
    <r>
      <t>CODATEN</t>
    </r>
    <r>
      <rPr>
        <vertAlign val="superscript"/>
        <sz val="9"/>
        <rFont val="Verdana"/>
        <family val="2"/>
      </rPr>
      <t>®</t>
    </r>
  </si>
  <si>
    <r>
      <t>CODATEN</t>
    </r>
    <r>
      <rPr>
        <vertAlign val="superscript"/>
        <sz val="9"/>
        <rFont val="Verdana"/>
        <family val="2"/>
      </rPr>
      <t>®</t>
    </r>
    <r>
      <rPr>
        <sz val="9"/>
        <rFont val="Verdana"/>
        <family val="2"/>
      </rPr>
      <t xml:space="preserve"> </t>
    </r>
  </si>
  <si>
    <r>
      <t>COMTAN</t>
    </r>
    <r>
      <rPr>
        <vertAlign val="superscript"/>
        <sz val="9"/>
        <rFont val="Verdana"/>
        <family val="2"/>
      </rPr>
      <t>®</t>
    </r>
    <r>
      <rPr>
        <sz val="9"/>
        <rFont val="Verdana"/>
        <family val="2"/>
      </rPr>
      <t xml:space="preserve"> </t>
    </r>
  </si>
  <si>
    <r>
      <t>CUBICIN</t>
    </r>
    <r>
      <rPr>
        <vertAlign val="superscript"/>
        <sz val="9"/>
        <rFont val="Verdana"/>
        <family val="2"/>
      </rPr>
      <t>®</t>
    </r>
  </si>
  <si>
    <r>
      <t>DESFERAL</t>
    </r>
    <r>
      <rPr>
        <vertAlign val="superscript"/>
        <sz val="9"/>
        <rFont val="Verdana"/>
        <family val="2"/>
      </rPr>
      <t>®</t>
    </r>
  </si>
  <si>
    <r>
      <t>DIOVAN</t>
    </r>
    <r>
      <rPr>
        <vertAlign val="superscript"/>
        <sz val="9"/>
        <rFont val="Verdana"/>
        <family val="2"/>
      </rPr>
      <t>®</t>
    </r>
  </si>
  <si>
    <r>
      <t>DIOVAN</t>
    </r>
    <r>
      <rPr>
        <vertAlign val="superscript"/>
        <sz val="9"/>
        <rFont val="Verdana"/>
        <family val="2"/>
      </rPr>
      <t>®</t>
    </r>
    <r>
      <rPr>
        <sz val="9"/>
        <rFont val="Verdana"/>
        <family val="2"/>
      </rPr>
      <t xml:space="preserve"> HCT </t>
    </r>
  </si>
  <si>
    <r>
      <t>DIOVAN</t>
    </r>
    <r>
      <rPr>
        <vertAlign val="superscript"/>
        <sz val="9"/>
        <rFont val="Verdana"/>
        <family val="2"/>
      </rPr>
      <t xml:space="preserve">® </t>
    </r>
    <r>
      <rPr>
        <sz val="9"/>
        <rFont val="Verdana"/>
        <family val="2"/>
      </rPr>
      <t>TRIPLO</t>
    </r>
  </si>
  <si>
    <r>
      <t>ESTALIS</t>
    </r>
    <r>
      <rPr>
        <vertAlign val="superscript"/>
        <sz val="9"/>
        <rFont val="Verdana"/>
        <family val="2"/>
      </rPr>
      <t>®</t>
    </r>
    <r>
      <rPr>
        <sz val="9"/>
        <rFont val="Verdana"/>
        <family val="2"/>
      </rPr>
      <t xml:space="preserve"> </t>
    </r>
  </si>
  <si>
    <r>
      <t>EXELON</t>
    </r>
    <r>
      <rPr>
        <vertAlign val="superscript"/>
        <sz val="9"/>
        <rFont val="Verdana"/>
        <family val="2"/>
      </rPr>
      <t>®</t>
    </r>
    <r>
      <rPr>
        <sz val="9"/>
        <rFont val="Verdana"/>
        <family val="2"/>
      </rPr>
      <t xml:space="preserve"> </t>
    </r>
  </si>
  <si>
    <r>
      <t>EXJADE</t>
    </r>
    <r>
      <rPr>
        <vertAlign val="superscript"/>
        <sz val="9"/>
        <rFont val="Verdana"/>
        <family val="2"/>
      </rPr>
      <t xml:space="preserve">TM </t>
    </r>
  </si>
  <si>
    <r>
      <t>EXJADE</t>
    </r>
    <r>
      <rPr>
        <vertAlign val="superscript"/>
        <sz val="9"/>
        <rFont val="Verdana"/>
        <family val="2"/>
      </rPr>
      <t>TM</t>
    </r>
  </si>
  <si>
    <r>
      <t>EXTAVIA</t>
    </r>
    <r>
      <rPr>
        <vertAlign val="superscript"/>
        <sz val="9"/>
        <rFont val="Verdana"/>
        <family val="2"/>
      </rPr>
      <t>®</t>
    </r>
  </si>
  <si>
    <r>
      <t>FEMARA</t>
    </r>
    <r>
      <rPr>
        <vertAlign val="superscript"/>
        <sz val="9"/>
        <rFont val="Verdana"/>
        <family val="2"/>
      </rPr>
      <t>®</t>
    </r>
  </si>
  <si>
    <r>
      <t>FLOTAC</t>
    </r>
    <r>
      <rPr>
        <vertAlign val="superscript"/>
        <sz val="9"/>
        <rFont val="Verdana"/>
        <family val="2"/>
      </rPr>
      <t>®</t>
    </r>
  </si>
  <si>
    <r>
      <t>FORADIL</t>
    </r>
    <r>
      <rPr>
        <vertAlign val="superscript"/>
        <sz val="9"/>
        <rFont val="Verdana"/>
        <family val="2"/>
      </rPr>
      <t>®</t>
    </r>
  </si>
  <si>
    <r>
      <t>EXFORGE HCT</t>
    </r>
    <r>
      <rPr>
        <vertAlign val="superscript"/>
        <sz val="9"/>
        <rFont val="Verdana"/>
        <family val="2"/>
      </rPr>
      <t xml:space="preserve">TM </t>
    </r>
  </si>
  <si>
    <r>
      <t>FORASEQ</t>
    </r>
    <r>
      <rPr>
        <vertAlign val="superscript"/>
        <sz val="9"/>
        <rFont val="Verdana"/>
        <family val="2"/>
      </rPr>
      <t xml:space="preserve">TM </t>
    </r>
  </si>
  <si>
    <r>
      <t>GALVUS MET</t>
    </r>
    <r>
      <rPr>
        <vertAlign val="superscript"/>
        <sz val="9"/>
        <rFont val="Verdana"/>
        <family val="2"/>
      </rPr>
      <t xml:space="preserve">TM </t>
    </r>
  </si>
  <si>
    <r>
      <t>SEEBRI</t>
    </r>
    <r>
      <rPr>
        <vertAlign val="superscript"/>
        <sz val="9"/>
        <rFont val="Verdana"/>
        <family val="2"/>
      </rPr>
      <t xml:space="preserve">TM </t>
    </r>
  </si>
  <si>
    <r>
      <t>ZOTEON</t>
    </r>
    <r>
      <rPr>
        <vertAlign val="superscript"/>
        <sz val="9"/>
        <rFont val="Verdana"/>
        <family val="2"/>
      </rPr>
      <t xml:space="preserve">TM </t>
    </r>
    <r>
      <rPr>
        <sz val="9"/>
        <rFont val="Verdana"/>
        <family val="2"/>
      </rPr>
      <t>PÓ</t>
    </r>
  </si>
  <si>
    <r>
      <t>DIOVAN AMLO</t>
    </r>
    <r>
      <rPr>
        <vertAlign val="superscript"/>
        <sz val="9"/>
        <rFont val="Verdana"/>
        <family val="2"/>
      </rPr>
      <t>TM</t>
    </r>
    <r>
      <rPr>
        <sz val="9"/>
        <rFont val="Verdana"/>
        <family val="2"/>
      </rPr>
      <t xml:space="preserve"> FIX</t>
    </r>
  </si>
  <si>
    <r>
      <t>ANAFRANIL</t>
    </r>
    <r>
      <rPr>
        <vertAlign val="superscript"/>
        <sz val="9"/>
        <rFont val="Verdana"/>
        <family val="2"/>
      </rPr>
      <t>®</t>
    </r>
  </si>
  <si>
    <r>
      <t>GALVUS</t>
    </r>
    <r>
      <rPr>
        <vertAlign val="superscript"/>
        <sz val="9"/>
        <rFont val="Verdana"/>
        <family val="2"/>
      </rPr>
      <t>®</t>
    </r>
  </si>
  <si>
    <r>
      <t>MIACALCIC</t>
    </r>
    <r>
      <rPr>
        <vertAlign val="superscript"/>
        <sz val="9"/>
        <rFont val="Verdana"/>
        <family val="2"/>
      </rPr>
      <t>®</t>
    </r>
  </si>
  <si>
    <r>
      <t>NICOTINELL</t>
    </r>
    <r>
      <rPr>
        <vertAlign val="superscript"/>
        <sz val="9"/>
        <rFont val="Verdana"/>
        <family val="2"/>
      </rPr>
      <t>®  **</t>
    </r>
  </si>
  <si>
    <r>
      <t>OLCADIL</t>
    </r>
    <r>
      <rPr>
        <vertAlign val="superscript"/>
        <sz val="9"/>
        <rFont val="Verdana"/>
        <family val="2"/>
      </rPr>
      <t>®</t>
    </r>
  </si>
  <si>
    <r>
      <t>ONBRIZE</t>
    </r>
    <r>
      <rPr>
        <vertAlign val="superscript"/>
        <sz val="9"/>
        <rFont val="Verdana"/>
        <family val="2"/>
      </rPr>
      <t>®</t>
    </r>
  </si>
  <si>
    <r>
      <t>RITALINA</t>
    </r>
    <r>
      <rPr>
        <vertAlign val="superscript"/>
        <sz val="9"/>
        <rFont val="Verdana"/>
        <family val="2"/>
      </rPr>
      <t>®</t>
    </r>
  </si>
  <si>
    <r>
      <t>STALEVO</t>
    </r>
    <r>
      <rPr>
        <vertAlign val="superscript"/>
        <sz val="9"/>
        <rFont val="Verdana"/>
        <family val="2"/>
      </rPr>
      <t>®</t>
    </r>
  </si>
  <si>
    <r>
      <t>VOLTAREN</t>
    </r>
    <r>
      <rPr>
        <vertAlign val="superscript"/>
        <sz val="9"/>
        <rFont val="Verdana"/>
        <family val="2"/>
      </rPr>
      <t>®</t>
    </r>
    <r>
      <rPr>
        <sz val="9"/>
        <rFont val="Verdana"/>
        <family val="2"/>
      </rPr>
      <t xml:space="preserve"> RETARD</t>
    </r>
  </si>
  <si>
    <t>1.0068.1117.001-7</t>
  </si>
  <si>
    <t>1.0068.1117.002-5</t>
  </si>
  <si>
    <t>1.0068.0009.012-2</t>
  </si>
  <si>
    <t>1.0068.0009.013-0</t>
  </si>
  <si>
    <t>1.0068.0009.014-9</t>
  </si>
  <si>
    <t>720539 (Gov)</t>
  </si>
  <si>
    <t>720540 (Gov)</t>
  </si>
  <si>
    <t>720541 (Gov)</t>
  </si>
  <si>
    <t>720527 (Gov)</t>
  </si>
  <si>
    <t>720528 (Gov)</t>
  </si>
  <si>
    <t>180 MG COM REV CT BL AL/AL X 120 (GOV)</t>
  </si>
  <si>
    <t>360 MG COM REV CT BL AL/AL X 120 (GOV)</t>
  </si>
  <si>
    <t>720825 (Gov)</t>
  </si>
  <si>
    <t>720829 (Gov)</t>
  </si>
  <si>
    <t>720827 (Gov)</t>
  </si>
  <si>
    <t>7 MG ADES TRANSD CT SACHE X 7 (GOV)</t>
  </si>
  <si>
    <t>14 MG ADES TRANSD CT SACHE X 7 (GOV)</t>
  </si>
  <si>
    <t>21 MG ADES TRANSD CT SACHE X 7 (GOV)</t>
  </si>
  <si>
    <t>726750 (Gov)</t>
  </si>
  <si>
    <t>729304 (Gov)</t>
  </si>
  <si>
    <t>9,6 MUI PÓ LIOF INJ CT 15 FA VD INC + 15 SER VD INC X 1,2 ML (GOV)</t>
  </si>
  <si>
    <t>9,6 MUI PÓ LIOF INJ CT 15 FA VD INC + 15 SER (2,25 ML) VD INC DIL X 1,2 ML (GOV)</t>
  </si>
  <si>
    <t>730506 (Gov)</t>
  </si>
  <si>
    <t>200 MG CAPGEL DURA CT BL AL PLAS INC X 112 (GOV)</t>
  </si>
  <si>
    <t>718294 / RMEC00070</t>
  </si>
  <si>
    <t>724776 / RFL00047</t>
  </si>
  <si>
    <t>722439 / RINF00065</t>
  </si>
  <si>
    <t>722815 / RINF00102</t>
  </si>
  <si>
    <t>722081 / RMEX00021</t>
  </si>
  <si>
    <t>726612 / RMEX00228</t>
  </si>
  <si>
    <r>
      <t>EXELON</t>
    </r>
    <r>
      <rPr>
        <vertAlign val="superscript"/>
        <sz val="9"/>
        <rFont val="Verdana"/>
        <family val="2"/>
      </rPr>
      <t>®</t>
    </r>
    <r>
      <rPr>
        <sz val="9"/>
        <rFont val="Verdana"/>
        <family val="2"/>
      </rPr>
      <t xml:space="preserve"> PATCH</t>
    </r>
  </si>
  <si>
    <t>0,50 MG COM CT BL AL/AL X 60 (GOV)</t>
  </si>
  <si>
    <t>0,75 MG COM CT BL AL/AL X 60 (GOV)</t>
  </si>
  <si>
    <t>1,00 MG COM CT BL AL/AL X 60 (GOV)</t>
  </si>
  <si>
    <t>Conv. 162 - Incluir o PF 0% na TPN</t>
  </si>
  <si>
    <t>EMPRESA</t>
  </si>
  <si>
    <t>SANDOZ</t>
  </si>
  <si>
    <t>GSK</t>
  </si>
  <si>
    <t>BEXSERO</t>
  </si>
  <si>
    <t>SUS INJ CT SER PREENC VD INC X 0,5ML + AGU</t>
  </si>
  <si>
    <t>SUS INJ CT SER PREENC VD INC X 0,5ML</t>
  </si>
  <si>
    <t>SUS INJ CT 10 SER PREENC VD INC X 0,5ML</t>
  </si>
  <si>
    <t>VACINA ADSORVIDA MENINGOCÓCICA B (RECOMBINANTE)</t>
  </si>
  <si>
    <t>1.0068.1118.001-2</t>
  </si>
  <si>
    <t>1.0068.1118.004-7</t>
  </si>
  <si>
    <t>1.0068.1118.005-5</t>
  </si>
  <si>
    <t>EM VIGOR A PARTIR DE 31/03/2015, AUTORIZADO PELA RESOLUÇÃO CMED nº 01, DE 23 DE FEVEREIRO DE 2015</t>
  </si>
  <si>
    <t>PF 19%</t>
  </si>
  <si>
    <t>PMC 19%</t>
  </si>
  <si>
    <t>PF 18%</t>
  </si>
  <si>
    <t>PMC 18%</t>
  </si>
  <si>
    <t>PF 17%</t>
  </si>
  <si>
    <t>PMC 17%</t>
  </si>
  <si>
    <t>PF 17% ZFM</t>
  </si>
  <si>
    <t>PMC 17% ZFM</t>
  </si>
  <si>
    <t>PF 12%</t>
  </si>
  <si>
    <t>PMC 12%</t>
  </si>
  <si>
    <t>PF 0%</t>
  </si>
  <si>
    <t>PMC 0%</t>
  </si>
  <si>
    <r>
      <t>LAMISILATE</t>
    </r>
    <r>
      <rPr>
        <vertAlign val="superscript"/>
        <sz val="9"/>
        <rFont val="Verdana"/>
        <family val="2"/>
      </rPr>
      <t>®</t>
    </r>
    <r>
      <rPr>
        <sz val="9"/>
        <rFont val="Verdana"/>
        <family val="2"/>
      </rPr>
      <t xml:space="preserve"> UMA VEZ</t>
    </r>
  </si>
  <si>
    <t>SUS INJ CT 10 SER PREENCH VD INC X 0,5 ML</t>
  </si>
  <si>
    <t>VACINA MENINGOCÓCICA ACWY (CONJUGADA) - MENVEO</t>
  </si>
  <si>
    <t>Exceção SAP</t>
  </si>
  <si>
    <t>200 MG 90 CP</t>
  </si>
  <si>
    <t>0,25 MG 10 CAP</t>
  </si>
  <si>
    <t>1,0 MG 10 CAP</t>
  </si>
  <si>
    <t>Registro caducado</t>
  </si>
  <si>
    <t>Resolução Nº 13</t>
  </si>
  <si>
    <t>Conv. 140 - Repetir PF 0% e PMC 0% para todas as alíquotas antes de subir o preço no SAP</t>
  </si>
  <si>
    <t>CVM</t>
  </si>
  <si>
    <t>RESPI</t>
  </si>
  <si>
    <t>200/50/200MG 30 CE</t>
  </si>
  <si>
    <r>
      <t>*STARFORM</t>
    </r>
    <r>
      <rPr>
        <vertAlign val="superscript"/>
        <sz val="9"/>
        <rFont val="Verdana"/>
        <family val="2"/>
      </rPr>
      <t>®</t>
    </r>
  </si>
  <si>
    <r>
      <t>*CIBALENA A</t>
    </r>
    <r>
      <rPr>
        <vertAlign val="superscript"/>
        <sz val="9"/>
        <rFont val="Verdana"/>
        <family val="2"/>
      </rPr>
      <t>®</t>
    </r>
  </si>
  <si>
    <r>
      <t>*EXCEDRIN</t>
    </r>
    <r>
      <rPr>
        <vertAlign val="superscript"/>
        <sz val="9"/>
        <rFont val="Verdana"/>
        <family val="2"/>
      </rPr>
      <t>®</t>
    </r>
    <r>
      <rPr>
        <sz val="9"/>
        <rFont val="Verdana"/>
        <family val="2"/>
      </rPr>
      <t xml:space="preserve"> </t>
    </r>
  </si>
  <si>
    <r>
      <t>*HYDERGINE</t>
    </r>
    <r>
      <rPr>
        <vertAlign val="superscript"/>
        <sz val="9"/>
        <rFont val="Verdana"/>
        <family val="2"/>
      </rPr>
      <t>®</t>
    </r>
  </si>
  <si>
    <r>
      <t>*LOTENSIN H</t>
    </r>
    <r>
      <rPr>
        <vertAlign val="superscript"/>
        <sz val="9"/>
        <rFont val="Verdana"/>
        <family val="2"/>
      </rPr>
      <t>®</t>
    </r>
    <r>
      <rPr>
        <sz val="9"/>
        <rFont val="Verdana"/>
        <family val="2"/>
      </rPr>
      <t xml:space="preserve"> </t>
    </r>
  </si>
  <si>
    <r>
      <t>*LOTENSIN H</t>
    </r>
    <r>
      <rPr>
        <vertAlign val="superscript"/>
        <sz val="9"/>
        <rFont val="Verdana"/>
        <family val="2"/>
      </rPr>
      <t>®</t>
    </r>
  </si>
  <si>
    <r>
      <t>*NITRODERM TTS</t>
    </r>
    <r>
      <rPr>
        <vertAlign val="superscript"/>
        <sz val="9"/>
        <rFont val="Verdana"/>
        <family val="2"/>
      </rPr>
      <t>®</t>
    </r>
  </si>
  <si>
    <r>
      <t>*RASILEZ</t>
    </r>
    <r>
      <rPr>
        <vertAlign val="superscript"/>
        <sz val="9"/>
        <rFont val="Verdana"/>
        <family val="2"/>
      </rPr>
      <t>®</t>
    </r>
  </si>
  <si>
    <r>
      <t>*RASILEZ</t>
    </r>
    <r>
      <rPr>
        <vertAlign val="superscript"/>
        <sz val="9"/>
        <rFont val="Verdana"/>
        <family val="2"/>
      </rPr>
      <t>®</t>
    </r>
    <r>
      <rPr>
        <sz val="9"/>
        <rFont val="Verdana"/>
        <family val="2"/>
      </rPr>
      <t xml:space="preserve"> AMLO</t>
    </r>
  </si>
  <si>
    <r>
      <t>*RASILEZ</t>
    </r>
    <r>
      <rPr>
        <vertAlign val="superscript"/>
        <sz val="9"/>
        <rFont val="Verdana"/>
        <family val="2"/>
      </rPr>
      <t>®</t>
    </r>
    <r>
      <rPr>
        <sz val="9"/>
        <rFont val="Verdana"/>
        <family val="2"/>
      </rPr>
      <t xml:space="preserve"> HCT</t>
    </r>
  </si>
  <si>
    <r>
      <t>*STALEVO</t>
    </r>
    <r>
      <rPr>
        <vertAlign val="superscript"/>
        <sz val="9"/>
        <rFont val="Verdana"/>
        <family val="2"/>
      </rPr>
      <t>®</t>
    </r>
  </si>
  <si>
    <r>
      <t>*VOLTAREN</t>
    </r>
    <r>
      <rPr>
        <vertAlign val="superscript"/>
        <sz val="9"/>
        <rFont val="Verdana"/>
        <family val="2"/>
      </rPr>
      <t>®</t>
    </r>
  </si>
  <si>
    <r>
      <t>*ZOMETA</t>
    </r>
    <r>
      <rPr>
        <vertAlign val="superscript"/>
        <sz val="9"/>
        <rFont val="Verdana"/>
        <family val="2"/>
      </rPr>
      <t>®</t>
    </r>
  </si>
  <si>
    <t>SACH AL/PE x 192</t>
  </si>
  <si>
    <t>COMPR (2 X 10)</t>
  </si>
  <si>
    <t>5 + 6,25 MG 30 CE</t>
  </si>
  <si>
    <t>5 MG 10 SIST.</t>
  </si>
  <si>
    <t>50 MG  5 SP</t>
  </si>
  <si>
    <t>Em pruning</t>
  </si>
  <si>
    <t>1.0068.0962.011-6</t>
  </si>
  <si>
    <t>NE</t>
  </si>
  <si>
    <r>
      <t>*ENABLEX</t>
    </r>
    <r>
      <rPr>
        <vertAlign val="superscript"/>
        <sz val="9"/>
        <rFont val="Verdana"/>
        <family val="2"/>
      </rPr>
      <t xml:space="preserve">® </t>
    </r>
    <r>
      <rPr>
        <sz val="9"/>
        <rFont val="Verdana"/>
        <family val="2"/>
      </rPr>
      <t>◊</t>
    </r>
  </si>
  <si>
    <t>*ENABLEX® ◊</t>
  </si>
  <si>
    <t>Produto para saúde</t>
  </si>
  <si>
    <t>Biológico</t>
  </si>
  <si>
    <t xml:space="preserve">Foi realizada uma alteração manual na condição ZBRP, na lista de preço Z5 (via vk11). Utilizamos o racional: ZBRG x 0,93 = Novo ZBRP. </t>
  </si>
  <si>
    <t>549 - ANTIASMÁTICOS/DPOC ANTICOLINERGICOS PUROS INALANTES</t>
  </si>
  <si>
    <t>CÓDIGO SAP</t>
  </si>
  <si>
    <t>Em Pruning</t>
  </si>
  <si>
    <t>PF 0% R$</t>
  </si>
  <si>
    <t>PMC 0% R$</t>
  </si>
  <si>
    <t>PF 12% R$</t>
  </si>
  <si>
    <t>PMC 12% R$</t>
  </si>
  <si>
    <t>PF 17% ZFM R$</t>
  </si>
  <si>
    <t>PMC 17% ZFM R$</t>
  </si>
  <si>
    <t>PF 17% R$</t>
  </si>
  <si>
    <t>PMC 17% R$</t>
  </si>
  <si>
    <t>PF 18% R$</t>
  </si>
  <si>
    <t>PMC 18% R$</t>
  </si>
  <si>
    <t>PF 19% R$</t>
  </si>
  <si>
    <t>PMC 19% R$</t>
  </si>
  <si>
    <t>Reajuste de Preços 2015: Aumento aplicado de 61%, conforme acordado para se equiparar ao concorrente Migrainex (base de cálculo, cada comprimido de Migrainex = R$ 0,902)</t>
  </si>
  <si>
    <t>Em avaliação</t>
  </si>
  <si>
    <t>Aguardando publicação do cancelamento de registro (Jun-2015).</t>
  </si>
  <si>
    <t>Aprovação prevista para 30-Jun-2015 (Basel). Estoques até Dez-2016. Pruning para Jan-2017.</t>
  </si>
  <si>
    <t>7389 unidades. Sem previsão de novas produções. Seremos avisados por SCM.</t>
  </si>
  <si>
    <t xml:space="preserve">Estoques esgotados. </t>
  </si>
  <si>
    <t>Estoques esgotados. DRA vai submeter cancelamento de registro.</t>
  </si>
  <si>
    <t>5847 unidades. DRA vai submeter cancelamento de registro.</t>
  </si>
  <si>
    <t>Estoques esgotados. Dra vai submeter cancelamento de registro.</t>
  </si>
  <si>
    <t>Aguardando feedback de Basel (30-Jun-2015).</t>
  </si>
  <si>
    <t>Código descontinuado.</t>
  </si>
  <si>
    <t>Registro expirado em 10-Mar-2015. Estoque esgotado.</t>
  </si>
  <si>
    <t>Reavaliação pelo MKT sobre a descontinuação.</t>
  </si>
  <si>
    <t>Estoque será regularizado em Nov-205.</t>
  </si>
  <si>
    <t>Estoques esgotados.</t>
  </si>
  <si>
    <t>Estoques até 30-Jul-2015. Descontinuação a partir de Ago-2015.</t>
  </si>
  <si>
    <t>1) SAP Cadastro por cliente Aspen (45258). Condições: ZBRG / ZBRP / ZB00
2) REGISTRO CANCELADO E TRANSFERIDO PARA ASPEN - VERIFICAR A RETIRADA DA TPN - Verificar reunião de Pruning. SCM vai nos avisar.</t>
  </si>
  <si>
    <t>DATA</t>
  </si>
  <si>
    <t>ALTERAÇÃO</t>
  </si>
  <si>
    <t>VERSÃO</t>
  </si>
  <si>
    <t>Atualização de todos os preços, conforme reajuste 2015</t>
  </si>
  <si>
    <t>TPN35 v1</t>
  </si>
  <si>
    <t xml:space="preserve">Exclusões de apresentações prunadas que somente serão excluidos de bula: Diovan 40mg x14 (704654); Exelon 1,5 mg x 14 e 3,0 mg x 56 (706201 e 700614); Foraseq 12/200 mcg 20+20 (724697); </t>
  </si>
  <si>
    <t>HISTÓRICO DE ALTERAÇÕES TPN</t>
  </si>
  <si>
    <t>TPN35 v2</t>
  </si>
  <si>
    <t>Remoção dos preços das alíquotas de ICMS 12, 17, 18 e 19 para produtos do Convênio 140.</t>
  </si>
  <si>
    <t>TPN35 v3</t>
  </si>
  <si>
    <t>TPN35 v4</t>
  </si>
  <si>
    <t xml:space="preserve"> G:\BUSUNITS\Preços\LISTAS\TPN\Histórico TPN\HISTÓRIO TPN_até 2014.doc</t>
  </si>
  <si>
    <t>TPN versão 05 a 34 disponível no arquivo:</t>
  </si>
  <si>
    <t>50 MG COM REV CT BL AL/PVC/PE/PVDC X 20</t>
  </si>
  <si>
    <t>1.0068.0060.032-5</t>
  </si>
  <si>
    <t>I&amp;D</t>
  </si>
  <si>
    <t>RESPI &amp; I&amp;D</t>
  </si>
  <si>
    <t>Estoque esgotado e código descontinuado</t>
  </si>
  <si>
    <t>Aguardando aprovação do pruning. (30/Junho)</t>
  </si>
  <si>
    <t>Estoque esgotado, códigos descontinuados e DRA vai submeter cancelamento de registro até 03/Julho.</t>
  </si>
  <si>
    <t>50 MG COM REV CT BL AL/AL X 20</t>
  </si>
  <si>
    <t xml:space="preserve">60g </t>
  </si>
  <si>
    <t xml:space="preserve">Aerosol 60g </t>
  </si>
  <si>
    <t xml:space="preserve">120g </t>
  </si>
  <si>
    <t xml:space="preserve">Aerosol 120g </t>
  </si>
  <si>
    <t>SAP Cadastro por city code ZMG1 / lista de preços Z3 - Incluir racional do cálculo</t>
  </si>
  <si>
    <r>
      <t xml:space="preserve">1) Cadastro por cliente Biolab (16141). Condições: ZBRG / ZBRP / ZB00 - Preço deve ser o PF máximo permitido conforme reajuste - é aplicado desconto para venda ao cliente, de acordo com o contrato com o parceiro.
</t>
    </r>
    <r>
      <rPr>
        <b/>
        <u/>
        <sz val="9"/>
        <rFont val="Verdana"/>
        <family val="2"/>
      </rPr>
      <t>2) Incluir preço da AGT - 719185</t>
    </r>
    <r>
      <rPr>
        <sz val="9"/>
        <rFont val="Verdana"/>
        <family val="2"/>
      </rPr>
      <t xml:space="preserve"> (verificar com BPA e GP qual o valor estabelecido no contrato) Aguardando feedback do Global para o cancelamento.</t>
    </r>
  </si>
  <si>
    <r>
      <t xml:space="preserve">1) Cadastro por cliente Biolab (16141). Condições: ZBRG / ZBRP / ZB00 - Preço deve ser o PF máximo permitido conforme reajuste - é aplicado desconto para venda ao cliente, de acordo com o contrato com o parceiro.
</t>
    </r>
    <r>
      <rPr>
        <b/>
        <u/>
        <sz val="9"/>
        <rFont val="Verdana"/>
        <family val="2"/>
      </rPr>
      <t>2) Incluir preço da AGT - 719185</t>
    </r>
    <r>
      <rPr>
        <sz val="9"/>
        <rFont val="Verdana"/>
        <family val="2"/>
      </rPr>
      <t xml:space="preserve"> (verificar com BPA e GP qual o valor estabelecido no contrato)  Aguardando feedback do Global para o cancelamento.</t>
    </r>
  </si>
  <si>
    <t>TPN35 v5</t>
  </si>
  <si>
    <t>TPN35 v6</t>
  </si>
  <si>
    <t xml:space="preserve">Inclusão dos códigos SAP de Revolade 25 mg x 14 (733230), Revolade 50 mg x 14 (733235), Zofran 4 mg x 5 (734128) e Zofran 8 mg x 5 (734129); Atualização dos preços de diversas apresentações de acordo com a lista oficial da CMED (julho/2015). </t>
  </si>
  <si>
    <t>24/08/2015 - PREÇOS INATIVADOS DEVIDO A NÃO COMERCIALIZAÇÃO - REF. COMUNICADO CMED N° 12/2015</t>
  </si>
  <si>
    <r>
      <t xml:space="preserve">Retirada das apresentações listadas na aba "Produtos Inativos" da lista de preços, devido ao Comunicado n° 12 de 2015, que estabeleceu que as apresentações não comercializadas teriam seus preços inativados no SAMMED. Caso haja interesse da empresa comercializar estas apresentações novamente, será necessário submeter um novo Documento Informativo de Preço - </t>
    </r>
    <r>
      <rPr>
        <sz val="10"/>
        <color rgb="FFFF0000"/>
        <rFont val="Verdana"/>
        <family val="2"/>
      </rPr>
      <t>Versão não publicada na intranet, uma vez que a partir de 01/09/2015 haverá uma nova lista de preços devido ao aumento de preços dos produtos OTC.</t>
    </r>
  </si>
  <si>
    <r>
      <t>Aumento de preços dos produtos OTC - Benefiber pote 155 g (712327), Benefiber</t>
    </r>
    <r>
      <rPr>
        <sz val="10"/>
        <rFont val="Calibri"/>
        <family val="2"/>
      </rPr>
      <t>®</t>
    </r>
    <r>
      <rPr>
        <sz val="10"/>
        <rFont val="Verdana"/>
        <family val="2"/>
      </rPr>
      <t xml:space="preserve"> Nutriose 3,5 g 10 sachet (720224), Benefiber</t>
    </r>
    <r>
      <rPr>
        <sz val="10"/>
        <rFont val="Calibri"/>
        <family val="2"/>
      </rPr>
      <t>®</t>
    </r>
    <r>
      <rPr>
        <sz val="10"/>
        <rFont val="Verdana"/>
        <family val="2"/>
      </rPr>
      <t xml:space="preserve"> Nutriose 3,5 g 28 sachet (712329), Cataflam Sport Ice</t>
    </r>
    <r>
      <rPr>
        <sz val="10"/>
        <rFont val="Calibri"/>
        <family val="2"/>
      </rPr>
      <t>™</t>
    </r>
    <r>
      <rPr>
        <sz val="10"/>
        <rFont val="Verdana"/>
        <family val="2"/>
      </rPr>
      <t xml:space="preserve"> 60 g (723973) e Cataflam Sport Ice™ 120 g (725943).</t>
    </r>
  </si>
  <si>
    <t>1) SAP Cadastro por city code ZPR1 / lista de preços Z6 Condição: ZBRG - Mesmo preço para cliente e TPN
2) Produto sem preço na alíquota 12% ICMS - Publicar o 18% na SIMPRO. (Conferir se Z3 e Z5 têm o mesmo preço de Z6).
3) Produtos sem PMC - Não há preços na condição ZB00.</t>
  </si>
  <si>
    <t>1) Conv. 140 - Repetir PF 0% e PMC 0% para todas as alíquotas antes de subir o preço no SAP
2) Produtos sem PMC - Não há preços na condição ZB00.</t>
  </si>
  <si>
    <t>Produtos sem PMC - Não há preços na condição ZB00.</t>
  </si>
  <si>
    <t>1) Conv. 140 - Repetir PF 0% e PMC 0% para todas as alíquotas antes de subir o preço no SAP
2) Produtos sem PMC - Não há preços na condição ZB00. Código descontinuado.</t>
  </si>
  <si>
    <t>Em pruning
1) Conv. 140 - Repetir PF 0% e PMC 0% para todas as alíquotas antes de subir o preço no SAP
2) Produtos sem PMC - Não há preços na condição ZB00.</t>
  </si>
  <si>
    <t>1.0068.1060.007-7</t>
  </si>
  <si>
    <r>
      <t>Correção do Número de Registro do Tasigna.
Incorreto: 1.0068.</t>
    </r>
    <r>
      <rPr>
        <sz val="10"/>
        <color rgb="FFFF0000"/>
        <rFont val="Verdana"/>
        <family val="2"/>
      </rPr>
      <t>1074</t>
    </r>
    <r>
      <rPr>
        <sz val="10"/>
        <rFont val="Verdana"/>
        <family val="2"/>
      </rPr>
      <t>.007-7. Correto: 1.0068.</t>
    </r>
    <r>
      <rPr>
        <sz val="10"/>
        <color rgb="FF00B050"/>
        <rFont val="Verdana"/>
        <family val="2"/>
      </rPr>
      <t>1060</t>
    </r>
    <r>
      <rPr>
        <sz val="10"/>
        <rFont val="Verdana"/>
        <family val="2"/>
      </rPr>
      <t>.007-7.</t>
    </r>
  </si>
  <si>
    <t>CÓD. SAP</t>
  </si>
  <si>
    <t>LISTA</t>
  </si>
  <si>
    <t>Redução do preço das apresentações de Zometa (714990 e 721974)  por determinação da CMED (Ofício 779/2015/CMED/ANVISA).</t>
  </si>
  <si>
    <t>TPN35 v7</t>
  </si>
  <si>
    <t>Alteração da divisão NSO, que foi separada em duas unidades: NS e Retina.</t>
  </si>
  <si>
    <t>Data de Aprovação de Preço</t>
  </si>
  <si>
    <t>Categoria</t>
  </si>
  <si>
    <t>Categoria II</t>
  </si>
  <si>
    <t>Caso Omisso 
(Preço Provisório)</t>
  </si>
  <si>
    <t>Incluir</t>
  </si>
  <si>
    <t>Categoria III</t>
  </si>
  <si>
    <t>INCLUIR</t>
  </si>
  <si>
    <t>Categoria V</t>
  </si>
  <si>
    <t>NA Preço Não Controlado</t>
  </si>
  <si>
    <t>NA Preço Liberado</t>
  </si>
  <si>
    <t>Registro de 07/12/1989</t>
  </si>
  <si>
    <t>Inclusão da data de aprovação dos preços e categorias de registro de preço.</t>
  </si>
  <si>
    <t>Inclusão nova apresentação Voltaren (734703).</t>
  </si>
  <si>
    <t>Atualização para fórmula com apenas 2 casas decimais.</t>
  </si>
  <si>
    <t>Inclusão de coluna para identificar se a apresentação está sendo discutida na reunião de pruning.</t>
  </si>
  <si>
    <t>Inclusão das exceções do SAP.</t>
  </si>
  <si>
    <t>Inclusão Stalevo 200 mg - Código SAP 711639 (Lançamento).</t>
  </si>
  <si>
    <t>Ajuste de produtos por Bus.</t>
  </si>
  <si>
    <t>Correção do código EAN da Apresolina nova embalagem.</t>
  </si>
  <si>
    <t>Retirada produtos da Alcon para outra aba.</t>
  </si>
  <si>
    <t>Inclusões das novas apresentações Sandostatin LAR; Seebri; Bexsero.</t>
  </si>
  <si>
    <t>Exclusão dos produtos da Alcon que não tem preço controlado pela CMED - Genteal Gel e Vitalux Plus (707330 e 705631).</t>
  </si>
  <si>
    <t>Exclusão de Diovan Amlo Combo 160 mg/5 mg 28 + 28 e 80 mg/5 mg 28 + 28 (702344 e 702338) - registro cancelado em 19/02/2015.</t>
  </si>
  <si>
    <t>Exclusão de Sebivo 600 MG 28 CP (710895) - registro caducado em 22/10/2011.</t>
  </si>
  <si>
    <t>Exclusões de apresentações prunadas aguardando cancelamento: Diclofenaco Sódico 50 mg x 20 (702356); Merigest 2,0 mg + 0,7 mg x 28 (127338); Muricalm 10 ml sol or (120079); Nyolol Gel 0,1% x 5 ml (147095).</t>
  </si>
  <si>
    <t>Higroton 12,5 mg x 14 e 25 mg x 14 (719753 e 725680); Lamisil 125 mg x 14 e 250 mg x 7 (105180 e 132533); Miflonide 200 mcg x 30 (720424); Rasilez 300 mg x 14 (713396); Rasilez Amlo 300 mg + 5 mg x 14 (721599); Rasilez HCT 150 mg + 25 mg x 14, 300 mg + 12,5 mg x 14 e 300 mg + 25 mg x 14 (715488, 715491 e 715494).</t>
  </si>
  <si>
    <r>
      <t>Redução de preços de Diovan</t>
    </r>
    <r>
      <rPr>
        <sz val="10"/>
        <rFont val="Calibri"/>
        <family val="2"/>
      </rPr>
      <t>®(146481, 146482, 146485, 146486, 703028, 703029 e 704655)</t>
    </r>
    <r>
      <rPr>
        <sz val="10"/>
        <rFont val="Verdana"/>
        <family val="2"/>
      </rPr>
      <t xml:space="preserve"> e Diovan</t>
    </r>
    <r>
      <rPr>
        <sz val="10"/>
        <rFont val="Calibri"/>
        <family val="2"/>
      </rPr>
      <t>®</t>
    </r>
    <r>
      <rPr>
        <sz val="10"/>
        <rFont val="Verdana"/>
        <family val="2"/>
      </rPr>
      <t xml:space="preserve"> HCT (132259, 140011, 140012, 152550, 704152, 711386, 711388 e 711389).</t>
    </r>
  </si>
  <si>
    <t>VACINAS</t>
  </si>
  <si>
    <t>SAP</t>
  </si>
  <si>
    <t>Aprovação de Preço</t>
  </si>
  <si>
    <t>Observações Pruning</t>
  </si>
  <si>
    <t>PRUNING</t>
  </si>
  <si>
    <t>CONVÊNIOS</t>
  </si>
  <si>
    <t>Classificações</t>
  </si>
  <si>
    <t>TPN35 v8</t>
  </si>
  <si>
    <t>★ Alíquotas de ICMS: 19% - RJ; ICMS 18% - SP, PR, MG, RS e AM; ICMS 17% - Demais estados; e ICMS 12% - MG e SP (ambos somente para medicamentos genéricos)</t>
  </si>
  <si>
    <t>Inlcusão dos valores de PMC para o Xolair (141045) e alteração das novas alíquotas de ICMS (18% para AM e RS e 12% para genéricos de SP)</t>
  </si>
  <si>
    <t>5 MG COM REV BL AL PLAS X 60</t>
  </si>
  <si>
    <t>15 MG COM REV BL AL PLAS X 60</t>
  </si>
  <si>
    <t>20 MG COM REV BL AL PLAS X 60</t>
  </si>
  <si>
    <t>5 MG X 60</t>
  </si>
  <si>
    <t>15 MG X 60</t>
  </si>
  <si>
    <t>20 MG X 60</t>
  </si>
  <si>
    <t>FOSFATO DE RUXOLITINIBE</t>
  </si>
  <si>
    <t>1.0068.1121.003-5</t>
  </si>
  <si>
    <t>1.0068.1121.002-7</t>
  </si>
  <si>
    <t>1.0068.1121.001-9</t>
  </si>
  <si>
    <t>Categoria I</t>
  </si>
  <si>
    <t>LISTA DE PREÇOS NACIONAL Nº 35 - Versão 9</t>
  </si>
  <si>
    <t>TPN35 v9</t>
  </si>
  <si>
    <t>Inclusão do produto Jakavi (Lançamento)
Alteração do preço de Aclasta (correção do reajuste)</t>
  </si>
  <si>
    <t>Pendente protocolar reativação de fabricação</t>
  </si>
  <si>
    <t>Pendente aprovações internas para prosseguir com o pruning</t>
  </si>
  <si>
    <t>Retirar da TPN - Estoque esgotado e do SAP</t>
  </si>
  <si>
    <t>Lotes vencem em fev/2017</t>
  </si>
  <si>
    <t>Lotes vencem em mar/2017</t>
  </si>
  <si>
    <t>Lotes vencem em dez/16</t>
  </si>
  <si>
    <t>Estoque disponível até Out/2017
Avaliar se continuaremos vendendo Tobi já que o SPC é baixo</t>
  </si>
  <si>
    <t>Estoque disponível até Mar/2017</t>
  </si>
  <si>
    <t>Aguardar vencimento do último lote para retirar da TPN - vencimento em 31/03/2016</t>
  </si>
  <si>
    <t>Vencimento do lote - 31/01/2016</t>
  </si>
  <si>
    <t>Vencimento do lote - 30/04/2016</t>
  </si>
  <si>
    <t>Vencimento do lote - 29/02/2016</t>
  </si>
  <si>
    <t>Lotes expirados! Retirar da TPN e do SAP</t>
  </si>
  <si>
    <t>Retirar da TPN e SAP - Estoque esgotado</t>
  </si>
  <si>
    <t>Aguardando avaliação FLT.
Estoque até Fev/17.</t>
  </si>
  <si>
    <t>Sem estoque - último lote a ser informado por supply</t>
  </si>
  <si>
    <t>Por questões regulatórias de fotoproteção que está em avaliação pela ANVISA</t>
  </si>
  <si>
    <t>Aguardar informação de Supply</t>
  </si>
  <si>
    <t>Retirar do SAP e TPN - lotes vencidos</t>
  </si>
  <si>
    <t>Substituído pela nova embalagem - Lotes expirados, retirar da TPN e SAP</t>
  </si>
  <si>
    <t>Aguardar informação de Supply sobre vencimento do ultimo lote</t>
  </si>
  <si>
    <t>Aguardando aprovação do registro pela Meda</t>
  </si>
  <si>
    <r>
      <t>ELIDEL</t>
    </r>
    <r>
      <rPr>
        <vertAlign val="superscript"/>
        <sz val="9"/>
        <rFont val="Verdana"/>
        <family val="2"/>
      </rPr>
      <t>®</t>
    </r>
  </si>
  <si>
    <t>Lotes expirados! Retirar da TPN e do SAP (31/07/2014)</t>
  </si>
  <si>
    <t>Lotes expirados! Retirar da TPN e do SAP (30/11/2015)</t>
  </si>
  <si>
    <t>Lotes expirados! Retirar da TPN e do SAP (30/09/2015)</t>
  </si>
  <si>
    <t>Lotes expirados! Retirar da TPN e do SAP (30/06/2015)</t>
  </si>
  <si>
    <t>Retirar da TPN e SAP - Estoque esgotado em 30/04/2012</t>
  </si>
  <si>
    <t>Retirar da TPN e SAP - Estoque esgotado em 30/11/2013</t>
  </si>
  <si>
    <t>RETIRADOS DA TPN EM 28/01/2016 (Reunião de Pruning)</t>
  </si>
  <si>
    <t>Vencimento do lote - 31/03/2016</t>
  </si>
  <si>
    <t>Vencimento do lote - 31/05/2016</t>
  </si>
  <si>
    <t>Vencimento do lote - 30/09/2016</t>
  </si>
  <si>
    <t>Registrado pela Aspen - aguardar vencimento dos lotes para retirar do SAP e da TPN</t>
  </si>
  <si>
    <t>Atualização da reunião de pruning - retirada de códigos inativos e não comercializados (diversos)</t>
  </si>
  <si>
    <t>ESTABELECIDOS</t>
  </si>
  <si>
    <t>NEURO</t>
  </si>
  <si>
    <t>TPN35 v10</t>
  </si>
  <si>
    <t>Registro expirado em 10-Mar-2015. Estoque esgotado. 
Lote vence em 31/05/2016</t>
  </si>
  <si>
    <t xml:space="preserve">4.5141.0965.003-8 </t>
  </si>
  <si>
    <t xml:space="preserve">4.5141.0965.004-6 </t>
  </si>
  <si>
    <t>Inclusão da coluna de ICMS 18% ZFM, inclusão dos códigos GGREM das três apresentações do Jakavi (726714, 726715 e 726716) e atualização dos números de registro do Benefiber</t>
  </si>
  <si>
    <t>ARZERRA</t>
  </si>
  <si>
    <t xml:space="preserve">20 MG / ML SOL INJ CT 3 FA VD INC X 5 ML </t>
  </si>
  <si>
    <t xml:space="preserve">20 MG / ML SOL INJ CT FA VD INC X 50 ML </t>
  </si>
  <si>
    <t>OFATUMUMABE</t>
  </si>
  <si>
    <t>10 MG/ML SOL INJ CT 1 SER PREENC VD TRANS X 0,165 ML</t>
  </si>
  <si>
    <t>7896261020085</t>
  </si>
  <si>
    <t>ICMS 20%</t>
  </si>
  <si>
    <t>ICMS 18% ALC</t>
  </si>
  <si>
    <t>ICMS 17,5%</t>
  </si>
  <si>
    <t>ICMS 17,5% ALC</t>
  </si>
  <si>
    <t>ICMS 17% ALC</t>
  </si>
  <si>
    <t>PF 20%</t>
  </si>
  <si>
    <t>PMC 20%</t>
  </si>
  <si>
    <t>PF 18% ALC</t>
  </si>
  <si>
    <t>PMC 18% ALC</t>
  </si>
  <si>
    <t>PF 17,5%</t>
  </si>
  <si>
    <t>PMC 17,5%</t>
  </si>
  <si>
    <t>PF 17,5% ALC</t>
  </si>
  <si>
    <t>PMC 17,5% ALC</t>
  </si>
  <si>
    <t>PF 17% ALC</t>
  </si>
  <si>
    <t>PMC 17% ALC</t>
  </si>
  <si>
    <t>CONVERTER PARA LISTA POSITIVA</t>
  </si>
  <si>
    <t>FATORES DE CONVERSÃO PARA PMC</t>
  </si>
  <si>
    <t>LISTA POSITIVA</t>
  </si>
  <si>
    <t>LISTA NEGATIVA</t>
  </si>
  <si>
    <t>LISTA NEUTRA</t>
  </si>
  <si>
    <t>ORIGEM</t>
  </si>
  <si>
    <t>Lista Positiva 18%</t>
  </si>
  <si>
    <t>Lista Negativa 18%</t>
  </si>
  <si>
    <t>Lista Neutra 18%</t>
  </si>
  <si>
    <t>CONVERTER PARA LISTA NEGATIVA</t>
  </si>
  <si>
    <t>CONVERTER PARA LISTA NEUTRA</t>
  </si>
  <si>
    <t>Lista</t>
  </si>
  <si>
    <t>JETREA</t>
  </si>
  <si>
    <t>2,5 MG/ML SOL DIL INJ IVIT AMP VD TRANS X 0,2 ML</t>
  </si>
  <si>
    <t>7896548199596</t>
  </si>
  <si>
    <t>NYOLOL GEL</t>
  </si>
  <si>
    <t>7898088360849</t>
  </si>
  <si>
    <r>
      <t xml:space="preserve">LISTA DE PREÇOS NACIONAL Nº 36 - Versão 1 (em vigor a partir de </t>
    </r>
    <r>
      <rPr>
        <b/>
        <sz val="9"/>
        <color rgb="FFFF0000"/>
        <rFont val="Verdana"/>
        <family val="2"/>
      </rPr>
      <t>XX</t>
    </r>
    <r>
      <rPr>
        <b/>
        <sz val="9"/>
        <rFont val="Verdana"/>
        <family val="2"/>
      </rPr>
      <t>/04/2016)</t>
    </r>
  </si>
  <si>
    <t>EM VIGOR A PARTIR DE XX/04/2016, AUTORIZADO PELA RESOLUÇÃO CMED nº X, DE X DE X DE 2016</t>
  </si>
  <si>
    <t>★ Alíquotas de ICMS 20% - RJ; ICMS 18% - AM, AP, BA, MA, MG, PB, PE, PR, RN, RS, SE, SP, TO e RJ (medicamentos da Portaria MS 1318/2002 ); ICMS 17,5% - RO; ICMS 17% - Demais Estados; ICMS 12% - Medicamentos Genéricos de SP e MG. Áreas de Livre Comércio – ALC -: Manaus/Tabatinga (AM), Boa Vista/Bonfim (RR), Macapá/Santana (AP), Guajará-Mirim (RO), Brasiléia/Epitaciolândia/ Cruzeiro do Sul (AC)</t>
  </si>
  <si>
    <t>LISTA DE PREÇOS NACIONAL Nº 36 - Versão 1 (em vigor a partir de 31/03/2016)</t>
  </si>
  <si>
    <t>EM VIGOR A PARTIR DE 31/03/2016, AUTORIZADO PELA RESOLUÇÃO CMED nº 01, DE 14 DE MARÇO DE 2016, DOU DE 01/04/2016</t>
  </si>
  <si>
    <r>
      <t>JAKAVI</t>
    </r>
    <r>
      <rPr>
        <vertAlign val="superscript"/>
        <sz val="9"/>
        <rFont val="Verdana"/>
        <family val="2"/>
      </rPr>
      <t>®</t>
    </r>
  </si>
  <si>
    <t>Cadastro de preço para cliente específico Aspen 51014 (Incluir racional de cálculo)</t>
  </si>
  <si>
    <t>OPHTHA</t>
  </si>
  <si>
    <t>Registro transferido para Aspen - Retirado da TPN em 01/04/2016</t>
  </si>
  <si>
    <t>Categoria IV</t>
  </si>
  <si>
    <t>1225/10 de 30/09/2010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</si>
</sst>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0000000"/>
    <numFmt numFmtId="165" formatCode="_(* #,##0.00_);_(* \(#,##0.00\);_(* &quot;-&quot;??_);_(@_)"/>
    <numFmt numFmtId="166" formatCode="000000000000000"/>
    <numFmt numFmtId="167" formatCode="#,##0.000"/>
    <numFmt numFmtId="168" formatCode="0.00000"/>
    <numFmt numFmtId="169" formatCode="0.000000"/>
    <numFmt numFmtId="170" formatCode="0.0%"/>
  </numFmts>
  <fonts count="57">
    <font>
      <sz val="11"/>
      <color theme="1"/>
      <name val="Calibri"/>
      <family val="2"/>
      <scheme val="minor"/>
    </font>
    <font>
      <sz val="10"/>
      <name val="Verdana"/>
      <family val="2"/>
    </font>
    <font>
      <sz val="8"/>
      <name val="Verdana"/>
      <family val="2"/>
    </font>
    <font>
      <sz val="9"/>
      <name val="Verdana"/>
      <family val="2"/>
    </font>
    <font>
      <b/>
      <sz val="9"/>
      <name val="Verdana"/>
      <family val="2"/>
    </font>
    <font>
      <b/>
      <sz val="12"/>
      <name val="Verdana"/>
      <family val="2"/>
    </font>
    <font>
      <b/>
      <sz val="10"/>
      <color theme="0"/>
      <name val="Verdana"/>
      <family val="2"/>
    </font>
    <font>
      <b/>
      <sz val="8"/>
      <color theme="0"/>
      <name val="Verdana"/>
      <family val="2"/>
    </font>
    <font>
      <b/>
      <sz val="7"/>
      <color theme="0"/>
      <name val="Verdana"/>
      <family val="2"/>
    </font>
    <font>
      <b/>
      <sz val="6"/>
      <color indexed="9"/>
      <name val="Verdana"/>
      <family val="2"/>
    </font>
    <font>
      <vertAlign val="superscript"/>
      <sz val="9"/>
      <name val="NewCenturySchlbk"/>
      <family val="1"/>
    </font>
    <font>
      <sz val="9"/>
      <name val="NewCenturySchlbk"/>
      <family val="1"/>
    </font>
    <font>
      <sz val="11"/>
      <name val="Verdana"/>
      <family val="2"/>
    </font>
    <font>
      <vertAlign val="superscript"/>
      <sz val="9"/>
      <name val="Verdana"/>
      <family val="2"/>
    </font>
    <font>
      <sz val="10"/>
      <color indexed="10"/>
      <name val="Verdana"/>
      <family val="2"/>
    </font>
    <font>
      <vertAlign val="superscript"/>
      <sz val="10"/>
      <name val="Verdana"/>
      <family val="2"/>
    </font>
    <font>
      <sz val="12"/>
      <name val="Verdana"/>
      <family val="2"/>
    </font>
    <font>
      <vertAlign val="superscript"/>
      <sz val="10"/>
      <name val="Cambria"/>
      <family val="1"/>
    </font>
    <font>
      <sz val="11"/>
      <color theme="1"/>
      <name val="Arial"/>
      <family val="2"/>
    </font>
    <font>
      <b/>
      <sz val="10"/>
      <name val="Verdana"/>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9"/>
      <color theme="0"/>
      <name val="Verdana"/>
      <family val="2"/>
    </font>
    <font>
      <b/>
      <sz val="9"/>
      <color rgb="FFFF0000"/>
      <name val="Verdana"/>
      <family val="2"/>
    </font>
    <font>
      <b/>
      <sz val="48"/>
      <color rgb="FFFF0000"/>
      <name val="Verdana"/>
      <family val="2"/>
    </font>
    <font>
      <sz val="11"/>
      <color theme="1"/>
      <name val="Verdana"/>
      <family val="2"/>
    </font>
    <font>
      <sz val="10"/>
      <name val="Arial"/>
      <family val="2"/>
    </font>
    <font>
      <b/>
      <u/>
      <sz val="9"/>
      <name val="Verdana"/>
      <family val="2"/>
    </font>
    <font>
      <b/>
      <sz val="12"/>
      <name val="Arial"/>
      <family val="2"/>
    </font>
    <font>
      <b/>
      <sz val="14"/>
      <name val="Arial"/>
      <family val="2"/>
    </font>
    <font>
      <u/>
      <sz val="11"/>
      <color theme="10"/>
      <name val="Calibri"/>
      <family val="2"/>
      <scheme val="minor"/>
    </font>
    <font>
      <sz val="10"/>
      <color rgb="FFFF0000"/>
      <name val="Verdana"/>
      <family val="2"/>
    </font>
    <font>
      <sz val="10"/>
      <name val="Calibri"/>
      <family val="2"/>
    </font>
    <font>
      <sz val="10"/>
      <color rgb="FF00B050"/>
      <name val="Verdana"/>
      <family val="2"/>
    </font>
    <font>
      <b/>
      <sz val="8"/>
      <color rgb="FFFF0000"/>
      <name val="Verdana"/>
      <family val="2"/>
    </font>
    <font>
      <sz val="10"/>
      <name val="MS Sans Serif"/>
      <family val="2"/>
    </font>
    <font>
      <b/>
      <sz val="11"/>
      <color rgb="FFFF0000"/>
      <name val="Verdana"/>
      <family val="2"/>
    </font>
    <font>
      <b/>
      <sz val="9"/>
      <color rgb="FF000000"/>
      <name val="Verdana"/>
      <family val="2"/>
    </font>
    <font>
      <b/>
      <sz val="9"/>
      <color theme="1"/>
      <name val="Verdana"/>
      <family val="2"/>
    </font>
  </fonts>
  <fills count="53">
    <fill>
      <patternFill patternType="none"/>
    </fill>
    <fill>
      <patternFill patternType="gray125"/>
    </fill>
    <fill>
      <patternFill patternType="solid">
        <fgColor indexed="65"/>
        <bgColor indexed="64"/>
      </patternFill>
    </fill>
    <fill>
      <patternFill patternType="solid">
        <fgColor theme="9" tint="-0.499984740745262"/>
        <bgColor indexed="22"/>
      </patternFill>
    </fill>
    <fill>
      <patternFill patternType="solid">
        <fgColor theme="9" tint="-0.499984740745262"/>
        <bgColor indexed="64"/>
      </patternFill>
    </fill>
    <fill>
      <patternFill patternType="solid">
        <fgColor theme="9" tint="0.7999816888943144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D5907"/>
        <bgColor indexed="22"/>
      </patternFill>
    </fill>
    <fill>
      <patternFill patternType="solid">
        <fgColor rgb="FFBD5907"/>
        <bgColor indexed="64"/>
      </patternFill>
    </fill>
    <fill>
      <patternFill patternType="solid">
        <fgColor theme="9" tint="-0.249977111117893"/>
        <bgColor indexed="64"/>
      </patternFill>
    </fill>
    <fill>
      <patternFill patternType="solid">
        <fgColor theme="9" tint="-0.249977111117893"/>
        <bgColor indexed="22"/>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
      <patternFill patternType="solid">
        <fgColor rgb="FFEEECE1"/>
        <bgColor indexed="64"/>
      </patternFill>
    </fill>
  </fills>
  <borders count="51">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left>
      <right/>
      <top/>
      <bottom style="thick">
        <color theme="0"/>
      </bottom>
      <diagonal/>
    </border>
    <border>
      <left/>
      <right/>
      <top/>
      <bottom style="thick">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op>
      <bottom/>
      <diagonal/>
    </border>
    <border>
      <left/>
      <right/>
      <top/>
      <bottom style="medium">
        <color theme="0"/>
      </bottom>
      <diagonal/>
    </border>
    <border>
      <left style="medium">
        <color theme="0"/>
      </left>
      <right/>
      <top/>
      <bottom/>
      <diagonal/>
    </border>
    <border>
      <left style="thin">
        <color indexed="64"/>
      </left>
      <right style="thin">
        <color indexed="64"/>
      </right>
      <top style="thin">
        <color indexed="64"/>
      </top>
      <bottom/>
      <diagonal/>
    </border>
    <border>
      <left/>
      <right style="medium">
        <color theme="0"/>
      </right>
      <top style="medium">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s>
  <cellStyleXfs count="51">
    <xf numFmtId="0" fontId="0" fillId="0" borderId="0"/>
    <xf numFmtId="0" fontId="18" fillId="0" borderId="0"/>
    <xf numFmtId="165" fontId="2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12" applyNumberFormat="0" applyAlignment="0" applyProtection="0"/>
    <xf numFmtId="0" fontId="30" fillId="11" borderId="13" applyNumberFormat="0" applyAlignment="0" applyProtection="0"/>
    <xf numFmtId="0" fontId="31" fillId="11" borderId="12" applyNumberFormat="0" applyAlignment="0" applyProtection="0"/>
    <xf numFmtId="0" fontId="32" fillId="0" borderId="14" applyNumberFormat="0" applyFill="0" applyAlignment="0" applyProtection="0"/>
    <xf numFmtId="0" fontId="33" fillId="12" borderId="15" applyNumberFormat="0" applyAlignment="0" applyProtection="0"/>
    <xf numFmtId="0" fontId="34" fillId="0" borderId="0" applyNumberFormat="0" applyFill="0" applyBorder="0" applyAlignment="0" applyProtection="0"/>
    <xf numFmtId="0" fontId="21" fillId="13" borderId="16" applyNumberFormat="0" applyFont="0" applyAlignment="0" applyProtection="0"/>
    <xf numFmtId="0" fontId="35" fillId="0" borderId="0" applyNumberFormat="0" applyFill="0" applyBorder="0" applyAlignment="0" applyProtection="0"/>
    <xf numFmtId="0" fontId="36" fillId="0" borderId="17" applyNumberFormat="0" applyFill="0" applyAlignment="0" applyProtection="0"/>
    <xf numFmtId="0" fontId="37"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37" fillId="37" borderId="0" applyNumberFormat="0" applyBorder="0" applyAlignment="0" applyProtection="0"/>
    <xf numFmtId="0" fontId="44" fillId="0" borderId="0"/>
    <xf numFmtId="43" fontId="44" fillId="0" borderId="0" applyFont="0" applyFill="0" applyBorder="0" applyAlignment="0" applyProtection="0"/>
    <xf numFmtId="0" fontId="48" fillId="0" borderId="0" applyNumberFormat="0" applyFill="0" applyBorder="0" applyAlignment="0" applyProtection="0"/>
    <xf numFmtId="0" fontId="20" fillId="0" borderId="0"/>
    <xf numFmtId="43" fontId="20" fillId="0" borderId="0" applyFont="0" applyFill="0" applyBorder="0" applyAlignment="0" applyProtection="0"/>
    <xf numFmtId="0" fontId="53" fillId="0" borderId="0"/>
    <xf numFmtId="9" fontId="21" fillId="0" borderId="0" applyFont="0" applyFill="0" applyBorder="0" applyAlignment="0" applyProtection="0"/>
  </cellStyleXfs>
  <cellXfs count="490">
    <xf numFmtId="0" fontId="0" fillId="0" borderId="0" xfId="0"/>
    <xf numFmtId="0" fontId="1" fillId="0" borderId="0" xfId="0" applyFont="1" applyFill="1" applyAlignment="1"/>
    <xf numFmtId="1" fontId="1" fillId="0" borderId="0" xfId="0" applyNumberFormat="1" applyFont="1" applyFill="1" applyAlignment="1">
      <alignment horizontal="center"/>
    </xf>
    <xf numFmtId="0" fontId="1" fillId="0" borderId="0" xfId="0" applyFont="1" applyFill="1" applyAlignment="1">
      <alignment horizontal="center"/>
    </xf>
    <xf numFmtId="4" fontId="1" fillId="0" borderId="0" xfId="0" applyNumberFormat="1" applyFont="1" applyFill="1" applyAlignment="1"/>
    <xf numFmtId="4" fontId="1" fillId="0" borderId="0" xfId="0" applyNumberFormat="1" applyFont="1" applyFill="1" applyBorder="1" applyAlignment="1">
      <alignment horizontal="left"/>
    </xf>
    <xf numFmtId="0" fontId="1" fillId="0" borderId="0" xfId="0" applyFont="1" applyFill="1" applyBorder="1" applyAlignment="1"/>
    <xf numFmtId="0" fontId="2" fillId="0" borderId="0" xfId="0" applyFont="1" applyFill="1" applyBorder="1" applyAlignment="1"/>
    <xf numFmtId="0" fontId="3" fillId="0" borderId="0" xfId="0" applyFont="1" applyFill="1" applyAlignment="1"/>
    <xf numFmtId="1" fontId="3" fillId="0" borderId="0" xfId="0" applyNumberFormat="1" applyFont="1" applyFill="1" applyAlignment="1">
      <alignment horizontal="center"/>
    </xf>
    <xf numFmtId="0" fontId="3" fillId="0" borderId="0" xfId="0" applyFont="1" applyFill="1" applyAlignment="1">
      <alignment horizontal="center"/>
    </xf>
    <xf numFmtId="4" fontId="3" fillId="0" borderId="0" xfId="0" applyNumberFormat="1" applyFont="1" applyFill="1" applyAlignment="1">
      <alignment horizontal="center"/>
    </xf>
    <xf numFmtId="4" fontId="1" fillId="0" borderId="0" xfId="0" applyNumberFormat="1" applyFont="1" applyFill="1" applyAlignment="1">
      <alignment horizontal="center"/>
    </xf>
    <xf numFmtId="0" fontId="4" fillId="0" borderId="0" xfId="0" applyFont="1" applyFill="1" applyBorder="1" applyAlignment="1"/>
    <xf numFmtId="0" fontId="5" fillId="2" borderId="0" xfId="0" applyFont="1" applyFill="1" applyBorder="1" applyAlignment="1"/>
    <xf numFmtId="0" fontId="1" fillId="2" borderId="0" xfId="0" applyFont="1" applyFill="1" applyAlignment="1">
      <alignment horizontal="center"/>
    </xf>
    <xf numFmtId="1" fontId="1" fillId="2" borderId="0" xfId="0" applyNumberFormat="1" applyFont="1" applyFill="1" applyAlignment="1">
      <alignment horizontal="center"/>
    </xf>
    <xf numFmtId="1" fontId="1" fillId="2" borderId="1" xfId="0" applyNumberFormat="1" applyFont="1" applyFill="1" applyBorder="1" applyAlignment="1">
      <alignment horizontal="center"/>
    </xf>
    <xf numFmtId="0" fontId="7" fillId="4" borderId="4" xfId="0" applyFont="1" applyFill="1" applyBorder="1" applyAlignment="1" applyProtection="1">
      <alignment horizontal="center" vertical="center"/>
    </xf>
    <xf numFmtId="0" fontId="6" fillId="0" borderId="0" xfId="0" applyFont="1" applyFill="1" applyBorder="1" applyAlignment="1"/>
    <xf numFmtId="0" fontId="1" fillId="0" borderId="0" xfId="0" applyFont="1" applyFill="1"/>
    <xf numFmtId="4" fontId="1" fillId="0" borderId="0" xfId="0" applyNumberFormat="1" applyFont="1" applyFill="1"/>
    <xf numFmtId="4" fontId="1" fillId="0" borderId="0" xfId="0" applyNumberFormat="1" applyFont="1" applyFill="1" applyBorder="1"/>
    <xf numFmtId="0" fontId="1" fillId="0" borderId="0" xfId="0" applyFont="1" applyFill="1" applyBorder="1"/>
    <xf numFmtId="0" fontId="4" fillId="0" borderId="0" xfId="0" applyFont="1" applyFill="1" applyBorder="1" applyAlignment="1">
      <alignment horizontal="left" wrapText="1"/>
    </xf>
    <xf numFmtId="4" fontId="19" fillId="0" borderId="0" xfId="0" applyNumberFormat="1" applyFont="1" applyFill="1"/>
    <xf numFmtId="0" fontId="7" fillId="4" borderId="4" xfId="0" applyFont="1" applyFill="1" applyBorder="1" applyAlignment="1" applyProtection="1">
      <alignment horizontal="center" vertical="center" wrapText="1"/>
    </xf>
    <xf numFmtId="1" fontId="7" fillId="4" borderId="4" xfId="0" applyNumberFormat="1" applyFont="1" applyFill="1" applyBorder="1" applyAlignment="1" applyProtection="1">
      <alignment horizontal="center" vertical="center" wrapText="1"/>
    </xf>
    <xf numFmtId="1" fontId="7" fillId="4" borderId="4" xfId="0" applyNumberFormat="1" applyFont="1" applyFill="1" applyBorder="1" applyAlignment="1" applyProtection="1">
      <alignment horizontal="center" vertical="center"/>
    </xf>
    <xf numFmtId="1" fontId="8" fillId="4" borderId="4" xfId="0" applyNumberFormat="1" applyFont="1" applyFill="1" applyBorder="1" applyAlignment="1" applyProtection="1">
      <alignment horizontal="center" vertical="center" wrapText="1"/>
    </xf>
    <xf numFmtId="0" fontId="3" fillId="6" borderId="5" xfId="0" quotePrefix="1" applyFont="1" applyFill="1" applyBorder="1" applyAlignment="1" applyProtection="1">
      <alignment horizontal="left" vertical="center" wrapText="1"/>
    </xf>
    <xf numFmtId="0" fontId="3" fillId="6" borderId="7" xfId="0" applyFont="1" applyFill="1" applyBorder="1" applyAlignment="1" applyProtection="1">
      <alignment horizontal="left" vertical="center" wrapText="1"/>
    </xf>
    <xf numFmtId="0" fontId="3" fillId="5" borderId="6" xfId="0" quotePrefix="1" applyFont="1" applyFill="1" applyBorder="1" applyAlignment="1" applyProtection="1">
      <alignment horizontal="left" vertical="center" wrapText="1"/>
    </xf>
    <xf numFmtId="0" fontId="3" fillId="5" borderId="5" xfId="0" quotePrefix="1"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1" fontId="3" fillId="5" borderId="5" xfId="0" applyNumberFormat="1" applyFont="1" applyFill="1" applyBorder="1" applyAlignment="1" applyProtection="1">
      <alignment horizontal="center" vertical="center" wrapText="1"/>
    </xf>
    <xf numFmtId="1" fontId="3" fillId="6" borderId="5" xfId="0" applyNumberFormat="1" applyFont="1" applyFill="1" applyBorder="1" applyAlignment="1" applyProtection="1">
      <alignment horizontal="center" vertical="center" wrapText="1"/>
    </xf>
    <xf numFmtId="1" fontId="3" fillId="6" borderId="6" xfId="0" applyNumberFormat="1" applyFont="1" applyFill="1" applyBorder="1" applyAlignment="1" applyProtection="1">
      <alignment horizontal="center" vertical="center" wrapText="1"/>
    </xf>
    <xf numFmtId="1" fontId="3" fillId="6" borderId="8" xfId="0" applyNumberFormat="1" applyFont="1" applyFill="1" applyBorder="1" applyAlignment="1" applyProtection="1">
      <alignment horizontal="center" vertical="center" wrapText="1"/>
    </xf>
    <xf numFmtId="1" fontId="3" fillId="5" borderId="8" xfId="0" applyNumberFormat="1" applyFont="1" applyFill="1" applyBorder="1" applyAlignment="1" applyProtection="1">
      <alignment horizontal="center" vertical="center" wrapText="1"/>
    </xf>
    <xf numFmtId="1" fontId="3" fillId="5" borderId="6" xfId="0" applyNumberFormat="1" applyFont="1" applyFill="1" applyBorder="1" applyAlignment="1" applyProtection="1">
      <alignment horizontal="center" vertical="center" wrapText="1"/>
    </xf>
    <xf numFmtId="0" fontId="3" fillId="5" borderId="2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6" borderId="20" xfId="0" applyFont="1" applyFill="1" applyBorder="1" applyAlignment="1" applyProtection="1">
      <alignment horizontal="left" vertical="center" wrapText="1"/>
    </xf>
    <xf numFmtId="4" fontId="7" fillId="38" borderId="4" xfId="0" applyNumberFormat="1" applyFont="1" applyFill="1" applyBorder="1" applyAlignment="1" applyProtection="1">
      <alignment horizontal="center" vertical="center" wrapText="1"/>
    </xf>
    <xf numFmtId="0" fontId="7" fillId="39" borderId="4" xfId="0" applyFont="1" applyFill="1" applyBorder="1" applyAlignment="1" applyProtection="1">
      <alignment horizontal="center" vertical="center" wrapText="1"/>
    </xf>
    <xf numFmtId="1" fontId="7" fillId="39" borderId="4" xfId="0" applyNumberFormat="1" applyFont="1" applyFill="1" applyBorder="1" applyAlignment="1" applyProtection="1">
      <alignment horizontal="center" vertical="center" wrapText="1"/>
    </xf>
    <xf numFmtId="164" fontId="3" fillId="5" borderId="5" xfId="0" applyNumberFormat="1"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4" fontId="3" fillId="5" borderId="5" xfId="0" applyNumberFormat="1"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4" fontId="3" fillId="6" borderId="6"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4" fontId="3" fillId="5" borderId="6" xfId="0" applyNumberFormat="1"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 fontId="3" fillId="6" borderId="5"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6" borderId="6"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7" fillId="4" borderId="20" xfId="0" applyFont="1" applyFill="1" applyBorder="1" applyAlignment="1" applyProtection="1">
      <alignment horizontal="center" vertical="center" wrapText="1"/>
    </xf>
    <xf numFmtId="0" fontId="7" fillId="40" borderId="20" xfId="0" applyFont="1" applyFill="1" applyBorder="1" applyAlignment="1" applyProtection="1">
      <alignment horizontal="center" vertical="center" wrapText="1"/>
    </xf>
    <xf numFmtId="1" fontId="7" fillId="40" borderId="20" xfId="0" applyNumberFormat="1" applyFont="1" applyFill="1" applyBorder="1" applyAlignment="1" applyProtection="1">
      <alignment horizontal="center" vertical="center" wrapText="1"/>
    </xf>
    <xf numFmtId="1" fontId="7" fillId="4" borderId="20" xfId="0" applyNumberFormat="1" applyFont="1" applyFill="1" applyBorder="1" applyAlignment="1" applyProtection="1">
      <alignment horizontal="center" vertical="center" wrapText="1"/>
    </xf>
    <xf numFmtId="4" fontId="7" fillId="41" borderId="20" xfId="0" applyNumberFormat="1" applyFont="1" applyFill="1" applyBorder="1" applyAlignment="1" applyProtection="1">
      <alignment horizontal="center" vertical="center" wrapText="1"/>
    </xf>
    <xf numFmtId="164" fontId="3" fillId="5" borderId="6" xfId="0" applyNumberFormat="1" applyFont="1" applyFill="1" applyBorder="1" applyAlignment="1" applyProtection="1">
      <alignment horizontal="center" vertical="center" wrapText="1"/>
    </xf>
    <xf numFmtId="166" fontId="3" fillId="5" borderId="6" xfId="0" applyNumberFormat="1"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164" fontId="3" fillId="6" borderId="8" xfId="0" applyNumberFormat="1" applyFont="1" applyFill="1" applyBorder="1" applyAlignment="1" applyProtection="1">
      <alignment horizontal="center" vertical="center" wrapText="1"/>
    </xf>
    <xf numFmtId="166" fontId="3" fillId="6" borderId="8" xfId="0" applyNumberFormat="1" applyFont="1" applyFill="1" applyBorder="1" applyAlignment="1" applyProtection="1">
      <alignment horizontal="center" vertical="center" wrapText="1"/>
    </xf>
    <xf numFmtId="0" fontId="4" fillId="5" borderId="5" xfId="0" applyFont="1" applyFill="1" applyBorder="1" applyAlignment="1" applyProtection="1">
      <alignment horizontal="left" vertical="center" wrapText="1"/>
    </xf>
    <xf numFmtId="0" fontId="1" fillId="0" borderId="0" xfId="0" applyFont="1" applyFill="1" applyAlignment="1">
      <alignment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0" fontId="3" fillId="0" borderId="0" xfId="0" applyFont="1" applyFill="1" applyAlignment="1">
      <alignment horizontal="center" vertical="center"/>
    </xf>
    <xf numFmtId="4" fontId="3"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0" fontId="4" fillId="0" borderId="0" xfId="0" applyFont="1" applyFill="1" applyBorder="1" applyAlignment="1">
      <alignment vertical="center"/>
    </xf>
    <xf numFmtId="0" fontId="5" fillId="2" borderId="23" xfId="0" applyFont="1" applyFill="1" applyBorder="1" applyAlignment="1">
      <alignment vertical="center"/>
    </xf>
    <xf numFmtId="0" fontId="1" fillId="2" borderId="24" xfId="0" applyFont="1" applyFill="1" applyBorder="1" applyAlignment="1">
      <alignment horizontal="center" vertical="center"/>
    </xf>
    <xf numFmtId="1" fontId="1" fillId="2" borderId="24" xfId="0" applyNumberFormat="1" applyFont="1" applyFill="1" applyBorder="1" applyAlignment="1">
      <alignment horizontal="center" vertical="center"/>
    </xf>
    <xf numFmtId="1" fontId="1" fillId="2" borderId="25" xfId="0" applyNumberFormat="1" applyFont="1" applyFill="1" applyBorder="1" applyAlignment="1">
      <alignment horizontal="center" vertical="center"/>
    </xf>
    <xf numFmtId="1" fontId="1" fillId="2" borderId="22" xfId="0" applyNumberFormat="1" applyFont="1" applyFill="1" applyBorder="1" applyAlignment="1">
      <alignment horizontal="center" vertical="center"/>
    </xf>
    <xf numFmtId="4" fontId="7" fillId="3" borderId="20" xfId="0" applyNumberFormat="1" applyFont="1" applyFill="1" applyBorder="1" applyAlignment="1" applyProtection="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4" fillId="0" borderId="0" xfId="0" applyFont="1" applyFill="1" applyBorder="1" applyAlignment="1">
      <alignment vertical="center" wrapText="1"/>
    </xf>
    <xf numFmtId="0" fontId="1" fillId="0" borderId="0" xfId="0" quotePrefix="1" applyFont="1" applyFill="1" applyAlignment="1">
      <alignment vertical="center"/>
    </xf>
    <xf numFmtId="0" fontId="16" fillId="0" borderId="0" xfId="0" applyFont="1" applyFill="1" applyBorder="1" applyAlignment="1">
      <alignment vertical="center"/>
    </xf>
    <xf numFmtId="0" fontId="1" fillId="0" borderId="0" xfId="0" quotePrefix="1" applyFont="1" applyFill="1" applyAlignment="1">
      <alignment vertical="center" wrapText="1"/>
    </xf>
    <xf numFmtId="0" fontId="1" fillId="0" borderId="0" xfId="0" applyFont="1" applyFill="1" applyAlignment="1">
      <alignment vertical="center" wrapText="1"/>
    </xf>
    <xf numFmtId="0" fontId="1" fillId="0" borderId="0" xfId="0" quotePrefix="1" applyFont="1" applyFill="1" applyBorder="1" applyAlignment="1">
      <alignment vertical="center"/>
    </xf>
    <xf numFmtId="0" fontId="3" fillId="6" borderId="6" xfId="0" applyFont="1" applyFill="1" applyBorder="1" applyAlignment="1" applyProtection="1">
      <alignment horizontal="left" vertical="center" wrapText="1"/>
      <protection hidden="1"/>
    </xf>
    <xf numFmtId="1" fontId="3" fillId="6" borderId="6" xfId="0" applyNumberFormat="1"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4" fontId="3" fillId="6" borderId="6" xfId="0" applyNumberFormat="1" applyFont="1" applyFill="1" applyBorder="1" applyAlignment="1" applyProtection="1">
      <alignment horizontal="center" vertical="center" wrapText="1"/>
      <protection hidden="1"/>
    </xf>
    <xf numFmtId="0" fontId="1" fillId="0" borderId="0" xfId="0" applyFont="1" applyFill="1" applyBorder="1" applyAlignment="1">
      <alignment horizontal="left" vertical="center"/>
    </xf>
    <xf numFmtId="4" fontId="3" fillId="5" borderId="20" xfId="0" applyNumberFormat="1" applyFont="1" applyFill="1" applyBorder="1" applyAlignment="1" applyProtection="1">
      <alignment horizontal="center" vertical="center" wrapText="1"/>
    </xf>
    <xf numFmtId="0" fontId="1" fillId="0" borderId="0" xfId="0" quotePrefix="1" applyFont="1" applyFill="1" applyBorder="1" applyAlignment="1">
      <alignment vertical="center" wrapText="1"/>
    </xf>
    <xf numFmtId="0" fontId="1" fillId="0" borderId="0" xfId="0" applyFont="1" applyFill="1" applyBorder="1" applyAlignment="1">
      <alignment horizontal="center" vertical="center"/>
    </xf>
    <xf numFmtId="0" fontId="3" fillId="0" borderId="5" xfId="0" applyFont="1" applyFill="1" applyBorder="1" applyAlignment="1" applyProtection="1">
      <alignment horizontal="center" vertical="center" wrapText="1"/>
    </xf>
    <xf numFmtId="166" fontId="3" fillId="5" borderId="8" xfId="0" applyNumberFormat="1" applyFont="1" applyFill="1" applyBorder="1" applyAlignment="1" applyProtection="1">
      <alignment horizontal="center" vertical="center" wrapText="1"/>
    </xf>
    <xf numFmtId="166" fontId="3" fillId="5" borderId="5" xfId="0" applyNumberFormat="1" applyFont="1" applyFill="1" applyBorder="1" applyAlignment="1" applyProtection="1">
      <alignment horizontal="center" vertical="center" wrapText="1"/>
    </xf>
    <xf numFmtId="166" fontId="3" fillId="6" borderId="5" xfId="0" applyNumberFormat="1" applyFont="1" applyFill="1" applyBorder="1" applyAlignment="1" applyProtection="1">
      <alignment horizontal="center" vertical="center" wrapText="1"/>
    </xf>
    <xf numFmtId="166" fontId="3" fillId="6" borderId="6" xfId="0" applyNumberFormat="1" applyFont="1" applyFill="1" applyBorder="1" applyAlignment="1" applyProtection="1">
      <alignment horizontal="center" vertical="center" wrapText="1"/>
      <protection hidden="1"/>
    </xf>
    <xf numFmtId="166" fontId="3" fillId="6" borderId="6" xfId="0" applyNumberFormat="1" applyFont="1" applyFill="1" applyBorder="1" applyAlignment="1" applyProtection="1">
      <alignment horizontal="center" vertical="center" wrapText="1"/>
    </xf>
    <xf numFmtId="0" fontId="1" fillId="0" borderId="0" xfId="0" applyFont="1" applyFill="1" applyBorder="1" applyAlignment="1">
      <alignment horizontal="center"/>
    </xf>
    <xf numFmtId="0" fontId="3" fillId="5" borderId="21" xfId="0" applyFont="1" applyFill="1" applyBorder="1" applyAlignment="1" applyProtection="1">
      <alignment horizontal="center" vertical="center" wrapText="1"/>
    </xf>
    <xf numFmtId="164" fontId="3" fillId="5" borderId="8" xfId="0" applyNumberFormat="1" applyFont="1" applyFill="1" applyBorder="1" applyAlignment="1" applyProtection="1">
      <alignment horizontal="center" vertical="center" wrapText="1"/>
    </xf>
    <xf numFmtId="0" fontId="3" fillId="6" borderId="6" xfId="0" quotePrefix="1" applyFont="1" applyFill="1" applyBorder="1" applyAlignment="1" applyProtection="1">
      <alignment horizontal="left" vertical="center" wrapText="1"/>
    </xf>
    <xf numFmtId="164" fontId="3" fillId="6" borderId="6" xfId="0" applyNumberFormat="1" applyFont="1" applyFill="1" applyBorder="1" applyAlignment="1" applyProtection="1">
      <alignment horizontal="center" vertical="center" wrapText="1"/>
    </xf>
    <xf numFmtId="0" fontId="1" fillId="0" borderId="0" xfId="0" quotePrefix="1" applyFont="1" applyFill="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3" fillId="5"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6" borderId="6" xfId="0" applyFont="1" applyFill="1" applyBorder="1" applyAlignment="1" applyProtection="1">
      <alignment vertical="center" wrapText="1"/>
    </xf>
    <xf numFmtId="0" fontId="1" fillId="0" borderId="0" xfId="0" quotePrefix="1" applyFont="1" applyFill="1" applyAlignment="1">
      <alignment horizontal="center" vertical="center"/>
    </xf>
    <xf numFmtId="0" fontId="1" fillId="0" borderId="0" xfId="0" quotePrefix="1"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0" borderId="0" xfId="0" quotePrefix="1" applyNumberFormat="1" applyFont="1" applyFill="1" applyAlignment="1">
      <alignment horizontal="center" vertical="center"/>
    </xf>
    <xf numFmtId="4" fontId="43" fillId="0" borderId="0" xfId="0" applyNumberFormat="1" applyFont="1" applyAlignment="1">
      <alignment horizontal="center" vertical="center"/>
    </xf>
    <xf numFmtId="4" fontId="1"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164" fontId="3" fillId="6" borderId="5" xfId="0" applyNumberFormat="1" applyFont="1" applyFill="1" applyBorder="1" applyAlignment="1" applyProtection="1">
      <alignment horizontal="center" vertical="center" wrapText="1"/>
    </xf>
    <xf numFmtId="164" fontId="3" fillId="6" borderId="6" xfId="0" applyNumberFormat="1" applyFont="1" applyFill="1" applyBorder="1" applyAlignment="1" applyProtection="1">
      <alignment horizontal="center" vertical="center" wrapText="1"/>
      <protection hidden="1"/>
    </xf>
    <xf numFmtId="0" fontId="40" fillId="40" borderId="0" xfId="0" applyFont="1" applyFill="1" applyAlignment="1">
      <alignment horizontal="center" vertical="center"/>
    </xf>
    <xf numFmtId="0" fontId="40" fillId="4" borderId="0" xfId="0" applyFont="1" applyFill="1" applyAlignment="1">
      <alignment horizontal="center" vertical="center"/>
    </xf>
    <xf numFmtId="0" fontId="3" fillId="6"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2" borderId="24" xfId="0" applyFont="1" applyFill="1" applyBorder="1" applyAlignment="1">
      <alignment horizontal="center" vertical="center"/>
    </xf>
    <xf numFmtId="0" fontId="16" fillId="0" borderId="0" xfId="0" applyFont="1" applyFill="1" applyBorder="1" applyAlignment="1">
      <alignment horizontal="center" vertical="center"/>
    </xf>
    <xf numFmtId="0" fontId="1" fillId="42" borderId="0" xfId="0" applyFont="1" applyFill="1" applyBorder="1" applyAlignment="1">
      <alignment vertical="center"/>
    </xf>
    <xf numFmtId="0" fontId="6" fillId="42" borderId="0" xfId="0" applyFont="1" applyFill="1" applyBorder="1" applyAlignment="1">
      <alignment vertical="center" wrapText="1"/>
    </xf>
    <xf numFmtId="0" fontId="3" fillId="42" borderId="0" xfId="0" applyFont="1" applyFill="1" applyBorder="1" applyAlignment="1">
      <alignment vertical="center" wrapText="1"/>
    </xf>
    <xf numFmtId="0" fontId="1" fillId="42" borderId="0" xfId="0" applyFont="1" applyFill="1" applyBorder="1" applyAlignment="1">
      <alignment horizontal="left" vertical="center"/>
    </xf>
    <xf numFmtId="4" fontId="1" fillId="42" borderId="0" xfId="0" applyNumberFormat="1" applyFont="1" applyFill="1" applyAlignment="1">
      <alignment vertical="center"/>
    </xf>
    <xf numFmtId="4" fontId="6" fillId="41" borderId="23" xfId="0" applyNumberFormat="1" applyFont="1" applyFill="1" applyBorder="1" applyAlignment="1" applyProtection="1">
      <alignment horizontal="left" vertical="center"/>
    </xf>
    <xf numFmtId="0" fontId="3" fillId="42" borderId="5" xfId="0" applyFont="1" applyFill="1" applyBorder="1" applyAlignment="1" applyProtection="1">
      <alignment horizontal="left" vertical="center" wrapText="1"/>
    </xf>
    <xf numFmtId="0" fontId="43" fillId="0" borderId="0" xfId="0" applyFont="1" applyAlignment="1">
      <alignment horizontal="left" vertical="center"/>
    </xf>
    <xf numFmtId="0" fontId="5" fillId="2" borderId="0" xfId="0" applyFont="1" applyFill="1" applyBorder="1" applyAlignment="1">
      <alignment vertical="center"/>
    </xf>
    <xf numFmtId="0" fontId="1" fillId="2" borderId="0" xfId="0" applyFont="1" applyFill="1" applyAlignment="1">
      <alignment horizontal="center" vertical="center"/>
    </xf>
    <xf numFmtId="1" fontId="1" fillId="2" borderId="0" xfId="0" applyNumberFormat="1" applyFont="1" applyFill="1" applyAlignment="1">
      <alignment horizontal="center" vertical="center"/>
    </xf>
    <xf numFmtId="4" fontId="7" fillId="3" borderId="4" xfId="0" applyNumberFormat="1" applyFont="1" applyFill="1" applyBorder="1" applyAlignment="1" applyProtection="1">
      <alignment horizontal="center" vertical="center" wrapText="1"/>
    </xf>
    <xf numFmtId="0" fontId="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5" fillId="2" borderId="0" xfId="0" applyFont="1" applyFill="1" applyBorder="1" applyAlignment="1">
      <alignment horizontal="center"/>
    </xf>
    <xf numFmtId="0" fontId="4" fillId="42" borderId="0" xfId="0" applyFont="1" applyFill="1" applyBorder="1" applyAlignment="1">
      <alignment vertical="center"/>
    </xf>
    <xf numFmtId="0" fontId="4" fillId="42" borderId="0" xfId="0" applyFont="1" applyFill="1" applyBorder="1" applyAlignment="1">
      <alignment horizontal="center" vertical="center"/>
    </xf>
    <xf numFmtId="0" fontId="3" fillId="42" borderId="0" xfId="0" applyFont="1" applyFill="1" applyAlignment="1">
      <alignment horizontal="center" vertical="center"/>
    </xf>
    <xf numFmtId="0" fontId="41" fillId="0" borderId="0" xfId="0" applyFont="1" applyFill="1" applyBorder="1" applyAlignment="1">
      <alignment wrapText="1"/>
    </xf>
    <xf numFmtId="0" fontId="41" fillId="0" borderId="0" xfId="0" applyFont="1" applyFill="1" applyBorder="1" applyAlignment="1"/>
    <xf numFmtId="167" fontId="3" fillId="5" borderId="5" xfId="0" applyNumberFormat="1" applyFont="1" applyFill="1" applyBorder="1" applyAlignment="1" applyProtection="1">
      <alignment horizontal="center" vertical="center" wrapText="1"/>
    </xf>
    <xf numFmtId="167" fontId="1" fillId="0" borderId="0" xfId="0" applyNumberFormat="1" applyFont="1" applyFill="1" applyAlignment="1"/>
    <xf numFmtId="167" fontId="1" fillId="0" borderId="0" xfId="0" applyNumberFormat="1" applyFont="1" applyFill="1" applyBorder="1" applyAlignment="1">
      <alignment horizontal="left"/>
    </xf>
    <xf numFmtId="167" fontId="1" fillId="0" borderId="0" xfId="0" applyNumberFormat="1" applyFont="1" applyFill="1" applyBorder="1" applyAlignment="1"/>
    <xf numFmtId="167" fontId="7" fillId="3" borderId="4" xfId="0" applyNumberFormat="1" applyFont="1" applyFill="1" applyBorder="1" applyAlignment="1" applyProtection="1">
      <alignment horizontal="center" vertical="center" wrapText="1"/>
    </xf>
    <xf numFmtId="167" fontId="7" fillId="38" borderId="4" xfId="0" applyNumberFormat="1" applyFont="1" applyFill="1" applyBorder="1" applyAlignment="1" applyProtection="1">
      <alignment horizontal="center" vertical="center" wrapText="1"/>
    </xf>
    <xf numFmtId="0" fontId="3" fillId="6" borderId="20" xfId="0" quotePrefix="1" applyFont="1" applyFill="1" applyBorder="1" applyAlignment="1" applyProtection="1">
      <alignment horizontal="left" vertical="center" wrapText="1"/>
    </xf>
    <xf numFmtId="164" fontId="3" fillId="6" borderId="20" xfId="0" applyNumberFormat="1" applyFont="1" applyFill="1" applyBorder="1" applyAlignment="1" applyProtection="1">
      <alignment horizontal="center" vertical="center" wrapText="1"/>
    </xf>
    <xf numFmtId="166" fontId="3" fillId="6" borderId="20" xfId="0" applyNumberFormat="1" applyFont="1" applyFill="1" applyBorder="1" applyAlignment="1" applyProtection="1">
      <alignment horizontal="center" vertical="center" wrapText="1"/>
    </xf>
    <xf numFmtId="0" fontId="1" fillId="42" borderId="0" xfId="0" applyFont="1" applyFill="1" applyBorder="1" applyAlignment="1">
      <alignment horizontal="center" vertical="center"/>
    </xf>
    <xf numFmtId="4" fontId="3" fillId="5" borderId="21" xfId="0" applyNumberFormat="1" applyFont="1" applyFill="1" applyBorder="1" applyAlignment="1" applyProtection="1">
      <alignment horizontal="center" vertical="center" wrapText="1"/>
    </xf>
    <xf numFmtId="4" fontId="3" fillId="5" borderId="26" xfId="0" applyNumberFormat="1" applyFont="1" applyFill="1" applyBorder="1" applyAlignment="1" applyProtection="1">
      <alignment horizontal="center" vertical="center" wrapText="1"/>
    </xf>
    <xf numFmtId="0" fontId="1" fillId="0" borderId="0" xfId="0" quotePrefix="1" applyFont="1" applyFill="1" applyAlignment="1">
      <alignment horizontal="left" vertical="center" wrapText="1"/>
    </xf>
    <xf numFmtId="0" fontId="1" fillId="0" borderId="0" xfId="0" applyFont="1" applyFill="1" applyAlignment="1">
      <alignment horizontal="left" vertical="center"/>
    </xf>
    <xf numFmtId="0" fontId="0" fillId="0" borderId="0" xfId="0" applyAlignment="1">
      <alignment horizontal="left"/>
    </xf>
    <xf numFmtId="0" fontId="0" fillId="0" borderId="0" xfId="0" applyAlignment="1">
      <alignment horizontal="center"/>
    </xf>
    <xf numFmtId="0" fontId="1" fillId="42" borderId="27" xfId="0" applyFont="1" applyFill="1" applyBorder="1" applyAlignment="1">
      <alignment vertical="center"/>
    </xf>
    <xf numFmtId="0" fontId="1" fillId="0" borderId="27" xfId="0" quotePrefix="1" applyFont="1" applyFill="1" applyBorder="1" applyAlignment="1">
      <alignment horizontal="left" vertical="center" wrapText="1"/>
    </xf>
    <xf numFmtId="0" fontId="1" fillId="0" borderId="27" xfId="0" applyFont="1" applyFill="1" applyBorder="1" applyAlignment="1">
      <alignment horizontal="left" vertical="center" wrapText="1"/>
    </xf>
    <xf numFmtId="14" fontId="1" fillId="42" borderId="27" xfId="0" applyNumberFormat="1" applyFont="1" applyFill="1" applyBorder="1" applyAlignment="1">
      <alignment horizontal="center" vertical="center"/>
    </xf>
    <xf numFmtId="14" fontId="1" fillId="42" borderId="0" xfId="0" applyNumberFormat="1" applyFont="1" applyFill="1" applyBorder="1" applyAlignment="1">
      <alignment horizontal="center" vertical="center"/>
    </xf>
    <xf numFmtId="0" fontId="19" fillId="43" borderId="27" xfId="0" applyFont="1" applyFill="1" applyBorder="1" applyAlignment="1">
      <alignment vertical="center"/>
    </xf>
    <xf numFmtId="0" fontId="19" fillId="43" borderId="27" xfId="0" applyFont="1" applyFill="1" applyBorder="1" applyAlignment="1">
      <alignment horizontal="center" vertical="center"/>
    </xf>
    <xf numFmtId="0" fontId="19" fillId="43" borderId="27" xfId="0" quotePrefix="1" applyFont="1" applyFill="1" applyBorder="1" applyAlignment="1">
      <alignment horizontal="left" vertical="center"/>
    </xf>
    <xf numFmtId="0" fontId="46" fillId="42" borderId="28" xfId="0" applyFont="1" applyFill="1" applyBorder="1" applyAlignment="1" applyProtection="1">
      <alignment horizontal="left" vertical="center" wrapText="1"/>
    </xf>
    <xf numFmtId="0" fontId="46" fillId="42" borderId="29" xfId="0" applyFont="1" applyFill="1" applyBorder="1" applyAlignment="1" applyProtection="1">
      <alignment horizontal="left" vertical="center" wrapText="1"/>
    </xf>
    <xf numFmtId="0" fontId="46" fillId="42" borderId="30" xfId="0" applyFont="1" applyFill="1" applyBorder="1" applyAlignment="1" applyProtection="1">
      <alignment horizontal="left" vertical="center" wrapText="1"/>
    </xf>
    <xf numFmtId="0" fontId="0" fillId="42" borderId="0" xfId="0" applyFill="1"/>
    <xf numFmtId="0" fontId="48" fillId="42" borderId="27" xfId="46" applyFill="1" applyBorder="1" applyAlignment="1">
      <alignment vertical="center"/>
    </xf>
    <xf numFmtId="0" fontId="42" fillId="0" borderId="0" xfId="0" applyFont="1" applyFill="1" applyBorder="1" applyAlignment="1">
      <alignment horizontal="left" vertical="center"/>
    </xf>
    <xf numFmtId="0" fontId="1" fillId="0" borderId="0" xfId="0" quotePrefix="1" applyFont="1" applyFill="1" applyAlignment="1">
      <alignment horizontal="left" vertical="center"/>
    </xf>
    <xf numFmtId="0" fontId="40" fillId="40" borderId="0" xfId="0" applyFont="1" applyFill="1" applyAlignment="1">
      <alignment horizontal="left" vertical="center"/>
    </xf>
    <xf numFmtId="0" fontId="40" fillId="4" borderId="0" xfId="0" applyFont="1" applyFill="1" applyAlignment="1">
      <alignment horizontal="left" vertical="center"/>
    </xf>
    <xf numFmtId="0" fontId="1" fillId="42" borderId="0" xfId="0" applyFont="1" applyFill="1" applyBorder="1" applyAlignment="1"/>
    <xf numFmtId="0" fontId="1" fillId="42" borderId="0" xfId="0" applyFont="1" applyFill="1" applyBorder="1" applyAlignment="1">
      <alignment vertical="center" wrapText="1"/>
    </xf>
    <xf numFmtId="0" fontId="3" fillId="45" borderId="5" xfId="0" applyFont="1" applyFill="1" applyBorder="1" applyAlignment="1" applyProtection="1">
      <alignment horizontal="left" vertical="center" wrapText="1"/>
    </xf>
    <xf numFmtId="1" fontId="3" fillId="45" borderId="5" xfId="0" applyNumberFormat="1" applyFont="1" applyFill="1" applyBorder="1" applyAlignment="1" applyProtection="1">
      <alignment horizontal="center" vertical="center" wrapText="1"/>
    </xf>
    <xf numFmtId="0" fontId="3" fillId="45" borderId="5" xfId="0" applyFont="1" applyFill="1" applyBorder="1" applyAlignment="1" applyProtection="1">
      <alignment horizontal="center" vertical="center" wrapText="1"/>
    </xf>
    <xf numFmtId="167" fontId="3" fillId="45" borderId="5" xfId="0" applyNumberFormat="1" applyFont="1" applyFill="1" applyBorder="1" applyAlignment="1" applyProtection="1">
      <alignment horizontal="center" vertical="center" wrapText="1"/>
    </xf>
    <xf numFmtId="0" fontId="3" fillId="45" borderId="20" xfId="0" applyFont="1" applyFill="1" applyBorder="1" applyAlignment="1" applyProtection="1">
      <alignment horizontal="center" vertical="center" wrapText="1"/>
    </xf>
    <xf numFmtId="4" fontId="6" fillId="41" borderId="22" xfId="0" applyNumberFormat="1" applyFont="1" applyFill="1" applyBorder="1" applyAlignment="1" applyProtection="1">
      <alignment horizontal="left" vertical="center"/>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wrapText="1"/>
    </xf>
    <xf numFmtId="0" fontId="4" fillId="0" borderId="31" xfId="0" applyFont="1" applyFill="1" applyBorder="1" applyAlignment="1">
      <alignment horizontal="center" vertical="center"/>
    </xf>
    <xf numFmtId="0" fontId="3" fillId="0" borderId="31" xfId="0" applyFont="1" applyFill="1" applyBorder="1" applyAlignment="1">
      <alignment horizontal="center" vertical="center"/>
    </xf>
    <xf numFmtId="1" fontId="3" fillId="0" borderId="31"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xf>
    <xf numFmtId="0" fontId="42" fillId="0" borderId="31" xfId="0" applyFont="1" applyFill="1" applyBorder="1" applyAlignment="1">
      <alignment horizontal="center" vertical="center"/>
    </xf>
    <xf numFmtId="0" fontId="3" fillId="5" borderId="8" xfId="0" quotePrefix="1" applyFont="1" applyFill="1" applyBorder="1" applyAlignment="1" applyProtection="1">
      <alignment horizontal="left" vertical="center" wrapText="1"/>
    </xf>
    <xf numFmtId="166" fontId="3" fillId="5" borderId="20" xfId="0" applyNumberFormat="1" applyFont="1" applyFill="1" applyBorder="1" applyAlignment="1" applyProtection="1">
      <alignment horizontal="center" vertical="center" wrapText="1"/>
    </xf>
    <xf numFmtId="0" fontId="3" fillId="6" borderId="8" xfId="0" quotePrefix="1" applyFont="1" applyFill="1" applyBorder="1" applyAlignment="1" applyProtection="1">
      <alignment horizontal="left" vertical="center" wrapText="1"/>
    </xf>
    <xf numFmtId="0" fontId="7" fillId="4" borderId="5" xfId="0" applyFont="1" applyFill="1" applyBorder="1" applyAlignment="1" applyProtection="1">
      <alignment horizontal="center" vertical="center" wrapText="1"/>
    </xf>
    <xf numFmtId="0" fontId="5" fillId="2" borderId="21" xfId="0" applyFont="1" applyFill="1" applyBorder="1" applyAlignment="1">
      <alignment vertical="center"/>
    </xf>
    <xf numFmtId="0" fontId="1" fillId="2" borderId="31" xfId="0" applyFont="1" applyFill="1" applyBorder="1" applyAlignment="1">
      <alignment horizontal="center" vertical="center"/>
    </xf>
    <xf numFmtId="1" fontId="1" fillId="2" borderId="31" xfId="0" applyNumberFormat="1" applyFont="1" applyFill="1" applyBorder="1" applyAlignment="1">
      <alignment horizontal="center" vertical="center"/>
    </xf>
    <xf numFmtId="1" fontId="3" fillId="45" borderId="5" xfId="0" applyNumberFormat="1" applyFont="1" applyFill="1" applyBorder="1" applyAlignment="1" applyProtection="1">
      <alignment horizontal="left" vertical="center" wrapText="1"/>
    </xf>
    <xf numFmtId="4" fontId="6" fillId="3" borderId="2" xfId="0" applyNumberFormat="1" applyFont="1" applyFill="1" applyBorder="1" applyAlignment="1" applyProtection="1">
      <alignment vertical="center"/>
    </xf>
    <xf numFmtId="4" fontId="6" fillId="3" borderId="3" xfId="0" applyNumberFormat="1" applyFont="1" applyFill="1" applyBorder="1" applyAlignment="1" applyProtection="1">
      <alignment vertical="center"/>
    </xf>
    <xf numFmtId="4" fontId="6" fillId="38" borderId="2" xfId="0" applyNumberFormat="1" applyFont="1" applyFill="1" applyBorder="1" applyAlignment="1" applyProtection="1">
      <alignment vertical="center"/>
    </xf>
    <xf numFmtId="4" fontId="6" fillId="38" borderId="3" xfId="0" applyNumberFormat="1" applyFont="1" applyFill="1" applyBorder="1" applyAlignment="1" applyProtection="1">
      <alignment vertical="center"/>
    </xf>
    <xf numFmtId="0" fontId="19" fillId="42" borderId="0" xfId="0" applyFont="1" applyFill="1" applyBorder="1" applyAlignment="1">
      <alignment vertical="center"/>
    </xf>
    <xf numFmtId="164" fontId="3" fillId="6" borderId="7" xfId="0" applyNumberFormat="1" applyFont="1" applyFill="1" applyBorder="1" applyAlignment="1" applyProtection="1">
      <alignment horizontal="center" vertical="center" wrapText="1"/>
    </xf>
    <xf numFmtId="164" fontId="3" fillId="5" borderId="7" xfId="0" applyNumberFormat="1" applyFont="1" applyFill="1" applyBorder="1" applyAlignment="1" applyProtection="1">
      <alignment horizontal="center" vertical="center" wrapText="1"/>
    </xf>
    <xf numFmtId="0" fontId="4" fillId="6" borderId="8" xfId="0" applyFont="1" applyFill="1" applyBorder="1" applyAlignment="1" applyProtection="1">
      <alignment horizontal="left" vertical="center" wrapText="1"/>
    </xf>
    <xf numFmtId="0" fontId="3" fillId="5"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21" xfId="0" applyFont="1" applyFill="1" applyBorder="1" applyAlignment="1" applyProtection="1">
      <alignment horizontal="left" vertical="center" wrapText="1"/>
    </xf>
    <xf numFmtId="0" fontId="3" fillId="6" borderId="31" xfId="0" applyFont="1" applyFill="1" applyBorder="1" applyAlignment="1" applyProtection="1">
      <alignment horizontal="center" vertical="center" wrapText="1"/>
    </xf>
    <xf numFmtId="0" fontId="3" fillId="6" borderId="26" xfId="0" applyFont="1" applyFill="1" applyBorder="1" applyAlignment="1" applyProtection="1">
      <alignment horizontal="left" vertical="center" wrapText="1"/>
    </xf>
    <xf numFmtId="0" fontId="3" fillId="6" borderId="32" xfId="0" applyFont="1" applyFill="1" applyBorder="1" applyAlignment="1" applyProtection="1">
      <alignment horizontal="center" vertical="center" wrapText="1"/>
    </xf>
    <xf numFmtId="0" fontId="3" fillId="5" borderId="23" xfId="0" applyFont="1" applyFill="1" applyBorder="1" applyAlignment="1" applyProtection="1">
      <alignment horizontal="left"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xf>
    <xf numFmtId="0" fontId="3" fillId="5" borderId="31" xfId="0" applyFont="1" applyFill="1" applyBorder="1" applyAlignment="1" applyProtection="1">
      <alignment horizontal="center" vertical="center" wrapText="1"/>
    </xf>
    <xf numFmtId="0" fontId="3" fillId="5" borderId="26" xfId="0" applyFont="1" applyFill="1" applyBorder="1" applyAlignment="1" applyProtection="1">
      <alignment horizontal="left" vertical="center" wrapText="1"/>
    </xf>
    <xf numFmtId="0" fontId="3" fillId="5" borderId="32" xfId="0" applyFont="1" applyFill="1" applyBorder="1" applyAlignment="1" applyProtection="1">
      <alignment horizontal="center" vertical="center" wrapText="1"/>
    </xf>
    <xf numFmtId="0" fontId="3" fillId="6" borderId="23" xfId="0" applyFont="1" applyFill="1" applyBorder="1" applyAlignment="1" applyProtection="1">
      <alignment horizontal="left" vertical="center" wrapText="1"/>
    </xf>
    <xf numFmtId="0" fontId="3" fillId="6" borderId="24" xfId="0" applyFont="1" applyFill="1" applyBorder="1" applyAlignment="1" applyProtection="1">
      <alignment horizontal="center" vertical="center" wrapText="1"/>
    </xf>
    <xf numFmtId="0" fontId="3" fillId="5" borderId="33" xfId="0" applyFont="1" applyFill="1" applyBorder="1" applyAlignment="1" applyProtection="1">
      <alignment horizontal="left" vertical="center" wrapText="1"/>
    </xf>
    <xf numFmtId="0" fontId="3" fillId="6" borderId="33" xfId="0" applyFont="1" applyFill="1" applyBorder="1" applyAlignment="1" applyProtection="1">
      <alignment horizontal="left" vertical="center" wrapText="1"/>
    </xf>
    <xf numFmtId="0" fontId="3" fillId="6" borderId="31" xfId="0" applyFont="1" applyFill="1" applyBorder="1" applyAlignment="1" applyProtection="1">
      <alignment horizontal="center" vertical="center" wrapText="1"/>
      <protection hidden="1"/>
    </xf>
    <xf numFmtId="0" fontId="7" fillId="40" borderId="24" xfId="0" applyFont="1" applyFill="1" applyBorder="1" applyAlignment="1" applyProtection="1">
      <alignment horizontal="center" vertical="center" wrapText="1"/>
    </xf>
    <xf numFmtId="0" fontId="3" fillId="6" borderId="5" xfId="0" applyFont="1" applyFill="1" applyBorder="1" applyAlignment="1" applyProtection="1">
      <alignment horizontal="left" vertical="center" wrapText="1"/>
      <protection hidden="1"/>
    </xf>
    <xf numFmtId="0" fontId="3" fillId="6" borderId="5"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left" vertical="center" wrapText="1"/>
    </xf>
    <xf numFmtId="0" fontId="4" fillId="6" borderId="20"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3" fillId="5" borderId="20" xfId="0" quotePrefix="1" applyFont="1" applyFill="1" applyBorder="1" applyAlignment="1" applyProtection="1">
      <alignment horizontal="left" vertical="center" wrapText="1"/>
    </xf>
    <xf numFmtId="1" fontId="7" fillId="40" borderId="23" xfId="0" applyNumberFormat="1" applyFont="1" applyFill="1" applyBorder="1" applyAlignment="1" applyProtection="1">
      <alignment horizontal="center" vertical="center" wrapText="1"/>
    </xf>
    <xf numFmtId="164" fontId="3" fillId="5" borderId="23" xfId="0" applyNumberFormat="1" applyFont="1" applyFill="1" applyBorder="1" applyAlignment="1" applyProtection="1">
      <alignment horizontal="center" vertical="center" wrapText="1"/>
    </xf>
    <xf numFmtId="164" fontId="3" fillId="6" borderId="21" xfId="0" applyNumberFormat="1" applyFont="1" applyFill="1" applyBorder="1" applyAlignment="1" applyProtection="1">
      <alignment horizontal="center" vertical="center" wrapText="1"/>
      <protection hidden="1"/>
    </xf>
    <xf numFmtId="164" fontId="3" fillId="6" borderId="33" xfId="0" applyNumberFormat="1" applyFont="1" applyFill="1" applyBorder="1" applyAlignment="1" applyProtection="1">
      <alignment horizontal="center" vertical="center" wrapText="1"/>
    </xf>
    <xf numFmtId="164" fontId="3" fillId="6" borderId="26" xfId="0" applyNumberFormat="1" applyFont="1" applyFill="1" applyBorder="1" applyAlignment="1" applyProtection="1">
      <alignment horizontal="center" vertical="center" wrapText="1"/>
    </xf>
    <xf numFmtId="164" fontId="3" fillId="5" borderId="21" xfId="0" applyNumberFormat="1" applyFont="1" applyFill="1" applyBorder="1" applyAlignment="1" applyProtection="1">
      <alignment horizontal="center" vertical="center" wrapText="1"/>
    </xf>
    <xf numFmtId="164" fontId="3" fillId="5" borderId="26" xfId="0" applyNumberFormat="1" applyFont="1" applyFill="1" applyBorder="1" applyAlignment="1" applyProtection="1">
      <alignment horizontal="center" vertical="center" wrapText="1"/>
    </xf>
    <xf numFmtId="164" fontId="3" fillId="6" borderId="23" xfId="0" applyNumberFormat="1" applyFont="1" applyFill="1" applyBorder="1" applyAlignment="1" applyProtection="1">
      <alignment horizontal="center" vertical="center" wrapText="1"/>
    </xf>
    <xf numFmtId="164" fontId="3" fillId="5" borderId="33" xfId="0" applyNumberFormat="1" applyFont="1" applyFill="1" applyBorder="1" applyAlignment="1" applyProtection="1">
      <alignment horizontal="center" vertical="center" wrapText="1"/>
    </xf>
    <xf numFmtId="164" fontId="3" fillId="6" borderId="21" xfId="0" applyNumberFormat="1" applyFont="1" applyFill="1" applyBorder="1" applyAlignment="1" applyProtection="1">
      <alignment horizontal="center" vertical="center" wrapText="1"/>
    </xf>
    <xf numFmtId="166" fontId="3" fillId="6" borderId="5" xfId="0" applyNumberFormat="1" applyFont="1" applyFill="1" applyBorder="1" applyAlignment="1" applyProtection="1">
      <alignment horizontal="center" vertical="center" wrapText="1"/>
      <protection hidden="1"/>
    </xf>
    <xf numFmtId="1" fontId="3" fillId="6" borderId="20" xfId="0" applyNumberFormat="1" applyFont="1" applyFill="1" applyBorder="1" applyAlignment="1" applyProtection="1">
      <alignment horizontal="center" vertical="center" wrapText="1"/>
    </xf>
    <xf numFmtId="1" fontId="3" fillId="5" borderId="20" xfId="0" applyNumberFormat="1" applyFont="1" applyFill="1" applyBorder="1" applyAlignment="1" applyProtection="1">
      <alignment horizontal="center" vertical="center" wrapText="1"/>
    </xf>
    <xf numFmtId="1" fontId="8" fillId="4" borderId="23" xfId="0" applyNumberFormat="1"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protection hidden="1"/>
    </xf>
    <xf numFmtId="0" fontId="3" fillId="6" borderId="33"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4" fontId="7" fillId="3" borderId="23" xfId="0" applyNumberFormat="1" applyFont="1" applyFill="1" applyBorder="1" applyAlignment="1" applyProtection="1">
      <alignment horizontal="center" vertical="center" wrapText="1"/>
    </xf>
    <xf numFmtId="4" fontId="7" fillId="41" borderId="23" xfId="0" applyNumberFormat="1" applyFont="1" applyFill="1" applyBorder="1" applyAlignment="1" applyProtection="1">
      <alignment horizontal="center" vertical="center" wrapText="1"/>
    </xf>
    <xf numFmtId="0" fontId="3" fillId="5" borderId="23"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20" xfId="0" quotePrefix="1" applyFont="1" applyFill="1" applyBorder="1" applyAlignment="1" applyProtection="1">
      <alignment horizontal="center" vertical="center" wrapText="1"/>
    </xf>
    <xf numFmtId="0" fontId="42" fillId="0" borderId="31" xfId="0" applyFont="1" applyFill="1" applyBorder="1" applyAlignment="1">
      <alignment horizontal="left" vertical="center"/>
    </xf>
    <xf numFmtId="0" fontId="3" fillId="5" borderId="23"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3" fillId="5" borderId="23" xfId="0" quotePrefix="1" applyFont="1" applyFill="1" applyBorder="1" applyAlignment="1" applyProtection="1">
      <alignment horizontal="left" vertical="center" wrapText="1"/>
    </xf>
    <xf numFmtId="0" fontId="3" fillId="42" borderId="0" xfId="0" applyFont="1" applyFill="1" applyBorder="1" applyAlignment="1" applyProtection="1">
      <alignment horizontal="left" vertical="center" wrapText="1"/>
    </xf>
    <xf numFmtId="0" fontId="52" fillId="0" borderId="0" xfId="0" applyFont="1" applyFill="1" applyBorder="1" applyAlignment="1">
      <alignment horizontal="center" vertical="center"/>
    </xf>
    <xf numFmtId="14" fontId="3" fillId="5" borderId="6" xfId="0" applyNumberFormat="1" applyFont="1" applyFill="1" applyBorder="1" applyAlignment="1">
      <alignment horizontal="center" vertical="center" wrapText="1"/>
    </xf>
    <xf numFmtId="14" fontId="3" fillId="6" borderId="6" xfId="0" applyNumberFormat="1" applyFont="1" applyFill="1" applyBorder="1" applyAlignment="1">
      <alignment horizontal="center" vertical="center" wrapText="1"/>
    </xf>
    <xf numFmtId="14" fontId="3" fillId="5" borderId="8" xfId="0" applyNumberFormat="1" applyFont="1" applyFill="1" applyBorder="1" applyAlignment="1">
      <alignment horizontal="center" vertical="center" wrapText="1"/>
    </xf>
    <xf numFmtId="14" fontId="3" fillId="5" borderId="20"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14" fontId="3" fillId="5" borderId="5" xfId="0" applyNumberFormat="1" applyFont="1" applyFill="1" applyBorder="1" applyAlignment="1" applyProtection="1">
      <alignment horizontal="center" vertical="center" wrapText="1"/>
    </xf>
    <xf numFmtId="14" fontId="3" fillId="5" borderId="8" xfId="0" applyNumberFormat="1" applyFont="1" applyFill="1" applyBorder="1" applyAlignment="1" applyProtection="1">
      <alignment horizontal="center" vertical="center" wrapText="1"/>
    </xf>
    <xf numFmtId="14" fontId="3" fillId="6" borderId="20" xfId="0" applyNumberFormat="1" applyFont="1" applyFill="1" applyBorder="1" applyAlignment="1">
      <alignment horizontal="center" vertical="center" wrapText="1"/>
    </xf>
    <xf numFmtId="14" fontId="3" fillId="6" borderId="5" xfId="0" applyNumberFormat="1" applyFont="1" applyFill="1" applyBorder="1" applyAlignment="1">
      <alignment horizontal="center" vertical="center" wrapText="1"/>
    </xf>
    <xf numFmtId="14" fontId="3" fillId="6" borderId="8" xfId="0" applyNumberFormat="1" applyFont="1" applyFill="1" applyBorder="1" applyAlignment="1">
      <alignment horizontal="center" vertical="center" wrapText="1"/>
    </xf>
    <xf numFmtId="14" fontId="1" fillId="42" borderId="34" xfId="0" applyNumberFormat="1" applyFont="1" applyFill="1" applyBorder="1" applyAlignment="1">
      <alignment horizontal="center" vertical="center"/>
    </xf>
    <xf numFmtId="0" fontId="1" fillId="42" borderId="34" xfId="0" applyFont="1" applyFill="1" applyBorder="1" applyAlignment="1">
      <alignment vertical="center"/>
    </xf>
    <xf numFmtId="0" fontId="1" fillId="0" borderId="34" xfId="0" applyFont="1" applyFill="1" applyBorder="1" applyAlignment="1">
      <alignment horizontal="left" vertical="center" wrapText="1"/>
    </xf>
    <xf numFmtId="4" fontId="6" fillId="41" borderId="5" xfId="0" applyNumberFormat="1" applyFont="1" applyFill="1" applyBorder="1" applyAlignment="1" applyProtection="1">
      <alignment horizontal="center" vertical="center" wrapText="1"/>
    </xf>
    <xf numFmtId="4" fontId="7" fillId="3" borderId="20" xfId="0" applyNumberFormat="1" applyFont="1" applyFill="1" applyBorder="1" applyAlignment="1" applyProtection="1">
      <alignment horizontal="left" vertical="center" wrapText="1"/>
    </xf>
    <xf numFmtId="4" fontId="6" fillId="3" borderId="22" xfId="0" applyNumberFormat="1" applyFont="1" applyFill="1" applyBorder="1" applyAlignment="1" applyProtection="1">
      <alignment horizontal="center" vertical="center"/>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8" xfId="0" applyFont="1" applyFill="1" applyBorder="1" applyAlignment="1">
      <alignment horizontal="left" vertical="center" wrapText="1"/>
    </xf>
    <xf numFmtId="0" fontId="7" fillId="4" borderId="23" xfId="0" applyFont="1" applyFill="1" applyBorder="1" applyAlignment="1" applyProtection="1">
      <alignment horizontal="center" vertical="center" wrapText="1"/>
    </xf>
    <xf numFmtId="14" fontId="3" fillId="6" borderId="21" xfId="0" applyNumberFormat="1" applyFont="1" applyFill="1" applyBorder="1" applyAlignment="1" applyProtection="1">
      <alignment horizontal="left" vertical="center" wrapText="1"/>
    </xf>
    <xf numFmtId="14" fontId="3" fillId="6" borderId="33" xfId="0" applyNumberFormat="1" applyFont="1" applyFill="1" applyBorder="1" applyAlignment="1" applyProtection="1">
      <alignment horizontal="left" vertical="center" wrapText="1"/>
    </xf>
    <xf numFmtId="14" fontId="3" fillId="5" borderId="33" xfId="0" applyNumberFormat="1" applyFont="1" applyFill="1" applyBorder="1" applyAlignment="1">
      <alignment horizontal="left" vertical="center" wrapText="1"/>
    </xf>
    <xf numFmtId="14" fontId="3" fillId="5" borderId="26" xfId="0" applyNumberFormat="1" applyFont="1" applyFill="1" applyBorder="1" applyAlignment="1">
      <alignment horizontal="left" vertical="center" wrapText="1"/>
    </xf>
    <xf numFmtId="14" fontId="3" fillId="5" borderId="21" xfId="0" applyNumberFormat="1" applyFont="1" applyFill="1" applyBorder="1" applyAlignment="1">
      <alignment horizontal="left" vertical="center" wrapText="1"/>
    </xf>
    <xf numFmtId="0" fontId="7" fillId="4" borderId="8" xfId="0" applyFont="1" applyFill="1" applyBorder="1" applyAlignment="1" applyProtection="1">
      <alignment horizontal="center" vertical="center" wrapText="1"/>
    </xf>
    <xf numFmtId="0" fontId="7" fillId="40" borderId="8" xfId="0" applyFont="1" applyFill="1" applyBorder="1" applyAlignment="1" applyProtection="1">
      <alignment horizontal="center" vertical="center" wrapText="1"/>
    </xf>
    <xf numFmtId="0" fontId="7" fillId="40" borderId="32" xfId="0" applyFont="1" applyFill="1" applyBorder="1" applyAlignment="1" applyProtection="1">
      <alignment horizontal="center" vertical="center" wrapText="1"/>
    </xf>
    <xf numFmtId="1" fontId="7" fillId="40" borderId="26" xfId="0" applyNumberFormat="1" applyFont="1" applyFill="1" applyBorder="1" applyAlignment="1" applyProtection="1">
      <alignment horizontal="center" vertical="center" wrapText="1"/>
    </xf>
    <xf numFmtId="1" fontId="7" fillId="40" borderId="8" xfId="0" applyNumberFormat="1" applyFont="1" applyFill="1" applyBorder="1" applyAlignment="1" applyProtection="1">
      <alignment horizontal="center" vertical="center" wrapText="1"/>
    </xf>
    <xf numFmtId="1" fontId="7" fillId="4" borderId="8" xfId="0" applyNumberFormat="1" applyFont="1" applyFill="1" applyBorder="1" applyAlignment="1" applyProtection="1">
      <alignment horizontal="center" vertical="center" wrapText="1"/>
    </xf>
    <xf numFmtId="1" fontId="8" fillId="4" borderId="26" xfId="0" applyNumberFormat="1" applyFont="1" applyFill="1" applyBorder="1" applyAlignment="1" applyProtection="1">
      <alignment horizontal="center" vertical="center" wrapText="1"/>
    </xf>
    <xf numFmtId="4" fontId="7" fillId="3" borderId="8" xfId="0" applyNumberFormat="1" applyFont="1" applyFill="1" applyBorder="1" applyAlignment="1" applyProtection="1">
      <alignment horizontal="center" vertical="center" wrapText="1"/>
    </xf>
    <xf numFmtId="4" fontId="7" fillId="3" borderId="26" xfId="0" applyNumberFormat="1" applyFont="1" applyFill="1" applyBorder="1" applyAlignment="1" applyProtection="1">
      <alignment horizontal="center" vertical="center" wrapText="1"/>
    </xf>
    <xf numFmtId="4" fontId="7" fillId="41" borderId="8" xfId="0" applyNumberFormat="1" applyFont="1" applyFill="1" applyBorder="1" applyAlignment="1" applyProtection="1">
      <alignment horizontal="center" vertical="center" wrapText="1"/>
    </xf>
    <xf numFmtId="4" fontId="7" fillId="41" borderId="26" xfId="0" applyNumberFormat="1" applyFont="1" applyFill="1" applyBorder="1" applyAlignment="1" applyProtection="1">
      <alignment horizontal="center" vertical="center" wrapText="1"/>
    </xf>
    <xf numFmtId="0" fontId="3" fillId="42" borderId="21" xfId="0" applyFont="1" applyFill="1" applyBorder="1" applyAlignment="1" applyProtection="1">
      <alignment horizontal="left" vertical="center" wrapText="1"/>
    </xf>
    <xf numFmtId="0" fontId="3" fillId="42" borderId="31" xfId="0" applyFont="1" applyFill="1" applyBorder="1" applyAlignment="1" applyProtection="1">
      <alignment horizontal="left" vertical="center" wrapText="1"/>
    </xf>
    <xf numFmtId="1" fontId="3" fillId="42" borderId="31" xfId="0" applyNumberFormat="1" applyFont="1" applyFill="1" applyBorder="1" applyAlignment="1" applyProtection="1">
      <alignment horizontal="center" vertical="center" wrapText="1"/>
    </xf>
    <xf numFmtId="164" fontId="3" fillId="42" borderId="31" xfId="0" applyNumberFormat="1" applyFont="1" applyFill="1" applyBorder="1" applyAlignment="1" applyProtection="1">
      <alignment horizontal="center" vertical="center" wrapText="1"/>
    </xf>
    <xf numFmtId="0" fontId="3" fillId="42" borderId="31" xfId="0" applyFont="1" applyFill="1" applyBorder="1" applyAlignment="1" applyProtection="1">
      <alignment horizontal="center" vertical="center" wrapText="1"/>
    </xf>
    <xf numFmtId="167" fontId="3" fillId="42" borderId="31" xfId="0" applyNumberFormat="1" applyFont="1" applyFill="1" applyBorder="1" applyAlignment="1" applyProtection="1">
      <alignment horizontal="center" vertical="center" wrapText="1"/>
    </xf>
    <xf numFmtId="167" fontId="3" fillId="42" borderId="35" xfId="0" applyNumberFormat="1" applyFont="1" applyFill="1" applyBorder="1" applyAlignment="1" applyProtection="1">
      <alignment horizontal="center" vertical="center" wrapText="1"/>
    </xf>
    <xf numFmtId="0" fontId="56" fillId="0" borderId="0" xfId="0" applyFont="1" applyAlignment="1">
      <alignment vertical="center"/>
    </xf>
    <xf numFmtId="4" fontId="6" fillId="3" borderId="22" xfId="0" applyNumberFormat="1" applyFont="1" applyFill="1" applyBorder="1" applyAlignment="1" applyProtection="1">
      <alignment horizontal="center" vertical="center"/>
    </xf>
    <xf numFmtId="9" fontId="37" fillId="47" borderId="27" xfId="0" applyNumberFormat="1" applyFont="1" applyFill="1" applyBorder="1" applyAlignment="1">
      <alignment wrapText="1"/>
    </xf>
    <xf numFmtId="9" fontId="37" fillId="47" borderId="27" xfId="0" applyNumberFormat="1" applyFont="1" applyFill="1" applyBorder="1"/>
    <xf numFmtId="10" fontId="37" fillId="47" borderId="27" xfId="0" applyNumberFormat="1" applyFont="1" applyFill="1" applyBorder="1"/>
    <xf numFmtId="0" fontId="37" fillId="47" borderId="30" xfId="0" applyFont="1" applyFill="1" applyBorder="1"/>
    <xf numFmtId="0" fontId="37" fillId="47" borderId="27" xfId="0" applyFont="1" applyFill="1" applyBorder="1"/>
    <xf numFmtId="168" fontId="0" fillId="48" borderId="27" xfId="0" applyNumberFormat="1" applyFill="1" applyBorder="1"/>
    <xf numFmtId="169" fontId="0" fillId="48" borderId="27" xfId="0" applyNumberFormat="1" applyFill="1" applyBorder="1"/>
    <xf numFmtId="9" fontId="37" fillId="47" borderId="27" xfId="50" applyFont="1" applyFill="1" applyBorder="1"/>
    <xf numFmtId="0" fontId="0" fillId="48" borderId="27" xfId="0" applyFill="1" applyBorder="1"/>
    <xf numFmtId="170" fontId="37" fillId="47" borderId="27" xfId="50" applyNumberFormat="1" applyFont="1" applyFill="1" applyBorder="1"/>
    <xf numFmtId="0" fontId="3" fillId="49" borderId="5" xfId="0" applyFont="1" applyFill="1" applyBorder="1" applyAlignment="1" applyProtection="1">
      <alignment horizontal="left" vertical="center" wrapText="1"/>
    </xf>
    <xf numFmtId="0" fontId="3" fillId="49" borderId="8" xfId="0" applyFont="1" applyFill="1" applyBorder="1" applyAlignment="1" applyProtection="1">
      <alignment horizontal="left" vertical="center" wrapText="1"/>
    </xf>
    <xf numFmtId="0" fontId="3" fillId="49" borderId="5" xfId="0" applyFont="1" applyFill="1" applyBorder="1" applyAlignment="1" applyProtection="1">
      <alignment horizontal="center" vertical="center" wrapText="1"/>
    </xf>
    <xf numFmtId="0" fontId="3" fillId="49" borderId="31" xfId="0" applyFont="1" applyFill="1" applyBorder="1" applyAlignment="1" applyProtection="1">
      <alignment horizontal="center" vertical="center" wrapText="1"/>
    </xf>
    <xf numFmtId="164" fontId="3" fillId="49" borderId="21" xfId="0" applyNumberFormat="1" applyFont="1" applyFill="1" applyBorder="1" applyAlignment="1" applyProtection="1">
      <alignment horizontal="center" vertical="center" wrapText="1"/>
    </xf>
    <xf numFmtId="0" fontId="3" fillId="49" borderId="8" xfId="0" applyFont="1" applyFill="1" applyBorder="1" applyAlignment="1" applyProtection="1">
      <alignment horizontal="center" vertical="center" wrapText="1"/>
    </xf>
    <xf numFmtId="0" fontId="3" fillId="49" borderId="8" xfId="0" quotePrefix="1" applyFont="1" applyFill="1" applyBorder="1" applyAlignment="1" applyProtection="1">
      <alignment horizontal="left" vertical="center" wrapText="1"/>
    </xf>
    <xf numFmtId="0" fontId="3" fillId="49" borderId="32" xfId="0" applyFont="1" applyFill="1" applyBorder="1" applyAlignment="1" applyProtection="1">
      <alignment horizontal="center" vertical="center" wrapText="1"/>
    </xf>
    <xf numFmtId="164" fontId="3" fillId="49" borderId="26" xfId="0" applyNumberFormat="1" applyFont="1" applyFill="1" applyBorder="1" applyAlignment="1" applyProtection="1">
      <alignment horizontal="center" vertical="center" wrapText="1"/>
    </xf>
    <xf numFmtId="166" fontId="3" fillId="49" borderId="5" xfId="0" applyNumberFormat="1" applyFont="1" applyFill="1" applyBorder="1" applyAlignment="1" applyProtection="1">
      <alignment horizontal="center" vertical="center" wrapText="1"/>
    </xf>
    <xf numFmtId="0" fontId="3" fillId="49" borderId="21" xfId="0" applyFont="1" applyFill="1" applyBorder="1" applyAlignment="1" applyProtection="1">
      <alignment horizontal="center" vertical="center" wrapText="1"/>
    </xf>
    <xf numFmtId="166" fontId="3" fillId="49" borderId="8" xfId="0" applyNumberFormat="1" applyFont="1" applyFill="1" applyBorder="1" applyAlignment="1" applyProtection="1">
      <alignment horizontal="center" vertical="center" wrapText="1"/>
    </xf>
    <xf numFmtId="0" fontId="3" fillId="49" borderId="26" xfId="0" applyFont="1" applyFill="1" applyBorder="1" applyAlignment="1" applyProtection="1">
      <alignment horizontal="center" vertical="center" wrapText="1"/>
    </xf>
    <xf numFmtId="0" fontId="3" fillId="50" borderId="5" xfId="0" applyFont="1" applyFill="1" applyBorder="1" applyAlignment="1" applyProtection="1">
      <alignment horizontal="left" vertical="center" wrapText="1"/>
    </xf>
    <xf numFmtId="0" fontId="3" fillId="50" borderId="5" xfId="0" applyFont="1" applyFill="1" applyBorder="1" applyAlignment="1" applyProtection="1">
      <alignment horizontal="center" vertical="center" wrapText="1"/>
    </xf>
    <xf numFmtId="0" fontId="3" fillId="50" borderId="31" xfId="0" applyFont="1" applyFill="1" applyBorder="1" applyAlignment="1" applyProtection="1">
      <alignment horizontal="center" vertical="center" wrapText="1"/>
    </xf>
    <xf numFmtId="164" fontId="3" fillId="50" borderId="21" xfId="0" applyNumberFormat="1" applyFont="1" applyFill="1" applyBorder="1" applyAlignment="1" applyProtection="1">
      <alignment horizontal="center" vertical="center" wrapText="1"/>
    </xf>
    <xf numFmtId="166" fontId="3" fillId="50" borderId="5" xfId="0" applyNumberFormat="1" applyFont="1" applyFill="1" applyBorder="1" applyAlignment="1" applyProtection="1">
      <alignment horizontal="center" vertical="center" wrapText="1"/>
    </xf>
    <xf numFmtId="1" fontId="3" fillId="50" borderId="5" xfId="0" applyNumberFormat="1" applyFont="1" applyFill="1" applyBorder="1" applyAlignment="1" applyProtection="1">
      <alignment horizontal="center" vertical="center" wrapText="1"/>
    </xf>
    <xf numFmtId="0" fontId="3" fillId="50" borderId="21" xfId="0" applyFont="1" applyFill="1" applyBorder="1" applyAlignment="1" applyProtection="1">
      <alignment horizontal="center" vertical="center" wrapText="1"/>
    </xf>
    <xf numFmtId="0" fontId="3" fillId="50" borderId="8" xfId="0" applyFont="1" applyFill="1" applyBorder="1" applyAlignment="1" applyProtection="1">
      <alignment horizontal="left" vertical="center" wrapText="1"/>
    </xf>
    <xf numFmtId="0" fontId="3" fillId="50" borderId="8" xfId="0" applyFont="1" applyFill="1" applyBorder="1" applyAlignment="1" applyProtection="1">
      <alignment horizontal="center" vertical="center" wrapText="1"/>
    </xf>
    <xf numFmtId="0" fontId="3" fillId="50" borderId="32" xfId="0" applyFont="1" applyFill="1" applyBorder="1" applyAlignment="1" applyProtection="1">
      <alignment horizontal="center" vertical="center" wrapText="1"/>
    </xf>
    <xf numFmtId="164" fontId="3" fillId="50" borderId="26" xfId="0" applyNumberFormat="1" applyFont="1" applyFill="1" applyBorder="1" applyAlignment="1" applyProtection="1">
      <alignment horizontal="center" vertical="center" wrapText="1"/>
    </xf>
    <xf numFmtId="166" fontId="3" fillId="50" borderId="8" xfId="0" applyNumberFormat="1" applyFont="1" applyFill="1" applyBorder="1" applyAlignment="1" applyProtection="1">
      <alignment horizontal="center" vertical="center" wrapText="1"/>
    </xf>
    <xf numFmtId="0" fontId="3" fillId="50" borderId="26" xfId="0" applyFont="1" applyFill="1" applyBorder="1" applyAlignment="1" applyProtection="1">
      <alignment horizontal="center" vertical="center" wrapText="1"/>
    </xf>
    <xf numFmtId="164" fontId="3" fillId="50" borderId="5" xfId="0" applyNumberFormat="1" applyFont="1" applyFill="1" applyBorder="1" applyAlignment="1" applyProtection="1">
      <alignment horizontal="center" vertical="center" wrapText="1"/>
    </xf>
    <xf numFmtId="0" fontId="3" fillId="50" borderId="20" xfId="0" applyFont="1" applyFill="1" applyBorder="1" applyAlignment="1" applyProtection="1">
      <alignment horizontal="center" vertical="center" wrapText="1"/>
    </xf>
    <xf numFmtId="0" fontId="1" fillId="50" borderId="0" xfId="0" applyFont="1" applyFill="1" applyBorder="1" applyAlignment="1"/>
    <xf numFmtId="2" fontId="3" fillId="5" borderId="5" xfId="0" applyNumberFormat="1" applyFont="1" applyFill="1" applyBorder="1" applyAlignment="1" applyProtection="1">
      <alignment horizontal="center" vertical="center" wrapText="1"/>
    </xf>
    <xf numFmtId="2" fontId="3" fillId="5" borderId="8" xfId="0" applyNumberFormat="1" applyFont="1" applyFill="1" applyBorder="1" applyAlignment="1" applyProtection="1">
      <alignment horizontal="center" vertical="center" wrapText="1"/>
    </xf>
    <xf numFmtId="2" fontId="3" fillId="50" borderId="5" xfId="0" applyNumberFormat="1" applyFont="1" applyFill="1" applyBorder="1" applyAlignment="1" applyProtection="1">
      <alignment horizontal="center" vertical="center" wrapText="1"/>
    </xf>
    <xf numFmtId="2" fontId="3" fillId="5" borderId="26" xfId="0" applyNumberFormat="1" applyFont="1" applyFill="1" applyBorder="1" applyAlignment="1" applyProtection="1">
      <alignment horizontal="center" vertical="center" wrapText="1"/>
    </xf>
    <xf numFmtId="2" fontId="3" fillId="6" borderId="8" xfId="0" applyNumberFormat="1" applyFont="1" applyFill="1" applyBorder="1" applyAlignment="1" applyProtection="1">
      <alignment horizontal="center" vertical="center" wrapText="1"/>
    </xf>
    <xf numFmtId="2" fontId="3" fillId="5" borderId="6" xfId="0" applyNumberFormat="1" applyFont="1" applyFill="1" applyBorder="1" applyAlignment="1" applyProtection="1">
      <alignment horizontal="center" vertical="center" wrapText="1"/>
    </xf>
    <xf numFmtId="2" fontId="3" fillId="6" borderId="20" xfId="0" applyNumberFormat="1" applyFont="1" applyFill="1" applyBorder="1" applyAlignment="1" applyProtection="1">
      <alignment horizontal="center" vertical="center" wrapText="1"/>
    </xf>
    <xf numFmtId="2" fontId="3" fillId="6" borderId="5" xfId="0" applyNumberFormat="1" applyFont="1" applyFill="1" applyBorder="1" applyAlignment="1" applyProtection="1">
      <alignment horizontal="center" vertical="center" wrapText="1"/>
    </xf>
    <xf numFmtId="0" fontId="55" fillId="0" borderId="0" xfId="0" applyFont="1" applyAlignment="1">
      <alignment vertical="center"/>
    </xf>
    <xf numFmtId="4" fontId="1" fillId="42" borderId="0" xfId="0" applyNumberFormat="1" applyFont="1" applyFill="1" applyBorder="1" applyAlignment="1">
      <alignment horizontal="center" vertical="center"/>
    </xf>
    <xf numFmtId="0" fontId="3" fillId="51" borderId="40" xfId="0" applyFont="1" applyFill="1" applyBorder="1" applyAlignment="1">
      <alignment horizontal="center" vertical="center" wrapText="1"/>
    </xf>
    <xf numFmtId="4" fontId="3" fillId="51" borderId="41" xfId="0" applyNumberFormat="1" applyFont="1" applyFill="1" applyBorder="1" applyAlignment="1">
      <alignment horizontal="center" vertical="center" wrapText="1"/>
    </xf>
    <xf numFmtId="4" fontId="3" fillId="52" borderId="42" xfId="0" applyNumberFormat="1" applyFont="1" applyFill="1" applyBorder="1" applyAlignment="1">
      <alignment horizontal="center" vertical="center" wrapText="1"/>
    </xf>
    <xf numFmtId="4" fontId="3" fillId="52" borderId="43" xfId="0" applyNumberFormat="1" applyFont="1" applyFill="1" applyBorder="1" applyAlignment="1">
      <alignment horizontal="center" vertical="center" wrapText="1"/>
    </xf>
    <xf numFmtId="4" fontId="3" fillId="52" borderId="44" xfId="0" applyNumberFormat="1" applyFont="1" applyFill="1" applyBorder="1" applyAlignment="1">
      <alignment horizontal="center" vertical="center" wrapText="1"/>
    </xf>
    <xf numFmtId="4" fontId="3" fillId="52" borderId="45" xfId="0" applyNumberFormat="1" applyFont="1" applyFill="1" applyBorder="1" applyAlignment="1">
      <alignment horizontal="center" vertical="center" wrapText="1"/>
    </xf>
    <xf numFmtId="0" fontId="3" fillId="51" borderId="42" xfId="0" applyFont="1" applyFill="1" applyBorder="1" applyAlignment="1">
      <alignment horizontal="center" vertical="center" wrapText="1"/>
    </xf>
    <xf numFmtId="0" fontId="3" fillId="51" borderId="44" xfId="0" applyFont="1" applyFill="1" applyBorder="1" applyAlignment="1">
      <alignment horizontal="center" vertical="center" wrapText="1"/>
    </xf>
    <xf numFmtId="0" fontId="3" fillId="52" borderId="44" xfId="0" applyFont="1" applyFill="1" applyBorder="1" applyAlignment="1">
      <alignment horizontal="center" vertical="center" wrapText="1"/>
    </xf>
    <xf numFmtId="0" fontId="3" fillId="52" borderId="48" xfId="0" applyFont="1" applyFill="1" applyBorder="1" applyAlignment="1">
      <alignment horizontal="center" vertical="center" wrapText="1"/>
    </xf>
    <xf numFmtId="0" fontId="3" fillId="52" borderId="42" xfId="0" applyFont="1" applyFill="1" applyBorder="1" applyAlignment="1">
      <alignment horizontal="center" vertical="center" wrapText="1"/>
    </xf>
    <xf numFmtId="0" fontId="3" fillId="50" borderId="44" xfId="0" applyFont="1" applyFill="1" applyBorder="1" applyAlignment="1">
      <alignment horizontal="center" vertical="center" wrapText="1"/>
    </xf>
    <xf numFmtId="4" fontId="3" fillId="51" borderId="42" xfId="0" applyNumberFormat="1" applyFont="1" applyFill="1" applyBorder="1" applyAlignment="1">
      <alignment horizontal="center" vertical="center" wrapText="1"/>
    </xf>
    <xf numFmtId="4" fontId="3" fillId="51" borderId="43" xfId="0" applyNumberFormat="1" applyFont="1" applyFill="1" applyBorder="1" applyAlignment="1">
      <alignment horizontal="center" vertical="center" wrapText="1"/>
    </xf>
    <xf numFmtId="4" fontId="3" fillId="51" borderId="44" xfId="0" applyNumberFormat="1" applyFont="1" applyFill="1" applyBorder="1" applyAlignment="1">
      <alignment horizontal="center" vertical="center" wrapText="1"/>
    </xf>
    <xf numFmtId="4" fontId="3" fillId="51" borderId="45" xfId="0" applyNumberFormat="1" applyFont="1" applyFill="1" applyBorder="1" applyAlignment="1">
      <alignment horizontal="center" vertical="center" wrapText="1"/>
    </xf>
    <xf numFmtId="4" fontId="3" fillId="52" borderId="48" xfId="0" applyNumberFormat="1" applyFont="1" applyFill="1" applyBorder="1" applyAlignment="1">
      <alignment horizontal="center" vertical="center" wrapText="1"/>
    </xf>
    <xf numFmtId="4" fontId="3" fillId="52" borderId="47" xfId="0" applyNumberFormat="1" applyFont="1" applyFill="1" applyBorder="1" applyAlignment="1">
      <alignment horizontal="center" vertical="center" wrapText="1"/>
    </xf>
    <xf numFmtId="4" fontId="3" fillId="51" borderId="47" xfId="0" applyNumberFormat="1" applyFont="1" applyFill="1" applyBorder="1" applyAlignment="1">
      <alignment horizontal="center" vertical="center" wrapText="1"/>
    </xf>
    <xf numFmtId="0" fontId="3" fillId="51" borderId="48" xfId="0" applyFont="1" applyFill="1" applyBorder="1" applyAlignment="1">
      <alignment horizontal="center" vertical="center" wrapText="1"/>
    </xf>
    <xf numFmtId="0" fontId="3" fillId="49" borderId="42" xfId="0" applyFont="1" applyFill="1" applyBorder="1" applyAlignment="1">
      <alignment horizontal="center" vertical="center" wrapText="1"/>
    </xf>
    <xf numFmtId="0" fontId="3" fillId="49" borderId="44" xfId="0" applyFont="1" applyFill="1" applyBorder="1" applyAlignment="1">
      <alignment horizontal="center" vertical="center" wrapText="1"/>
    </xf>
    <xf numFmtId="4" fontId="3" fillId="51" borderId="40" xfId="0" applyNumberFormat="1" applyFont="1" applyFill="1" applyBorder="1" applyAlignment="1">
      <alignment horizontal="center" vertical="center" wrapText="1"/>
    </xf>
    <xf numFmtId="2" fontId="3" fillId="50" borderId="42" xfId="0" applyNumberFormat="1" applyFont="1" applyFill="1" applyBorder="1" applyAlignment="1">
      <alignment horizontal="center" vertical="center" wrapText="1"/>
    </xf>
    <xf numFmtId="4" fontId="3" fillId="50" borderId="43" xfId="0" applyNumberFormat="1" applyFont="1" applyFill="1" applyBorder="1" applyAlignment="1">
      <alignment horizontal="center" vertical="center" wrapText="1"/>
    </xf>
    <xf numFmtId="4" fontId="3" fillId="50" borderId="45" xfId="0" applyNumberFormat="1" applyFont="1" applyFill="1" applyBorder="1" applyAlignment="1">
      <alignment horizontal="center" vertical="center" wrapText="1"/>
    </xf>
    <xf numFmtId="4" fontId="3" fillId="49" borderId="43" xfId="0" applyNumberFormat="1" applyFont="1" applyFill="1" applyBorder="1" applyAlignment="1">
      <alignment horizontal="center" vertical="center" wrapText="1"/>
    </xf>
    <xf numFmtId="4" fontId="3" fillId="49" borderId="45" xfId="0" applyNumberFormat="1" applyFont="1" applyFill="1" applyBorder="1" applyAlignment="1">
      <alignment horizontal="center" vertical="center" wrapText="1"/>
    </xf>
    <xf numFmtId="4" fontId="3" fillId="51" borderId="0" xfId="0" applyNumberFormat="1" applyFont="1" applyFill="1" applyAlignment="1">
      <alignment horizontal="center" vertical="center" wrapText="1"/>
    </xf>
    <xf numFmtId="4" fontId="3" fillId="51" borderId="46" xfId="0" applyNumberFormat="1" applyFont="1" applyFill="1" applyBorder="1" applyAlignment="1">
      <alignment horizontal="center" vertical="center" wrapText="1"/>
    </xf>
    <xf numFmtId="4" fontId="3" fillId="52" borderId="46" xfId="0" applyNumberFormat="1" applyFont="1" applyFill="1" applyBorder="1" applyAlignment="1">
      <alignment horizontal="center" vertical="center" wrapText="1"/>
    </xf>
    <xf numFmtId="4" fontId="3" fillId="52" borderId="49" xfId="0" applyNumberFormat="1" applyFont="1" applyFill="1" applyBorder="1" applyAlignment="1">
      <alignment horizontal="center" vertical="center" wrapText="1"/>
    </xf>
    <xf numFmtId="4" fontId="3" fillId="52" borderId="0" xfId="0" applyNumberFormat="1" applyFont="1" applyFill="1" applyAlignment="1">
      <alignment horizontal="center" vertical="center" wrapText="1"/>
    </xf>
    <xf numFmtId="4" fontId="3" fillId="50" borderId="0" xfId="0" applyNumberFormat="1" applyFont="1" applyFill="1" applyAlignment="1">
      <alignment horizontal="center" vertical="center" wrapText="1"/>
    </xf>
    <xf numFmtId="4" fontId="3" fillId="50" borderId="46" xfId="0" applyNumberFormat="1" applyFont="1" applyFill="1" applyBorder="1" applyAlignment="1">
      <alignment horizontal="center" vertical="center" wrapText="1"/>
    </xf>
    <xf numFmtId="4" fontId="3" fillId="51" borderId="50" xfId="0" applyNumberFormat="1" applyFont="1" applyFill="1" applyBorder="1" applyAlignment="1">
      <alignment horizontal="center" vertical="center" wrapText="1"/>
    </xf>
    <xf numFmtId="4" fontId="3" fillId="51" borderId="49" xfId="0" applyNumberFormat="1" applyFont="1" applyFill="1" applyBorder="1" applyAlignment="1">
      <alignment horizontal="center" vertical="center" wrapText="1"/>
    </xf>
    <xf numFmtId="4" fontId="3" fillId="49" borderId="0" xfId="0" applyNumberFormat="1" applyFont="1" applyFill="1" applyAlignment="1">
      <alignment horizontal="center" vertical="center" wrapText="1"/>
    </xf>
    <xf numFmtId="4" fontId="3" fillId="49" borderId="46" xfId="0" applyNumberFormat="1" applyFont="1" applyFill="1" applyBorder="1" applyAlignment="1">
      <alignment horizontal="center" vertical="center" wrapText="1"/>
    </xf>
    <xf numFmtId="0" fontId="3" fillId="6" borderId="0"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3" fillId="5" borderId="42" xfId="0" applyFont="1" applyFill="1" applyBorder="1" applyAlignment="1">
      <alignment horizontal="center" vertical="center" wrapText="1"/>
    </xf>
    <xf numFmtId="4" fontId="3" fillId="5" borderId="43" xfId="0" applyNumberFormat="1" applyFont="1" applyFill="1" applyBorder="1" applyAlignment="1">
      <alignment horizontal="center" vertical="center" wrapText="1"/>
    </xf>
    <xf numFmtId="4" fontId="3" fillId="5" borderId="0" xfId="0" applyNumberFormat="1" applyFont="1" applyFill="1" applyAlignment="1">
      <alignment horizontal="center" vertical="center" wrapText="1"/>
    </xf>
    <xf numFmtId="0" fontId="3" fillId="5" borderId="0" xfId="0" applyFont="1" applyFill="1" applyBorder="1" applyAlignment="1">
      <alignment vertical="center" wrapText="1"/>
    </xf>
    <xf numFmtId="4" fontId="3" fillId="5" borderId="42" xfId="0" applyNumberFormat="1" applyFont="1" applyFill="1" applyBorder="1" applyAlignment="1">
      <alignment horizontal="center" vertical="center" wrapText="1"/>
    </xf>
    <xf numFmtId="0" fontId="3" fillId="5" borderId="44" xfId="0" applyFont="1" applyFill="1" applyBorder="1" applyAlignment="1">
      <alignment horizontal="center" vertical="center" wrapText="1"/>
    </xf>
    <xf numFmtId="4" fontId="3" fillId="5" borderId="45" xfId="0" applyNumberFormat="1" applyFont="1" applyFill="1" applyBorder="1" applyAlignment="1">
      <alignment horizontal="center" vertical="center" wrapText="1"/>
    </xf>
    <xf numFmtId="4" fontId="3" fillId="5" borderId="46" xfId="0" applyNumberFormat="1" applyFont="1" applyFill="1" applyBorder="1" applyAlignment="1">
      <alignment horizontal="center" vertical="center" wrapText="1"/>
    </xf>
    <xf numFmtId="0" fontId="3" fillId="6" borderId="42" xfId="0" applyFont="1" applyFill="1" applyBorder="1" applyAlignment="1">
      <alignment horizontal="center" vertical="center" wrapText="1"/>
    </xf>
    <xf numFmtId="4" fontId="3" fillId="6" borderId="43" xfId="0" applyNumberFormat="1" applyFont="1" applyFill="1" applyBorder="1" applyAlignment="1">
      <alignment horizontal="center" vertical="center" wrapText="1"/>
    </xf>
    <xf numFmtId="4" fontId="3" fillId="6" borderId="0" xfId="0" applyNumberFormat="1" applyFont="1" applyFill="1" applyAlignment="1">
      <alignment horizontal="center" vertical="center" wrapText="1"/>
    </xf>
    <xf numFmtId="0" fontId="3" fillId="6" borderId="0" xfId="0" applyFont="1" applyFill="1" applyBorder="1" applyAlignment="1">
      <alignment vertical="center" wrapText="1"/>
    </xf>
    <xf numFmtId="4" fontId="3" fillId="6" borderId="42" xfId="0" applyNumberFormat="1" applyFont="1" applyFill="1" applyBorder="1" applyAlignment="1">
      <alignment horizontal="center" vertical="center" wrapText="1"/>
    </xf>
    <xf numFmtId="0" fontId="3" fillId="6" borderId="44" xfId="0" applyFont="1" applyFill="1" applyBorder="1" applyAlignment="1">
      <alignment horizontal="center" vertical="center" wrapText="1"/>
    </xf>
    <xf numFmtId="4" fontId="3" fillId="6" borderId="45" xfId="0" applyNumberFormat="1" applyFont="1" applyFill="1" applyBorder="1" applyAlignment="1">
      <alignment horizontal="center" vertical="center" wrapText="1"/>
    </xf>
    <xf numFmtId="4" fontId="3" fillId="6" borderId="46" xfId="0" applyNumberFormat="1" applyFont="1" applyFill="1" applyBorder="1" applyAlignment="1">
      <alignment horizontal="center" vertical="center" wrapText="1"/>
    </xf>
    <xf numFmtId="4" fontId="3" fillId="6" borderId="44" xfId="0" applyNumberFormat="1" applyFont="1" applyFill="1" applyBorder="1" applyAlignment="1">
      <alignment horizontal="center" vertical="center" wrapText="1"/>
    </xf>
    <xf numFmtId="4" fontId="3" fillId="5" borderId="44" xfId="0" applyNumberFormat="1" applyFont="1" applyFill="1" applyBorder="1" applyAlignment="1">
      <alignment horizontal="center" vertical="center" wrapText="1"/>
    </xf>
    <xf numFmtId="14" fontId="3" fillId="6" borderId="33" xfId="0" applyNumberFormat="1" applyFont="1" applyFill="1" applyBorder="1" applyAlignment="1">
      <alignment horizontal="left" vertical="center" wrapText="1"/>
    </xf>
    <xf numFmtId="4" fontId="3" fillId="5" borderId="48" xfId="0" applyNumberFormat="1" applyFont="1" applyFill="1" applyBorder="1" applyAlignment="1">
      <alignment horizontal="center" vertical="center" wrapText="1"/>
    </xf>
    <xf numFmtId="4" fontId="3" fillId="5" borderId="47" xfId="0" applyNumberFormat="1" applyFont="1" applyFill="1" applyBorder="1" applyAlignment="1">
      <alignment horizontal="center" vertical="center" wrapText="1"/>
    </xf>
    <xf numFmtId="4" fontId="3" fillId="5" borderId="49" xfId="0" applyNumberFormat="1" applyFont="1" applyFill="1" applyBorder="1" applyAlignment="1">
      <alignment horizontal="center" vertical="center" wrapText="1"/>
    </xf>
    <xf numFmtId="4" fontId="3" fillId="6" borderId="48" xfId="0" applyNumberFormat="1" applyFont="1" applyFill="1" applyBorder="1" applyAlignment="1">
      <alignment horizontal="center" vertical="center" wrapText="1"/>
    </xf>
    <xf numFmtId="4" fontId="3" fillId="6" borderId="47" xfId="0" applyNumberFormat="1" applyFont="1" applyFill="1" applyBorder="1" applyAlignment="1">
      <alignment horizontal="center" vertical="center" wrapText="1"/>
    </xf>
    <xf numFmtId="4" fontId="3" fillId="6" borderId="49" xfId="0" applyNumberFormat="1" applyFont="1" applyFill="1" applyBorder="1" applyAlignment="1">
      <alignment horizontal="center" vertical="center" wrapText="1"/>
    </xf>
    <xf numFmtId="4" fontId="6" fillId="3" borderId="23" xfId="0" applyNumberFormat="1" applyFont="1" applyFill="1" applyBorder="1" applyAlignment="1" applyProtection="1">
      <alignment horizontal="center" vertical="center"/>
    </xf>
    <xf numFmtId="4" fontId="6" fillId="3" borderId="22" xfId="0" applyNumberFormat="1" applyFont="1" applyFill="1" applyBorder="1" applyAlignment="1" applyProtection="1">
      <alignment horizontal="center" vertical="center"/>
    </xf>
    <xf numFmtId="4" fontId="6" fillId="41" borderId="23" xfId="0" applyNumberFormat="1" applyFont="1" applyFill="1" applyBorder="1" applyAlignment="1" applyProtection="1">
      <alignment horizontal="center" vertical="center" wrapText="1"/>
    </xf>
    <xf numFmtId="4" fontId="6" fillId="41" borderId="22" xfId="0" applyNumberFormat="1" applyFont="1" applyFill="1" applyBorder="1" applyAlignment="1" applyProtection="1">
      <alignment horizontal="center" vertical="center" wrapText="1"/>
    </xf>
    <xf numFmtId="4" fontId="6" fillId="41" borderId="24" xfId="0" applyNumberFormat="1" applyFont="1" applyFill="1" applyBorder="1" applyAlignment="1" applyProtection="1">
      <alignment horizontal="center" vertical="center"/>
    </xf>
    <xf numFmtId="4" fontId="6" fillId="3" borderId="24" xfId="0" applyNumberFormat="1" applyFont="1" applyFill="1" applyBorder="1" applyAlignment="1" applyProtection="1">
      <alignment horizontal="center" vertical="center"/>
    </xf>
    <xf numFmtId="4" fontId="6" fillId="41" borderId="23" xfId="0" applyNumberFormat="1" applyFont="1" applyFill="1" applyBorder="1" applyAlignment="1" applyProtection="1">
      <alignment horizontal="center" vertical="center"/>
    </xf>
    <xf numFmtId="0" fontId="33" fillId="46" borderId="27" xfId="0" applyFont="1" applyFill="1" applyBorder="1" applyAlignment="1">
      <alignment horizontal="center" vertical="center"/>
    </xf>
    <xf numFmtId="0" fontId="0" fillId="46" borderId="27" xfId="0" applyFill="1" applyBorder="1" applyAlignment="1">
      <alignment horizontal="center"/>
    </xf>
    <xf numFmtId="0" fontId="33" fillId="46" borderId="27" xfId="0" applyFont="1" applyFill="1" applyBorder="1" applyAlignment="1">
      <alignment horizontal="center"/>
    </xf>
    <xf numFmtId="0" fontId="33" fillId="46" borderId="39" xfId="0" applyFont="1" applyFill="1" applyBorder="1" applyAlignment="1">
      <alignment horizontal="center"/>
    </xf>
    <xf numFmtId="4" fontId="6" fillId="3" borderId="2" xfId="0" applyNumberFormat="1" applyFont="1" applyFill="1" applyBorder="1" applyAlignment="1" applyProtection="1">
      <alignment horizontal="center"/>
    </xf>
    <xf numFmtId="4" fontId="6" fillId="3" borderId="3" xfId="0" applyNumberFormat="1" applyFont="1" applyFill="1" applyBorder="1" applyAlignment="1" applyProtection="1">
      <alignment horizontal="center"/>
    </xf>
    <xf numFmtId="4" fontId="6" fillId="38" borderId="18" xfId="0" applyNumberFormat="1" applyFont="1" applyFill="1" applyBorder="1" applyAlignment="1" applyProtection="1">
      <alignment horizontal="center" vertical="center"/>
    </xf>
    <xf numFmtId="4" fontId="6" fillId="38" borderId="19" xfId="0" applyNumberFormat="1" applyFont="1" applyFill="1" applyBorder="1" applyAlignment="1" applyProtection="1">
      <alignment horizontal="center" vertical="center"/>
    </xf>
    <xf numFmtId="0" fontId="54" fillId="0" borderId="36" xfId="0" applyFont="1" applyFill="1" applyBorder="1" applyAlignment="1">
      <alignment horizontal="left"/>
    </xf>
    <xf numFmtId="0" fontId="54" fillId="0" borderId="37" xfId="0" applyFont="1" applyFill="1" applyBorder="1" applyAlignment="1">
      <alignment horizontal="left"/>
    </xf>
    <xf numFmtId="0" fontId="54" fillId="0" borderId="38" xfId="0" applyFont="1" applyFill="1" applyBorder="1" applyAlignment="1">
      <alignment horizontal="left"/>
    </xf>
    <xf numFmtId="0" fontId="47" fillId="44" borderId="28" xfId="0" applyFont="1" applyFill="1" applyBorder="1" applyAlignment="1" applyProtection="1">
      <alignment horizontal="center" vertical="center" wrapText="1"/>
    </xf>
    <xf numFmtId="0" fontId="47" fillId="44" borderId="29" xfId="0" applyFont="1" applyFill="1" applyBorder="1" applyAlignment="1" applyProtection="1">
      <alignment horizontal="center" vertical="center" wrapText="1"/>
    </xf>
    <xf numFmtId="0" fontId="47" fillId="44" borderId="30" xfId="0" applyFont="1" applyFill="1" applyBorder="1" applyAlignment="1" applyProtection="1">
      <alignment horizontal="center" vertical="center" wrapText="1"/>
    </xf>
    <xf numFmtId="0" fontId="1" fillId="42" borderId="28" xfId="0" applyFont="1" applyFill="1" applyBorder="1" applyAlignment="1">
      <alignment vertical="center" wrapText="1"/>
    </xf>
    <xf numFmtId="0" fontId="1" fillId="42" borderId="30" xfId="0" applyFont="1" applyFill="1" applyBorder="1" applyAlignment="1">
      <alignmen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2"/>
    <cellStyle name="Comma 3" xfId="45"/>
    <cellStyle name="Comma 3 2" xfId="48"/>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6" builtinId="8"/>
    <cellStyle name="Input" xfId="11" builtinId="20" customBuiltin="1"/>
    <cellStyle name="Linked Cell" xfId="14" builtinId="24" customBuiltin="1"/>
    <cellStyle name="Neutral" xfId="10" builtinId="28" customBuiltin="1"/>
    <cellStyle name="Normal" xfId="0" builtinId="0"/>
    <cellStyle name="Normal 2" xfId="1"/>
    <cellStyle name="Normal 2 2" xfId="49"/>
    <cellStyle name="Normal 3" xfId="44"/>
    <cellStyle name="Normal 3 2" xfId="47"/>
    <cellStyle name="Note" xfId="17" builtinId="10" customBuiltin="1"/>
    <cellStyle name="Output" xfId="12" builtinId="21" customBuiltin="1"/>
    <cellStyle name="Percent" xfId="50"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F0FF9"/>
      <color rgb="FFBD5907"/>
      <color rgb="FFE56D09"/>
      <color rgb="FFD263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0</xdr:colOff>
      <xdr:row>2</xdr:row>
      <xdr:rowOff>181535</xdr:rowOff>
    </xdr:from>
    <xdr:ext cx="914400" cy="264560"/>
    <xdr:sp macro="" textlink="">
      <xdr:nvSpPr>
        <xdr:cNvPr id="3" name="TextBox 2"/>
        <xdr:cNvSpPr txBox="1"/>
      </xdr:nvSpPr>
      <xdr:spPr>
        <a:xfrm>
          <a:off x="36648838" y="84828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editAs="oneCell">
    <xdr:from>
      <xdr:col>0</xdr:col>
      <xdr:colOff>0</xdr:colOff>
      <xdr:row>0</xdr:row>
      <xdr:rowOff>0</xdr:rowOff>
    </xdr:from>
    <xdr:to>
      <xdr:col>4</xdr:col>
      <xdr:colOff>1753333</xdr:colOff>
      <xdr:row>1</xdr:row>
      <xdr:rowOff>216274</xdr:rowOff>
    </xdr:to>
    <xdr:pic>
      <xdr:nvPicPr>
        <xdr:cNvPr id="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10421083" cy="549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29</xdr:col>
      <xdr:colOff>0</xdr:colOff>
      <xdr:row>2</xdr:row>
      <xdr:rowOff>181535</xdr:rowOff>
    </xdr:from>
    <xdr:ext cx="914400" cy="264560"/>
    <xdr:sp macro="" textlink="">
      <xdr:nvSpPr>
        <xdr:cNvPr id="5" name="TextBox 4"/>
        <xdr:cNvSpPr txBox="1"/>
      </xdr:nvSpPr>
      <xdr:spPr>
        <a:xfrm>
          <a:off x="9363075" y="84828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2</xdr:row>
      <xdr:rowOff>181535</xdr:rowOff>
    </xdr:from>
    <xdr:ext cx="914400" cy="264560"/>
    <xdr:sp macro="" textlink="">
      <xdr:nvSpPr>
        <xdr:cNvPr id="2" name="TextBox 1"/>
        <xdr:cNvSpPr txBox="1"/>
      </xdr:nvSpPr>
      <xdr:spPr>
        <a:xfrm>
          <a:off x="20754975" y="84828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editAs="oneCell">
    <xdr:from>
      <xdr:col>0</xdr:col>
      <xdr:colOff>0</xdr:colOff>
      <xdr:row>0</xdr:row>
      <xdr:rowOff>0</xdr:rowOff>
    </xdr:from>
    <xdr:to>
      <xdr:col>5</xdr:col>
      <xdr:colOff>493724</xdr:colOff>
      <xdr:row>1</xdr:row>
      <xdr:rowOff>220604</xdr:rowOff>
    </xdr:to>
    <xdr:pic>
      <xdr:nvPicPr>
        <xdr:cNvPr id="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10418774" cy="553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35858</xdr:colOff>
      <xdr:row>3</xdr:row>
      <xdr:rowOff>66675</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10427633"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29</xdr:col>
      <xdr:colOff>0</xdr:colOff>
      <xdr:row>3</xdr:row>
      <xdr:rowOff>181535</xdr:rowOff>
    </xdr:from>
    <xdr:ext cx="914400" cy="264560"/>
    <xdr:sp macro="" textlink="">
      <xdr:nvSpPr>
        <xdr:cNvPr id="2" name="TextBox 1"/>
        <xdr:cNvSpPr txBox="1"/>
      </xdr:nvSpPr>
      <xdr:spPr>
        <a:xfrm>
          <a:off x="33537525" y="84828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editAs="oneCell">
    <xdr:from>
      <xdr:col>0</xdr:col>
      <xdr:colOff>0</xdr:colOff>
      <xdr:row>0</xdr:row>
      <xdr:rowOff>0</xdr:rowOff>
    </xdr:from>
    <xdr:to>
      <xdr:col>4</xdr:col>
      <xdr:colOff>447674</xdr:colOff>
      <xdr:row>2</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58769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29</xdr:col>
      <xdr:colOff>0</xdr:colOff>
      <xdr:row>3</xdr:row>
      <xdr:rowOff>181535</xdr:rowOff>
    </xdr:from>
    <xdr:ext cx="914400" cy="264560"/>
    <xdr:sp macro="" textlink="">
      <xdr:nvSpPr>
        <xdr:cNvPr id="4" name="TextBox 3"/>
        <xdr:cNvSpPr txBox="1"/>
      </xdr:nvSpPr>
      <xdr:spPr>
        <a:xfrm>
          <a:off x="33537525" y="84828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422525</xdr:colOff>
      <xdr:row>3</xdr:row>
      <xdr:rowOff>50622</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1"/>
          <a:ext cx="10393083" cy="526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402291</xdr:colOff>
      <xdr:row>3</xdr:row>
      <xdr:rowOff>57150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10413066"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29</xdr:col>
      <xdr:colOff>0</xdr:colOff>
      <xdr:row>2</xdr:row>
      <xdr:rowOff>181535</xdr:rowOff>
    </xdr:from>
    <xdr:ext cx="914400" cy="264560"/>
    <xdr:sp macro="" textlink="">
      <xdr:nvSpPr>
        <xdr:cNvPr id="2" name="TextBox 1"/>
        <xdr:cNvSpPr txBox="1"/>
      </xdr:nvSpPr>
      <xdr:spPr>
        <a:xfrm>
          <a:off x="43367325" y="52443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twoCellAnchor editAs="oneCell">
    <xdr:from>
      <xdr:col>0</xdr:col>
      <xdr:colOff>0</xdr:colOff>
      <xdr:row>0</xdr:row>
      <xdr:rowOff>0</xdr:rowOff>
    </xdr:from>
    <xdr:to>
      <xdr:col>4</xdr:col>
      <xdr:colOff>0</xdr:colOff>
      <xdr:row>2</xdr:row>
      <xdr:rowOff>149599</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105" r="1912" b="76563"/>
        <a:stretch>
          <a:fillRect/>
        </a:stretch>
      </xdr:blipFill>
      <xdr:spPr bwMode="auto">
        <a:xfrm>
          <a:off x="0" y="0"/>
          <a:ext cx="6181725" cy="521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29</xdr:col>
      <xdr:colOff>0</xdr:colOff>
      <xdr:row>2</xdr:row>
      <xdr:rowOff>181535</xdr:rowOff>
    </xdr:from>
    <xdr:ext cx="914400" cy="264560"/>
    <xdr:sp macro="" textlink="">
      <xdr:nvSpPr>
        <xdr:cNvPr id="4" name="TextBox 3"/>
        <xdr:cNvSpPr txBox="1"/>
      </xdr:nvSpPr>
      <xdr:spPr>
        <a:xfrm>
          <a:off x="43367325" y="52443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SUNITS\Pre&#231;os\CONTROLES\Categorias\Controle%20Categori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coal1/AppData/Local/Microsoft/Windows/Temporary%20Internet%20Files/Content.Outlook/WADY4WAA/v3_Plan_Preco_2016330125650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N nº.33"/>
    </sheetNames>
    <sheetDataSet>
      <sheetData sheetId="0">
        <row r="1">
          <cell r="G1"/>
        </row>
        <row r="3">
          <cell r="G3" t="str">
            <v>GGREM</v>
          </cell>
          <cell r="H3" t="str">
            <v>DATA DE APROVAÇÃO</v>
          </cell>
          <cell r="I3" t="str">
            <v>CATEGORIA</v>
          </cell>
        </row>
        <row r="4">
          <cell r="G4">
            <v>526526701159419</v>
          </cell>
          <cell r="H4" t="str">
            <v>Recurso - 29/01/2007</v>
          </cell>
          <cell r="I4" t="str">
            <v>Categoria III</v>
          </cell>
        </row>
        <row r="5">
          <cell r="G5">
            <v>526530903119319</v>
          </cell>
          <cell r="H5" t="str">
            <v>427/11 de 19/05/2011</v>
          </cell>
          <cell r="I5" t="str">
            <v>Categoria III</v>
          </cell>
        </row>
        <row r="6">
          <cell r="G6">
            <v>526530901116312</v>
          </cell>
          <cell r="H6">
            <v>40011</v>
          </cell>
          <cell r="I6" t="str">
            <v>Categoria III</v>
          </cell>
        </row>
        <row r="7">
          <cell r="G7">
            <v>526530902112310</v>
          </cell>
          <cell r="H7">
            <v>40011</v>
          </cell>
          <cell r="I7" t="str">
            <v>Categoria III</v>
          </cell>
        </row>
        <row r="8">
          <cell r="G8">
            <v>526500202112413</v>
          </cell>
          <cell r="H8" t="str">
            <v>antes de 10/11/2003</v>
          </cell>
          <cell r="I8" t="str">
            <v>Não aplicável</v>
          </cell>
        </row>
        <row r="9">
          <cell r="G9">
            <v>526500201132410</v>
          </cell>
          <cell r="H9" t="str">
            <v>antes de 10/11/2003</v>
          </cell>
          <cell r="I9" t="str">
            <v>Não aplicável</v>
          </cell>
        </row>
        <row r="10">
          <cell r="G10">
            <v>526500902114311</v>
          </cell>
          <cell r="H10" t="str">
            <v>antes de 10/11/2003</v>
          </cell>
          <cell r="I10" t="str">
            <v>Não aplicável</v>
          </cell>
        </row>
        <row r="11">
          <cell r="G11">
            <v>526501001110314</v>
          </cell>
          <cell r="H11">
            <v>36041</v>
          </cell>
          <cell r="I11" t="str">
            <v>Não aplicável</v>
          </cell>
        </row>
        <row r="12">
          <cell r="G12">
            <v>526501201111411</v>
          </cell>
          <cell r="H12" t="str">
            <v>Recurso - 19/07/1984</v>
          </cell>
          <cell r="I12" t="str">
            <v>Não aplicável</v>
          </cell>
        </row>
        <row r="13">
          <cell r="G13">
            <v>526501202116417</v>
          </cell>
          <cell r="H13" t="str">
            <v>Recurso - 19/07/1984</v>
          </cell>
          <cell r="I13" t="str">
            <v>Não aplicável</v>
          </cell>
        </row>
        <row r="14">
          <cell r="G14">
            <v>526526902111421</v>
          </cell>
          <cell r="H14"/>
          <cell r="I14" t="str">
            <v>Não aplicável</v>
          </cell>
        </row>
        <row r="15">
          <cell r="G15">
            <v>526526901115423</v>
          </cell>
          <cell r="H15"/>
          <cell r="I15" t="str">
            <v>Não aplicável</v>
          </cell>
        </row>
        <row r="16">
          <cell r="G16">
            <v>526528201110417</v>
          </cell>
          <cell r="H16"/>
          <cell r="I16" t="str">
            <v>Não aplicável</v>
          </cell>
        </row>
        <row r="17">
          <cell r="G17">
            <v>526501902118412</v>
          </cell>
          <cell r="H17">
            <v>37522</v>
          </cell>
          <cell r="I17" t="str">
            <v>Categoria III</v>
          </cell>
        </row>
        <row r="18">
          <cell r="G18">
            <v>526501903114410</v>
          </cell>
          <cell r="H18">
            <v>37522</v>
          </cell>
          <cell r="I18" t="str">
            <v>Categoria III</v>
          </cell>
        </row>
        <row r="19">
          <cell r="G19">
            <v>526529401113418</v>
          </cell>
          <cell r="H19">
            <v>39309</v>
          </cell>
          <cell r="I19" t="str">
            <v>Categoria III</v>
          </cell>
        </row>
        <row r="20">
          <cell r="G20">
            <v>526502203116419</v>
          </cell>
          <cell r="H20">
            <v>39092</v>
          </cell>
          <cell r="I20" t="str">
            <v>Categoria III</v>
          </cell>
        </row>
        <row r="21">
          <cell r="G21">
            <v>526502303110412</v>
          </cell>
          <cell r="H21">
            <v>39092</v>
          </cell>
          <cell r="I21" t="str">
            <v>Categoria III</v>
          </cell>
        </row>
        <row r="22">
          <cell r="G22">
            <v>526502401112411</v>
          </cell>
          <cell r="H22" t="str">
            <v>antes de 10/11/2003</v>
          </cell>
          <cell r="I22" t="str">
            <v>Não aplicável</v>
          </cell>
        </row>
        <row r="23">
          <cell r="G23">
            <v>526502713114310</v>
          </cell>
          <cell r="H23">
            <v>30911</v>
          </cell>
          <cell r="I23" t="str">
            <v>Não aplicável</v>
          </cell>
        </row>
        <row r="24">
          <cell r="G24">
            <v>526502704115318</v>
          </cell>
          <cell r="H24">
            <v>30911</v>
          </cell>
          <cell r="I24" t="str">
            <v>Não aplicável</v>
          </cell>
        </row>
        <row r="25">
          <cell r="G25">
            <v>526502701132319</v>
          </cell>
          <cell r="H25">
            <v>35828</v>
          </cell>
          <cell r="I25" t="str">
            <v>Não aplicável</v>
          </cell>
        </row>
        <row r="26">
          <cell r="G26">
            <v>526502703135315</v>
          </cell>
          <cell r="H26" t="str">
            <v>antes de 10/11/2003</v>
          </cell>
          <cell r="I26" t="str">
            <v>Não aplicável</v>
          </cell>
        </row>
        <row r="27">
          <cell r="G27">
            <v>526502705154317</v>
          </cell>
          <cell r="H27">
            <v>31380</v>
          </cell>
          <cell r="I27" t="str">
            <v>Não aplicável</v>
          </cell>
        </row>
        <row r="28">
          <cell r="G28">
            <v>526502708171311</v>
          </cell>
          <cell r="H28" t="str">
            <v>antes de 10/11/2003</v>
          </cell>
          <cell r="I28" t="str">
            <v>Não aplicável</v>
          </cell>
        </row>
        <row r="29">
          <cell r="G29">
            <v>526502709117319</v>
          </cell>
          <cell r="H29">
            <v>33759</v>
          </cell>
          <cell r="I29" t="str">
            <v>Não aplicável</v>
          </cell>
        </row>
        <row r="30">
          <cell r="G30">
            <v>526525101115218</v>
          </cell>
          <cell r="H30">
            <v>38818</v>
          </cell>
          <cell r="I30" t="str">
            <v>Categoria II</v>
          </cell>
        </row>
        <row r="31">
          <cell r="G31">
            <v>526525102111216</v>
          </cell>
          <cell r="H31">
            <v>38818</v>
          </cell>
          <cell r="I31" t="str">
            <v>Categoria II</v>
          </cell>
        </row>
        <row r="32">
          <cell r="G32">
            <v>526525103118214</v>
          </cell>
          <cell r="H32">
            <v>38818</v>
          </cell>
          <cell r="I32" t="str">
            <v>Categoria II</v>
          </cell>
        </row>
        <row r="33">
          <cell r="G33">
            <v>526525104114212</v>
          </cell>
          <cell r="H33">
            <v>38818</v>
          </cell>
          <cell r="I33" t="str">
            <v>Categoria II</v>
          </cell>
        </row>
        <row r="34">
          <cell r="G34">
            <v>526525105110210</v>
          </cell>
          <cell r="H34">
            <v>38875</v>
          </cell>
          <cell r="I34" t="str">
            <v>Categoria III</v>
          </cell>
        </row>
        <row r="35">
          <cell r="G35">
            <v>526503304110414</v>
          </cell>
          <cell r="H35" t="str">
            <v>Aprovação publicada na Lista Categoria III, atualizada em 30/08/2011.</v>
          </cell>
          <cell r="I35"/>
        </row>
        <row r="36">
          <cell r="G36">
            <v>526503305117412</v>
          </cell>
          <cell r="H36">
            <v>29013</v>
          </cell>
          <cell r="I36" t="str">
            <v>Não aplicável</v>
          </cell>
        </row>
        <row r="37">
          <cell r="G37">
            <v>526524804112117</v>
          </cell>
          <cell r="H37">
            <v>38343</v>
          </cell>
          <cell r="I37" t="str">
            <v>Categoria VI</v>
          </cell>
        </row>
        <row r="38">
          <cell r="G38">
            <v>526524805119115</v>
          </cell>
          <cell r="H38">
            <v>38343</v>
          </cell>
          <cell r="I38" t="str">
            <v>Categoria VI</v>
          </cell>
        </row>
        <row r="39">
          <cell r="G39">
            <v>526524806115113</v>
          </cell>
          <cell r="H39">
            <v>38343</v>
          </cell>
          <cell r="I39" t="str">
            <v>Categoria VI</v>
          </cell>
        </row>
        <row r="40">
          <cell r="G40"/>
          <cell r="H40"/>
          <cell r="I40" t="str">
            <v>Não está na lista de preço</v>
          </cell>
        </row>
        <row r="41">
          <cell r="G41">
            <v>526504202117418</v>
          </cell>
          <cell r="H41">
            <v>37735</v>
          </cell>
          <cell r="I41" t="str">
            <v>Categoria III</v>
          </cell>
        </row>
        <row r="42">
          <cell r="G42">
            <v>526504201110411</v>
          </cell>
          <cell r="H42">
            <v>37403</v>
          </cell>
          <cell r="I42" t="str">
            <v>Está na lista de preço</v>
          </cell>
        </row>
        <row r="43">
          <cell r="G43">
            <v>526504301115219</v>
          </cell>
          <cell r="H43">
            <v>36321</v>
          </cell>
          <cell r="I43" t="str">
            <v>Não aplicável</v>
          </cell>
        </row>
        <row r="44">
          <cell r="G44">
            <v>526529701133317</v>
          </cell>
          <cell r="H44">
            <v>39927</v>
          </cell>
          <cell r="I44" t="str">
            <v>Categoria II</v>
          </cell>
        </row>
        <row r="45">
          <cell r="G45">
            <v>526529702131318</v>
          </cell>
          <cell r="H45">
            <v>40331</v>
          </cell>
          <cell r="I45" t="str">
            <v>Categoria II</v>
          </cell>
        </row>
        <row r="46">
          <cell r="G46">
            <v>526504501157411</v>
          </cell>
          <cell r="H46">
            <v>36749</v>
          </cell>
          <cell r="I46" t="str">
            <v>Não aplicável</v>
          </cell>
        </row>
        <row r="47">
          <cell r="G47">
            <v>526524602110113</v>
          </cell>
          <cell r="H47">
            <v>38168</v>
          </cell>
          <cell r="I47" t="str">
            <v>Categoria VI</v>
          </cell>
        </row>
        <row r="48">
          <cell r="G48">
            <v>526504601119112</v>
          </cell>
          <cell r="H48">
            <v>37735</v>
          </cell>
          <cell r="I48" t="str">
            <v>Categoria VI</v>
          </cell>
        </row>
        <row r="49">
          <cell r="G49">
            <v>526504810117211</v>
          </cell>
          <cell r="H49">
            <v>38029</v>
          </cell>
          <cell r="I49" t="str">
            <v>Categoria III</v>
          </cell>
        </row>
        <row r="50">
          <cell r="G50">
            <v>526504809119212</v>
          </cell>
          <cell r="H50">
            <v>38029</v>
          </cell>
          <cell r="I50" t="str">
            <v>Categoria III</v>
          </cell>
        </row>
        <row r="51">
          <cell r="G51">
            <v>526504808112311</v>
          </cell>
          <cell r="H51">
            <v>35453</v>
          </cell>
          <cell r="I51" t="str">
            <v>Não aplicável</v>
          </cell>
        </row>
        <row r="52">
          <cell r="G52">
            <v>526504807116313</v>
          </cell>
          <cell r="H52">
            <v>35453</v>
          </cell>
          <cell r="I52" t="str">
            <v>Não aplicável</v>
          </cell>
        </row>
        <row r="53">
          <cell r="G53">
            <v>526504803110310</v>
          </cell>
          <cell r="H53">
            <v>36213</v>
          </cell>
          <cell r="I53" t="str">
            <v>Não aplicável</v>
          </cell>
        </row>
        <row r="54">
          <cell r="G54">
            <v>526504804117319</v>
          </cell>
          <cell r="H54">
            <v>36213</v>
          </cell>
          <cell r="I54" t="str">
            <v>Não aplicável</v>
          </cell>
        </row>
        <row r="55">
          <cell r="G55">
            <v>526504812111316</v>
          </cell>
          <cell r="H55"/>
          <cell r="I55" t="str">
            <v>Não aplicável</v>
          </cell>
        </row>
        <row r="56">
          <cell r="G56">
            <v>526504811113315</v>
          </cell>
          <cell r="H56">
            <v>38273</v>
          </cell>
          <cell r="I56" t="str">
            <v>Categoria III</v>
          </cell>
        </row>
        <row r="57">
          <cell r="G57">
            <v>526530701117315</v>
          </cell>
          <cell r="H57">
            <v>39898</v>
          </cell>
          <cell r="I57" t="str">
            <v>Categoria V</v>
          </cell>
        </row>
        <row r="58">
          <cell r="G58">
            <v>526530704116311</v>
          </cell>
          <cell r="H58">
            <v>39898</v>
          </cell>
          <cell r="I58" t="str">
            <v>Categoria V</v>
          </cell>
        </row>
        <row r="59">
          <cell r="G59">
            <v>526530702113313</v>
          </cell>
          <cell r="H59">
            <v>39898</v>
          </cell>
          <cell r="I59" t="str">
            <v>Categoria V</v>
          </cell>
        </row>
        <row r="60">
          <cell r="G60">
            <v>526530703111314</v>
          </cell>
          <cell r="H60">
            <v>39898</v>
          </cell>
          <cell r="I60" t="str">
            <v>Categoria V</v>
          </cell>
        </row>
        <row r="61">
          <cell r="G61">
            <v>526530708111312</v>
          </cell>
          <cell r="H61">
            <v>39898</v>
          </cell>
          <cell r="I61" t="str">
            <v>Categoria V</v>
          </cell>
        </row>
        <row r="62">
          <cell r="G62">
            <v>526530706119316</v>
          </cell>
          <cell r="H62">
            <v>39898</v>
          </cell>
          <cell r="I62" t="str">
            <v>Categoria V</v>
          </cell>
        </row>
        <row r="63">
          <cell r="G63">
            <v>526505105115315</v>
          </cell>
          <cell r="H63">
            <v>35921</v>
          </cell>
          <cell r="I63" t="str">
            <v>Não aplicável</v>
          </cell>
        </row>
        <row r="64">
          <cell r="G64">
            <v>526505106111313</v>
          </cell>
          <cell r="H64">
            <v>35921</v>
          </cell>
          <cell r="I64" t="str">
            <v>Não aplicável</v>
          </cell>
        </row>
        <row r="65">
          <cell r="G65">
            <v>526505101111315</v>
          </cell>
          <cell r="H65">
            <v>36684</v>
          </cell>
          <cell r="I65" t="str">
            <v>Não aplicável</v>
          </cell>
        </row>
        <row r="66">
          <cell r="G66">
            <v>526505102116310</v>
          </cell>
          <cell r="H66">
            <v>36684</v>
          </cell>
          <cell r="I66" t="str">
            <v>Não aplicável</v>
          </cell>
        </row>
        <row r="67">
          <cell r="G67">
            <v>526505103112319</v>
          </cell>
          <cell r="H67">
            <v>37777</v>
          </cell>
          <cell r="I67" t="str">
            <v>Não aplicável</v>
          </cell>
        </row>
        <row r="68">
          <cell r="G68">
            <v>526505109110318</v>
          </cell>
          <cell r="H68"/>
          <cell r="I68" t="str">
            <v>Não aplicável</v>
          </cell>
        </row>
        <row r="69">
          <cell r="G69">
            <v>526505107118311</v>
          </cell>
          <cell r="H69">
            <v>39681</v>
          </cell>
          <cell r="I69" t="str">
            <v>Categoria III</v>
          </cell>
        </row>
        <row r="70">
          <cell r="G70">
            <v>526505108114311</v>
          </cell>
          <cell r="H70">
            <v>39681</v>
          </cell>
          <cell r="I70" t="str">
            <v>Categoria III</v>
          </cell>
        </row>
        <row r="71">
          <cell r="G71">
            <v>526505001115319</v>
          </cell>
          <cell r="H71">
            <v>37959</v>
          </cell>
          <cell r="I71" t="str">
            <v>Não aplicável</v>
          </cell>
        </row>
        <row r="72">
          <cell r="G72">
            <v>526504901112318</v>
          </cell>
          <cell r="H72">
            <v>37959</v>
          </cell>
          <cell r="I72" t="str">
            <v>Não aplicável</v>
          </cell>
        </row>
        <row r="73">
          <cell r="G73">
            <v>526528606110315</v>
          </cell>
          <cell r="H73">
            <v>40017</v>
          </cell>
          <cell r="I73" t="str">
            <v>Categoria V</v>
          </cell>
        </row>
        <row r="74">
          <cell r="G74">
            <v>526528609111312</v>
          </cell>
          <cell r="H74">
            <v>40017</v>
          </cell>
          <cell r="I74" t="str">
            <v>Categoria V</v>
          </cell>
        </row>
        <row r="75">
          <cell r="G75">
            <v>526528601119314</v>
          </cell>
          <cell r="H75">
            <v>39317</v>
          </cell>
          <cell r="I75" t="str">
            <v>Categoria V</v>
          </cell>
        </row>
        <row r="76">
          <cell r="G76">
            <v>526528607117313</v>
          </cell>
          <cell r="H76">
            <v>40017</v>
          </cell>
          <cell r="I76" t="str">
            <v>Categoria V</v>
          </cell>
        </row>
        <row r="77">
          <cell r="G77">
            <v>526528602115312</v>
          </cell>
          <cell r="H77">
            <v>39317</v>
          </cell>
          <cell r="I77" t="str">
            <v>Categoria V</v>
          </cell>
        </row>
        <row r="78">
          <cell r="G78">
            <v>526528608113311</v>
          </cell>
          <cell r="H78">
            <v>40017</v>
          </cell>
          <cell r="I78" t="str">
            <v>Categoria V</v>
          </cell>
        </row>
        <row r="79">
          <cell r="G79">
            <v>526528603111310</v>
          </cell>
          <cell r="H79">
            <v>39317</v>
          </cell>
          <cell r="I79" t="str">
            <v>Categoria V</v>
          </cell>
        </row>
        <row r="80">
          <cell r="G80">
            <v>526528604118319</v>
          </cell>
          <cell r="H80">
            <v>39317</v>
          </cell>
          <cell r="I80" t="str">
            <v>Categoria V</v>
          </cell>
        </row>
        <row r="81">
          <cell r="G81">
            <v>526528605114317</v>
          </cell>
          <cell r="H81">
            <v>39317</v>
          </cell>
          <cell r="I81" t="str">
            <v>Categoria V</v>
          </cell>
        </row>
        <row r="82">
          <cell r="G82">
            <v>526530705112318</v>
          </cell>
          <cell r="H82">
            <v>39898</v>
          </cell>
          <cell r="I82" t="str">
            <v>Categoria V</v>
          </cell>
        </row>
        <row r="83">
          <cell r="G83">
            <v>526530707115314</v>
          </cell>
          <cell r="H83">
            <v>39898</v>
          </cell>
          <cell r="I83" t="str">
            <v>Categoria V</v>
          </cell>
        </row>
        <row r="84">
          <cell r="G84">
            <v>526505301161219</v>
          </cell>
          <cell r="H84">
            <v>37531</v>
          </cell>
          <cell r="I84" t="str">
            <v>Não aplicável</v>
          </cell>
        </row>
        <row r="85">
          <cell r="G85">
            <v>526505302166311</v>
          </cell>
          <cell r="H85">
            <v>38525</v>
          </cell>
          <cell r="I85" t="str">
            <v>Categoria III</v>
          </cell>
        </row>
        <row r="86">
          <cell r="G86">
            <v>526528501114213</v>
          </cell>
          <cell r="H86">
            <v>39276</v>
          </cell>
          <cell r="I86" t="str">
            <v>Categoria II</v>
          </cell>
        </row>
        <row r="87">
          <cell r="G87">
            <v>526528502110211</v>
          </cell>
          <cell r="H87">
            <v>39276</v>
          </cell>
          <cell r="I87" t="str">
            <v>Categoria II</v>
          </cell>
        </row>
        <row r="88">
          <cell r="G88">
            <v>526528503117211</v>
          </cell>
          <cell r="H88">
            <v>39343</v>
          </cell>
          <cell r="I88" t="str">
            <v>Categoria II</v>
          </cell>
        </row>
        <row r="89">
          <cell r="G89">
            <v>526528504113218</v>
          </cell>
          <cell r="H89">
            <v>39343</v>
          </cell>
          <cell r="I89" t="str">
            <v>Categoria II</v>
          </cell>
        </row>
        <row r="90">
          <cell r="G90">
            <v>526505403175316</v>
          </cell>
          <cell r="H90" t="str">
            <v>Apr.CMED de 29/10/09</v>
          </cell>
          <cell r="I90" t="str">
            <v>Categoria III</v>
          </cell>
        </row>
        <row r="91">
          <cell r="G91">
            <v>526505401172417</v>
          </cell>
          <cell r="H91">
            <v>36671</v>
          </cell>
          <cell r="I91" t="str">
            <v>Não aplicável</v>
          </cell>
        </row>
        <row r="92">
          <cell r="G92"/>
          <cell r="H92">
            <v>36671</v>
          </cell>
          <cell r="I92" t="str">
            <v>Não aplicável</v>
          </cell>
        </row>
        <row r="93">
          <cell r="G93">
            <v>526505804171311</v>
          </cell>
          <cell r="H93" t="str">
            <v>888 e CMED de 29/10/09</v>
          </cell>
          <cell r="I93" t="str">
            <v>Categoria III</v>
          </cell>
        </row>
        <row r="94">
          <cell r="G94">
            <v>526505805176317</v>
          </cell>
          <cell r="H94" t="str">
            <v>888 e CMED de 29/10/09</v>
          </cell>
          <cell r="I94" t="str">
            <v>Categoria III</v>
          </cell>
        </row>
        <row r="95">
          <cell r="G95">
            <v>526505806172315</v>
          </cell>
          <cell r="H95" t="str">
            <v>888 e CMED de 29/10/09</v>
          </cell>
          <cell r="I95" t="str">
            <v>Categoria III</v>
          </cell>
        </row>
        <row r="96">
          <cell r="G96">
            <v>526505801170411</v>
          </cell>
          <cell r="H96">
            <v>37896</v>
          </cell>
          <cell r="I96" t="str">
            <v>Categoria III</v>
          </cell>
        </row>
        <row r="97">
          <cell r="G97">
            <v>526505802177411</v>
          </cell>
          <cell r="H97">
            <v>37644</v>
          </cell>
          <cell r="I97" t="str">
            <v>Categoria III</v>
          </cell>
        </row>
        <row r="98">
          <cell r="G98">
            <v>526505803173418</v>
          </cell>
          <cell r="H98">
            <v>37644</v>
          </cell>
          <cell r="I98" t="str">
            <v>Categoria III</v>
          </cell>
        </row>
        <row r="99">
          <cell r="G99">
            <v>526528302111419</v>
          </cell>
          <cell r="H99"/>
          <cell r="I99" t="str">
            <v>Não aplicável</v>
          </cell>
        </row>
        <row r="100">
          <cell r="G100">
            <v>526528301115410</v>
          </cell>
          <cell r="H100"/>
          <cell r="I100" t="str">
            <v>Não aplicável</v>
          </cell>
        </row>
        <row r="101">
          <cell r="G101">
            <v>526506002115310</v>
          </cell>
          <cell r="H101">
            <v>37224</v>
          </cell>
          <cell r="I101" t="str">
            <v>Não aplicável</v>
          </cell>
        </row>
        <row r="102">
          <cell r="G102">
            <v>526506001119312</v>
          </cell>
          <cell r="H102">
            <v>35885</v>
          </cell>
          <cell r="I102" t="str">
            <v>Não aplicável</v>
          </cell>
        </row>
        <row r="103">
          <cell r="G103">
            <v>526506006110313</v>
          </cell>
          <cell r="H103">
            <v>35885</v>
          </cell>
          <cell r="I103" t="str">
            <v>Não aplicável</v>
          </cell>
        </row>
        <row r="104">
          <cell r="G104">
            <v>526506007117311</v>
          </cell>
          <cell r="H104">
            <v>35885</v>
          </cell>
          <cell r="I104" t="str">
            <v>Não aplicável</v>
          </cell>
        </row>
        <row r="105">
          <cell r="G105">
            <v>526506010118315</v>
          </cell>
          <cell r="H105">
            <v>35885</v>
          </cell>
          <cell r="I105" t="str">
            <v>Não aplicável</v>
          </cell>
        </row>
        <row r="106">
          <cell r="G106">
            <v>526506012110311</v>
          </cell>
          <cell r="H106">
            <v>35885</v>
          </cell>
          <cell r="I106" t="str">
            <v>Não aplicável</v>
          </cell>
        </row>
        <row r="107">
          <cell r="G107">
            <v>526506014131316</v>
          </cell>
          <cell r="H107">
            <v>38504</v>
          </cell>
          <cell r="I107" t="str">
            <v>Categoria III</v>
          </cell>
        </row>
        <row r="108">
          <cell r="G108">
            <v>526506005130310</v>
          </cell>
          <cell r="H108">
            <v>36789</v>
          </cell>
          <cell r="I108" t="str">
            <v>Não aplicável</v>
          </cell>
        </row>
        <row r="109">
          <cell r="G109">
            <v>526529601171314</v>
          </cell>
          <cell r="H109">
            <v>39436</v>
          </cell>
          <cell r="I109" t="str">
            <v>Categoria V</v>
          </cell>
        </row>
        <row r="110">
          <cell r="G110">
            <v>526529603174310</v>
          </cell>
          <cell r="H110">
            <v>39436</v>
          </cell>
          <cell r="I110" t="str">
            <v>Categoria V</v>
          </cell>
        </row>
        <row r="111">
          <cell r="G111">
            <v>526529606173315</v>
          </cell>
          <cell r="H111">
            <v>39765</v>
          </cell>
          <cell r="I111" t="str">
            <v>Categoria V</v>
          </cell>
        </row>
        <row r="112">
          <cell r="G112">
            <v>526529602178312</v>
          </cell>
          <cell r="H112">
            <v>39436</v>
          </cell>
          <cell r="I112" t="str">
            <v>Categoria V</v>
          </cell>
        </row>
        <row r="113">
          <cell r="G113">
            <v>526529607171316</v>
          </cell>
          <cell r="H113">
            <v>39927</v>
          </cell>
          <cell r="I113" t="str">
            <v>Categoria V</v>
          </cell>
        </row>
        <row r="114">
          <cell r="G114">
            <v>526529604170319</v>
          </cell>
          <cell r="H114">
            <v>39667</v>
          </cell>
          <cell r="I114" t="str">
            <v>Categoria V</v>
          </cell>
        </row>
        <row r="115">
          <cell r="G115">
            <v>526529605177317</v>
          </cell>
          <cell r="H115">
            <v>39667</v>
          </cell>
          <cell r="I115" t="str">
            <v>Categoria V</v>
          </cell>
        </row>
        <row r="116">
          <cell r="G116">
            <v>526529608176311</v>
          </cell>
          <cell r="H116" t="str">
            <v>431/11 de 19/05/2011</v>
          </cell>
          <cell r="I116" t="str">
            <v>Categoria V</v>
          </cell>
        </row>
        <row r="117">
          <cell r="G117">
            <v>526529609172311</v>
          </cell>
          <cell r="H117" t="str">
            <v>431/11 de 19/05/2011</v>
          </cell>
          <cell r="I117" t="str">
            <v>Categoria V</v>
          </cell>
        </row>
        <row r="118">
          <cell r="G118">
            <v>526513030076704</v>
          </cell>
          <cell r="H118">
            <v>41319</v>
          </cell>
          <cell r="I118" t="str">
            <v>Categoria IV</v>
          </cell>
        </row>
        <row r="119">
          <cell r="G119">
            <v>526513030076904</v>
          </cell>
          <cell r="H119">
            <v>41319</v>
          </cell>
          <cell r="I119" t="str">
            <v>Categoria IV</v>
          </cell>
        </row>
        <row r="120">
          <cell r="G120">
            <v>526513030077304</v>
          </cell>
          <cell r="H120">
            <v>41319</v>
          </cell>
          <cell r="I120" t="str">
            <v>Categoria IV</v>
          </cell>
        </row>
        <row r="121">
          <cell r="G121">
            <v>526513030077404</v>
          </cell>
          <cell r="H121">
            <v>41319</v>
          </cell>
          <cell r="I121" t="str">
            <v>Categoria IV</v>
          </cell>
        </row>
        <row r="122">
          <cell r="G122">
            <v>526513030077704</v>
          </cell>
          <cell r="H122">
            <v>41319</v>
          </cell>
          <cell r="I122" t="str">
            <v>Categoria IV</v>
          </cell>
        </row>
        <row r="123">
          <cell r="G123">
            <v>526513030077004</v>
          </cell>
          <cell r="H123">
            <v>41319</v>
          </cell>
          <cell r="I123" t="str">
            <v>Categoria IV</v>
          </cell>
        </row>
        <row r="124">
          <cell r="G124">
            <v>526513030076804</v>
          </cell>
          <cell r="H124">
            <v>41319</v>
          </cell>
          <cell r="I124" t="str">
            <v>Categoria IV</v>
          </cell>
        </row>
        <row r="125">
          <cell r="G125">
            <v>526513030077204</v>
          </cell>
          <cell r="H125">
            <v>41319</v>
          </cell>
          <cell r="I125" t="str">
            <v>Categoria IV</v>
          </cell>
        </row>
        <row r="126">
          <cell r="G126">
            <v>526513030077604</v>
          </cell>
          <cell r="H126">
            <v>41319</v>
          </cell>
          <cell r="I126" t="str">
            <v>Categoria IV</v>
          </cell>
        </row>
        <row r="127">
          <cell r="G127">
            <v>526513030077104</v>
          </cell>
          <cell r="H127">
            <v>41319</v>
          </cell>
          <cell r="I127" t="str">
            <v>Categoria IV</v>
          </cell>
        </row>
        <row r="128">
          <cell r="G128">
            <v>526526801110217</v>
          </cell>
          <cell r="H128">
            <v>38856</v>
          </cell>
          <cell r="I128" t="str">
            <v>Categoria II</v>
          </cell>
        </row>
        <row r="129">
          <cell r="G129">
            <v>526526802117215</v>
          </cell>
          <cell r="H129">
            <v>38856</v>
          </cell>
          <cell r="I129" t="str">
            <v>Categoria II</v>
          </cell>
        </row>
        <row r="130">
          <cell r="G130">
            <v>526526803113213</v>
          </cell>
          <cell r="H130">
            <v>38856</v>
          </cell>
          <cell r="I130" t="str">
            <v>Categoria II</v>
          </cell>
        </row>
        <row r="131">
          <cell r="G131">
            <v>526512110076304</v>
          </cell>
          <cell r="H131">
            <v>41220</v>
          </cell>
          <cell r="I131" t="str">
            <v>Categoria IV</v>
          </cell>
        </row>
        <row r="132">
          <cell r="G132">
            <v>526512110076404</v>
          </cell>
          <cell r="H132">
            <v>41220</v>
          </cell>
          <cell r="I132" t="str">
            <v>Categoria IV</v>
          </cell>
        </row>
        <row r="133">
          <cell r="G133">
            <v>526506301112216</v>
          </cell>
          <cell r="H133">
            <v>35942</v>
          </cell>
          <cell r="I133" t="str">
            <v>Não aplicável</v>
          </cell>
        </row>
        <row r="134">
          <cell r="G134">
            <v>526506505117313</v>
          </cell>
          <cell r="H134">
            <v>40143</v>
          </cell>
          <cell r="I134" t="str">
            <v>Categoria III</v>
          </cell>
        </row>
        <row r="135">
          <cell r="G135">
            <v>526506502118319</v>
          </cell>
          <cell r="H135" t="str">
            <v>antes de 10/11/2003</v>
          </cell>
          <cell r="I135" t="str">
            <v>Não aplicável</v>
          </cell>
        </row>
        <row r="136">
          <cell r="G136">
            <v>526506503114317</v>
          </cell>
          <cell r="H136" t="str">
            <v>antes de 10/11/2003</v>
          </cell>
          <cell r="I136" t="str">
            <v>Não aplicável</v>
          </cell>
        </row>
        <row r="137">
          <cell r="G137">
            <v>526506501111310</v>
          </cell>
          <cell r="H137" t="str">
            <v>antes de 10/11/2003</v>
          </cell>
          <cell r="I137" t="str">
            <v>Não aplicável</v>
          </cell>
        </row>
        <row r="138">
          <cell r="G138">
            <v>526506703172418</v>
          </cell>
          <cell r="H138">
            <v>35557</v>
          </cell>
          <cell r="I138" t="str">
            <v>Não aplicável</v>
          </cell>
        </row>
        <row r="139">
          <cell r="G139">
            <v>526506705175414</v>
          </cell>
          <cell r="H139">
            <v>36297</v>
          </cell>
          <cell r="I139" t="str">
            <v>Não aplicável</v>
          </cell>
        </row>
        <row r="140">
          <cell r="G140">
            <v>526506702176411</v>
          </cell>
          <cell r="H140">
            <v>37531</v>
          </cell>
          <cell r="I140" t="str">
            <v>Não aplicável</v>
          </cell>
        </row>
        <row r="141">
          <cell r="G141">
            <v>526506704179416</v>
          </cell>
          <cell r="H141">
            <v>37673</v>
          </cell>
          <cell r="I141" t="str">
            <v>Não aplicável</v>
          </cell>
        </row>
        <row r="142">
          <cell r="G142">
            <v>526506801174415</v>
          </cell>
          <cell r="H142">
            <v>36979</v>
          </cell>
          <cell r="I142" t="str">
            <v>Categoria III</v>
          </cell>
        </row>
        <row r="143">
          <cell r="G143">
            <v>526506802170413</v>
          </cell>
          <cell r="H143">
            <v>36979</v>
          </cell>
          <cell r="I143" t="str">
            <v>Categoria III</v>
          </cell>
        </row>
        <row r="144">
          <cell r="G144">
            <v>526506803177314</v>
          </cell>
          <cell r="H144">
            <v>39638</v>
          </cell>
          <cell r="I144" t="str">
            <v>Categoria III</v>
          </cell>
        </row>
        <row r="145">
          <cell r="G145">
            <v>526506804173312</v>
          </cell>
          <cell r="H145">
            <v>39638</v>
          </cell>
          <cell r="I145" t="str">
            <v>Categoria III</v>
          </cell>
        </row>
        <row r="146">
          <cell r="G146">
            <v>526506805171313</v>
          </cell>
          <cell r="H146">
            <v>40115</v>
          </cell>
          <cell r="I146" t="str">
            <v>Categoria III</v>
          </cell>
        </row>
        <row r="147">
          <cell r="G147">
            <v>526506806176319</v>
          </cell>
          <cell r="H147">
            <v>40115</v>
          </cell>
          <cell r="I147" t="str">
            <v>Categoria III</v>
          </cell>
        </row>
        <row r="148">
          <cell r="G148">
            <v>526528905118210</v>
          </cell>
          <cell r="H148"/>
          <cell r="I148" t="str">
            <v>Categoria III</v>
          </cell>
        </row>
        <row r="149">
          <cell r="G149">
            <v>526528904111212</v>
          </cell>
          <cell r="H149"/>
          <cell r="I149" t="str">
            <v>Categoria III</v>
          </cell>
        </row>
        <row r="150">
          <cell r="G150">
            <v>526528901112315</v>
          </cell>
          <cell r="H150">
            <v>39239</v>
          </cell>
          <cell r="I150" t="str">
            <v>Categoria II</v>
          </cell>
        </row>
        <row r="151">
          <cell r="G151">
            <v>526528903115311</v>
          </cell>
          <cell r="H151">
            <v>39429</v>
          </cell>
          <cell r="I151" t="str">
            <v>Categoria II</v>
          </cell>
        </row>
        <row r="152">
          <cell r="G152">
            <v>526529908110316</v>
          </cell>
          <cell r="H152">
            <v>40115</v>
          </cell>
          <cell r="I152" t="str">
            <v>Categoria V</v>
          </cell>
        </row>
        <row r="153">
          <cell r="G153">
            <v>526529901116319</v>
          </cell>
          <cell r="H153">
            <v>39899</v>
          </cell>
          <cell r="I153" t="str">
            <v>Categoria V</v>
          </cell>
        </row>
        <row r="154">
          <cell r="G154">
            <v>526529909117314</v>
          </cell>
          <cell r="H154">
            <v>40115</v>
          </cell>
          <cell r="I154" t="str">
            <v>Categoria V</v>
          </cell>
        </row>
        <row r="155">
          <cell r="G155">
            <v>526529903119315</v>
          </cell>
          <cell r="H155">
            <v>39899</v>
          </cell>
          <cell r="I155" t="str">
            <v>Categoria V</v>
          </cell>
        </row>
        <row r="156">
          <cell r="G156">
            <v>526529907114318</v>
          </cell>
          <cell r="H156">
            <v>40115</v>
          </cell>
          <cell r="I156" t="str">
            <v>Categoria V</v>
          </cell>
        </row>
        <row r="157">
          <cell r="G157">
            <v>526529902112317</v>
          </cell>
          <cell r="H157">
            <v>39899</v>
          </cell>
          <cell r="I157" t="str">
            <v>Categoria V</v>
          </cell>
        </row>
        <row r="158">
          <cell r="G158">
            <v>526529904115313</v>
          </cell>
          <cell r="H158">
            <v>40004</v>
          </cell>
          <cell r="I158" t="str">
            <v>Categoria V</v>
          </cell>
        </row>
        <row r="159">
          <cell r="G159">
            <v>526529905111311</v>
          </cell>
          <cell r="H159">
            <v>40004</v>
          </cell>
          <cell r="I159" t="str">
            <v>Categoria V</v>
          </cell>
        </row>
        <row r="160">
          <cell r="G160">
            <v>526529906118311</v>
          </cell>
          <cell r="H160">
            <v>40004</v>
          </cell>
          <cell r="I160" t="str">
            <v>Categoria V</v>
          </cell>
        </row>
        <row r="161">
          <cell r="G161">
            <v>526532502111313</v>
          </cell>
          <cell r="H161" t="str">
            <v>925/11 de 28/09/2011</v>
          </cell>
          <cell r="I161" t="str">
            <v>Categoria II</v>
          </cell>
        </row>
        <row r="162">
          <cell r="G162">
            <v>526532503118311</v>
          </cell>
          <cell r="H162" t="str">
            <v>925/11 de 28/09/2011</v>
          </cell>
          <cell r="I162" t="str">
            <v>Categoria II</v>
          </cell>
        </row>
        <row r="163">
          <cell r="G163">
            <v>526532501115315</v>
          </cell>
          <cell r="H163" t="str">
            <v>925/11 de 28/09/2011</v>
          </cell>
          <cell r="I163" t="str">
            <v>Categoria II</v>
          </cell>
        </row>
        <row r="164">
          <cell r="G164">
            <v>526507104116314</v>
          </cell>
          <cell r="H164">
            <v>40602</v>
          </cell>
          <cell r="I164" t="str">
            <v>Categoria III</v>
          </cell>
        </row>
        <row r="165">
          <cell r="G165"/>
          <cell r="H165">
            <v>37211</v>
          </cell>
          <cell r="I165" t="str">
            <v>Categoria I</v>
          </cell>
        </row>
        <row r="166">
          <cell r="G166">
            <v>526507102113210</v>
          </cell>
          <cell r="H166">
            <v>38120</v>
          </cell>
          <cell r="I166" t="str">
            <v>Categoria III</v>
          </cell>
        </row>
        <row r="167">
          <cell r="G167">
            <v>526507103111211</v>
          </cell>
          <cell r="H167">
            <v>38120</v>
          </cell>
          <cell r="I167" t="str">
            <v>Categoria III</v>
          </cell>
        </row>
        <row r="168">
          <cell r="G168">
            <v>526507201111410</v>
          </cell>
          <cell r="H168">
            <v>27768</v>
          </cell>
          <cell r="I168" t="str">
            <v>Não aplicável</v>
          </cell>
        </row>
        <row r="169">
          <cell r="G169">
            <v>526507304115311</v>
          </cell>
          <cell r="H169"/>
          <cell r="I169" t="str">
            <v>Não aplicável</v>
          </cell>
        </row>
        <row r="170">
          <cell r="G170">
            <v>526507301116317</v>
          </cell>
          <cell r="H170">
            <v>34170</v>
          </cell>
          <cell r="I170" t="str">
            <v>Não aplicável</v>
          </cell>
        </row>
        <row r="171">
          <cell r="G171">
            <v>526512020076203</v>
          </cell>
          <cell r="H171" t="str">
            <v>80/12 de 08/02/2012</v>
          </cell>
          <cell r="I171" t="str">
            <v>Categoria III</v>
          </cell>
        </row>
        <row r="172">
          <cell r="G172">
            <v>526507302112315</v>
          </cell>
          <cell r="H172">
            <v>31664</v>
          </cell>
          <cell r="I172" t="str">
            <v>Não aplicável</v>
          </cell>
        </row>
        <row r="173">
          <cell r="G173">
            <v>526507303119313</v>
          </cell>
          <cell r="H173"/>
          <cell r="I173" t="str">
            <v>Não aplicável</v>
          </cell>
        </row>
        <row r="174">
          <cell r="G174">
            <v>526507502111312</v>
          </cell>
          <cell r="H174" t="str">
            <v>antes de 10/11/2003</v>
          </cell>
          <cell r="I174" t="str">
            <v>Não aplicável</v>
          </cell>
        </row>
        <row r="175">
          <cell r="G175">
            <v>526507504114319</v>
          </cell>
          <cell r="H175" t="str">
            <v>antes de 10/11/2003</v>
          </cell>
          <cell r="I175" t="str">
            <v>Não aplicável</v>
          </cell>
        </row>
        <row r="176">
          <cell r="G176">
            <v>526507503134316</v>
          </cell>
          <cell r="H176" t="str">
            <v>antes de 10/11/2003</v>
          </cell>
          <cell r="I176" t="str">
            <v>Não aplicável</v>
          </cell>
        </row>
        <row r="177">
          <cell r="G177">
            <v>526507501158315</v>
          </cell>
          <cell r="H177" t="str">
            <v>antes de 10/11/2003</v>
          </cell>
          <cell r="I177" t="str">
            <v>Não aplicável</v>
          </cell>
        </row>
        <row r="178">
          <cell r="G178">
            <v>526507507113313</v>
          </cell>
          <cell r="H178" t="str">
            <v>antes de 10/11/2003</v>
          </cell>
          <cell r="I178" t="str">
            <v>Não aplicável</v>
          </cell>
        </row>
        <row r="179">
          <cell r="G179">
            <v>526507506117315</v>
          </cell>
          <cell r="H179">
            <v>35835</v>
          </cell>
          <cell r="I179" t="str">
            <v>Não aplicável</v>
          </cell>
        </row>
        <row r="180">
          <cell r="G180">
            <v>526532001155318</v>
          </cell>
          <cell r="H180">
            <v>40343</v>
          </cell>
          <cell r="I180" t="str">
            <v>Categoria II</v>
          </cell>
        </row>
        <row r="181">
          <cell r="G181">
            <v>526508005111312</v>
          </cell>
          <cell r="H181" t="str">
            <v>antes de 10/11/2003</v>
          </cell>
          <cell r="I181" t="str">
            <v>Não aplicável</v>
          </cell>
        </row>
        <row r="182">
          <cell r="G182">
            <v>526508008110317</v>
          </cell>
          <cell r="H182" t="str">
            <v>antes de 10/11/2003</v>
          </cell>
          <cell r="I182" t="str">
            <v>Não aplicável</v>
          </cell>
        </row>
        <row r="183">
          <cell r="G183">
            <v>526508007114319</v>
          </cell>
          <cell r="H183" t="str">
            <v>antes de 10/11/2003</v>
          </cell>
          <cell r="I183" t="str">
            <v>Não aplicável</v>
          </cell>
        </row>
        <row r="184">
          <cell r="G184">
            <v>526508006118310</v>
          </cell>
          <cell r="H184" t="str">
            <v>antes de 10/11/2003</v>
          </cell>
          <cell r="I184" t="str">
            <v>Não aplicável</v>
          </cell>
        </row>
        <row r="185">
          <cell r="G185">
            <v>526508010166316</v>
          </cell>
          <cell r="H185">
            <v>38546</v>
          </cell>
          <cell r="I185" t="str">
            <v>Não aplicável</v>
          </cell>
        </row>
        <row r="186">
          <cell r="G186">
            <v>526508011162314</v>
          </cell>
          <cell r="H186">
            <v>39282</v>
          </cell>
          <cell r="I186" t="str">
            <v>Não aplicável</v>
          </cell>
        </row>
        <row r="187">
          <cell r="G187">
            <v>526508001167313</v>
          </cell>
          <cell r="H187">
            <v>38189</v>
          </cell>
          <cell r="I187" t="str">
            <v>Não aplicável</v>
          </cell>
        </row>
        <row r="188">
          <cell r="G188">
            <v>526531703164319</v>
          </cell>
          <cell r="H188">
            <v>40045</v>
          </cell>
          <cell r="I188" t="str">
            <v>Categoria III</v>
          </cell>
        </row>
        <row r="189">
          <cell r="G189">
            <v>526531704160317</v>
          </cell>
          <cell r="H189">
            <v>40045</v>
          </cell>
          <cell r="I189" t="str">
            <v>Categoria III</v>
          </cell>
        </row>
        <row r="190">
          <cell r="G190">
            <v>526531601175311</v>
          </cell>
          <cell r="H190">
            <v>39505</v>
          </cell>
          <cell r="I190" t="str">
            <v>Categoria V</v>
          </cell>
        </row>
        <row r="191">
          <cell r="G191">
            <v>526531705175318</v>
          </cell>
          <cell r="H191">
            <v>40045</v>
          </cell>
          <cell r="I191" t="str">
            <v>Categoria III</v>
          </cell>
        </row>
        <row r="192">
          <cell r="G192">
            <v>526531701161312</v>
          </cell>
          <cell r="H192">
            <v>40045</v>
          </cell>
          <cell r="I192" t="str">
            <v>Categoria III</v>
          </cell>
        </row>
        <row r="193">
          <cell r="G193">
            <v>526531702168310</v>
          </cell>
          <cell r="H193">
            <v>40045</v>
          </cell>
          <cell r="I193" t="str">
            <v>Categoria III</v>
          </cell>
        </row>
        <row r="194">
          <cell r="G194">
            <v>526508305115410</v>
          </cell>
          <cell r="H194"/>
          <cell r="I194" t="str">
            <v>Não aplicável</v>
          </cell>
        </row>
        <row r="195">
          <cell r="G195">
            <v>526508301111410</v>
          </cell>
          <cell r="H195"/>
          <cell r="I195" t="str">
            <v>Não aplicável</v>
          </cell>
        </row>
        <row r="196">
          <cell r="G196">
            <v>526508302116416</v>
          </cell>
          <cell r="H196">
            <v>37055</v>
          </cell>
          <cell r="I196" t="str">
            <v>Não aplicável</v>
          </cell>
        </row>
        <row r="197">
          <cell r="G197">
            <v>526527601115310</v>
          </cell>
          <cell r="H197" t="str">
            <v>antes de 10/11/2003</v>
          </cell>
          <cell r="I197" t="str">
            <v>Não aplicável</v>
          </cell>
        </row>
        <row r="198">
          <cell r="G198">
            <v>526508601113419</v>
          </cell>
          <cell r="H198"/>
          <cell r="I198" t="str">
            <v>Não aplicável</v>
          </cell>
        </row>
        <row r="199">
          <cell r="G199"/>
          <cell r="H199"/>
          <cell r="I199" t="str">
            <v>Está na lista de preço</v>
          </cell>
        </row>
        <row r="200">
          <cell r="G200">
            <v>526527801114415</v>
          </cell>
          <cell r="H200" t="str">
            <v>antes de 10/11/2003</v>
          </cell>
          <cell r="I200"/>
        </row>
        <row r="201">
          <cell r="G201">
            <v>526509101114317</v>
          </cell>
          <cell r="H201" t="str">
            <v>antes de 10/11/2003</v>
          </cell>
          <cell r="I201"/>
        </row>
        <row r="202">
          <cell r="G202">
            <v>526509301164415</v>
          </cell>
          <cell r="H202" t="str">
            <v>antes de 10/11/2003</v>
          </cell>
          <cell r="I202"/>
        </row>
        <row r="203">
          <cell r="G203">
            <v>526509405113310</v>
          </cell>
          <cell r="H203">
            <v>34887</v>
          </cell>
          <cell r="I203" t="str">
            <v>Não aplicável</v>
          </cell>
        </row>
        <row r="204">
          <cell r="G204">
            <v>526509401118318</v>
          </cell>
          <cell r="H204">
            <v>33729</v>
          </cell>
          <cell r="I204" t="str">
            <v>Não aplicável</v>
          </cell>
        </row>
        <row r="205">
          <cell r="G205">
            <v>526509402114316</v>
          </cell>
          <cell r="H205">
            <v>34887</v>
          </cell>
          <cell r="I205" t="str">
            <v>Não aplicável</v>
          </cell>
        </row>
        <row r="206">
          <cell r="G206">
            <v>526527102119310</v>
          </cell>
          <cell r="H206">
            <v>35199</v>
          </cell>
          <cell r="I206" t="str">
            <v>Não aplicável</v>
          </cell>
        </row>
        <row r="207">
          <cell r="G207">
            <v>526527101112312</v>
          </cell>
          <cell r="H207">
            <v>35199</v>
          </cell>
          <cell r="I207" t="str">
            <v>Não aplicável</v>
          </cell>
        </row>
        <row r="208">
          <cell r="G208"/>
          <cell r="H208"/>
          <cell r="I208" t="str">
            <v>Caso Omisso</v>
          </cell>
        </row>
        <row r="209">
          <cell r="G209">
            <v>526529502157216</v>
          </cell>
          <cell r="H209">
            <v>40094</v>
          </cell>
          <cell r="I209" t="str">
            <v>Caso Omisso</v>
          </cell>
        </row>
        <row r="210">
          <cell r="G210">
            <v>526509601117315</v>
          </cell>
          <cell r="H210">
            <v>27771</v>
          </cell>
          <cell r="I210" t="str">
            <v>Não aplicável</v>
          </cell>
        </row>
        <row r="211">
          <cell r="G211">
            <v>526509603111314</v>
          </cell>
          <cell r="H211">
            <v>27771</v>
          </cell>
          <cell r="I211" t="str">
            <v>Não aplicável</v>
          </cell>
        </row>
        <row r="212">
          <cell r="G212">
            <v>526510302152414</v>
          </cell>
          <cell r="H212" t="str">
            <v>antes de 10/11/2003</v>
          </cell>
          <cell r="I212"/>
        </row>
        <row r="213">
          <cell r="G213">
            <v>526510301113415</v>
          </cell>
          <cell r="H213" t="str">
            <v>antes de 10/11/2003</v>
          </cell>
          <cell r="I213"/>
        </row>
        <row r="214">
          <cell r="G214">
            <v>526510401150411</v>
          </cell>
          <cell r="H214" t="str">
            <v>antes de 10/11/2003</v>
          </cell>
          <cell r="I214"/>
        </row>
        <row r="215">
          <cell r="G215">
            <v>526510402173413</v>
          </cell>
          <cell r="H215" t="str">
            <v>antes de 10/11/2003</v>
          </cell>
          <cell r="I215"/>
        </row>
        <row r="216">
          <cell r="G216">
            <v>526510404151311</v>
          </cell>
          <cell r="H216" t="str">
            <v>antes de 10/11/2003</v>
          </cell>
          <cell r="I216"/>
        </row>
        <row r="217">
          <cell r="G217">
            <v>526510501171419</v>
          </cell>
          <cell r="H217">
            <v>36031</v>
          </cell>
          <cell r="I217" t="str">
            <v>Não aplicável</v>
          </cell>
        </row>
        <row r="218">
          <cell r="G218">
            <v>526510502178417</v>
          </cell>
          <cell r="H218">
            <v>36031</v>
          </cell>
          <cell r="I218" t="str">
            <v>Não aplicável</v>
          </cell>
        </row>
        <row r="219">
          <cell r="G219">
            <v>526510605171318</v>
          </cell>
          <cell r="H219" t="str">
            <v>Apr. CMED 11/01/2010</v>
          </cell>
          <cell r="I219"/>
        </row>
        <row r="220">
          <cell r="G220">
            <v>526510606178316</v>
          </cell>
          <cell r="H220" t="str">
            <v>Apr. CMED 11/01/2010</v>
          </cell>
          <cell r="I220"/>
        </row>
        <row r="221">
          <cell r="G221">
            <v>526510607174411</v>
          </cell>
          <cell r="H221" t="str">
            <v>Apr. CMED 04/03/2010</v>
          </cell>
          <cell r="I221" t="str">
            <v>Categoria III</v>
          </cell>
        </row>
        <row r="222">
          <cell r="G222">
            <v>526510608170411</v>
          </cell>
          <cell r="H222" t="str">
            <v>Apr. CMED 04/03/2010</v>
          </cell>
          <cell r="I222" t="str">
            <v>Categoria III</v>
          </cell>
        </row>
        <row r="223">
          <cell r="G223">
            <v>526510601117416</v>
          </cell>
          <cell r="H223">
            <v>37090</v>
          </cell>
          <cell r="I223" t="str">
            <v>Não aplicável</v>
          </cell>
        </row>
        <row r="224">
          <cell r="G224">
            <v>526510602113414</v>
          </cell>
          <cell r="H224">
            <v>37090</v>
          </cell>
          <cell r="I224" t="str">
            <v>Não aplicável</v>
          </cell>
        </row>
        <row r="225">
          <cell r="G225">
            <v>526510603179419</v>
          </cell>
          <cell r="H225"/>
          <cell r="I225"/>
        </row>
        <row r="226">
          <cell r="G226">
            <v>526510604175417</v>
          </cell>
          <cell r="H226"/>
          <cell r="I226"/>
        </row>
        <row r="227">
          <cell r="G227">
            <v>526510901137412</v>
          </cell>
          <cell r="H227" t="str">
            <v>antes de 10/11/2003</v>
          </cell>
          <cell r="I227"/>
        </row>
        <row r="228">
          <cell r="G228">
            <v>526510902133410</v>
          </cell>
          <cell r="H228" t="str">
            <v>antes de 10/11/2003</v>
          </cell>
          <cell r="I228"/>
        </row>
        <row r="229">
          <cell r="G229">
            <v>526511001113213</v>
          </cell>
          <cell r="H229">
            <v>37630</v>
          </cell>
          <cell r="I229" t="str">
            <v>Categoria IV</v>
          </cell>
        </row>
        <row r="230">
          <cell r="G230">
            <v>526511002111214</v>
          </cell>
          <cell r="H230">
            <v>37630</v>
          </cell>
          <cell r="I230" t="str">
            <v>Categoria IV</v>
          </cell>
        </row>
        <row r="231">
          <cell r="G231">
            <v>526532104175419</v>
          </cell>
          <cell r="H231" t="str">
            <v>512 de 27/05/2010</v>
          </cell>
          <cell r="I231" t="str">
            <v>Categoria IV</v>
          </cell>
        </row>
        <row r="232">
          <cell r="G232">
            <v>526532103179410</v>
          </cell>
          <cell r="H232" t="str">
            <v>512 de 27/05/2010</v>
          </cell>
          <cell r="I232" t="str">
            <v>Categoria IV</v>
          </cell>
        </row>
        <row r="233">
          <cell r="G233">
            <v>526532102172412</v>
          </cell>
          <cell r="H233" t="str">
            <v>512 de 27/05/2010</v>
          </cell>
          <cell r="I233" t="str">
            <v>Categoria IV</v>
          </cell>
        </row>
        <row r="234">
          <cell r="G234">
            <v>526532101176414</v>
          </cell>
          <cell r="H234" t="str">
            <v>512 de 27/05/2010</v>
          </cell>
          <cell r="I234" t="str">
            <v>Categoria IV</v>
          </cell>
        </row>
        <row r="235">
          <cell r="G235">
            <v>526512002113411</v>
          </cell>
          <cell r="H235"/>
          <cell r="I235"/>
        </row>
        <row r="236">
          <cell r="G236">
            <v>526512004116416</v>
          </cell>
          <cell r="H236"/>
          <cell r="I236"/>
        </row>
        <row r="237">
          <cell r="G237">
            <v>526512006119412</v>
          </cell>
          <cell r="H237"/>
          <cell r="I237"/>
        </row>
        <row r="238">
          <cell r="G238">
            <v>526512007115313</v>
          </cell>
          <cell r="H238"/>
          <cell r="I238"/>
        </row>
        <row r="239">
          <cell r="G239">
            <v>526512008111311</v>
          </cell>
          <cell r="H239">
            <v>38734</v>
          </cell>
          <cell r="I239"/>
        </row>
        <row r="240">
          <cell r="G240">
            <v>526512009118311</v>
          </cell>
          <cell r="H240"/>
          <cell r="I240"/>
        </row>
        <row r="241">
          <cell r="G241">
            <v>526512010116317</v>
          </cell>
          <cell r="H241">
            <v>38734</v>
          </cell>
          <cell r="I241"/>
        </row>
        <row r="242">
          <cell r="G242">
            <v>526512011112315</v>
          </cell>
          <cell r="H242"/>
          <cell r="I242"/>
        </row>
        <row r="243">
          <cell r="G243">
            <v>526512012119313</v>
          </cell>
          <cell r="H243">
            <v>38734</v>
          </cell>
          <cell r="I243"/>
        </row>
        <row r="244">
          <cell r="G244">
            <v>526532302171215</v>
          </cell>
          <cell r="H244">
            <v>40592</v>
          </cell>
          <cell r="I244" t="str">
            <v>Categoria II</v>
          </cell>
        </row>
        <row r="245">
          <cell r="G245">
            <v>526532301175217</v>
          </cell>
          <cell r="H245">
            <v>40592</v>
          </cell>
          <cell r="I245" t="str">
            <v>Categoria II</v>
          </cell>
        </row>
        <row r="246">
          <cell r="G246">
            <v>526532303119217</v>
          </cell>
          <cell r="H246">
            <v>40619</v>
          </cell>
          <cell r="I246" t="str">
            <v>Categoria II</v>
          </cell>
        </row>
        <row r="247">
          <cell r="G247">
            <v>526532304115215</v>
          </cell>
          <cell r="H247">
            <v>40619</v>
          </cell>
          <cell r="I247" t="str">
            <v>Categoria II</v>
          </cell>
        </row>
        <row r="248">
          <cell r="G248">
            <v>526512201167315</v>
          </cell>
          <cell r="H248" t="str">
            <v>antes de 10/11/2003</v>
          </cell>
          <cell r="I248"/>
        </row>
        <row r="249">
          <cell r="G249">
            <v>526512202171316</v>
          </cell>
          <cell r="H249" t="str">
            <v>antes de 10/11/2003</v>
          </cell>
          <cell r="I249"/>
        </row>
        <row r="250">
          <cell r="G250">
            <v>526512301110315</v>
          </cell>
          <cell r="H250"/>
          <cell r="I250"/>
        </row>
        <row r="251">
          <cell r="G251">
            <v>526512302117313</v>
          </cell>
          <cell r="H251">
            <v>37735</v>
          </cell>
          <cell r="I251"/>
        </row>
        <row r="252">
          <cell r="G252">
            <v>526512304111312</v>
          </cell>
          <cell r="H252"/>
          <cell r="I252"/>
        </row>
        <row r="253">
          <cell r="G253">
            <v>526512305116318</v>
          </cell>
          <cell r="H253">
            <v>37735</v>
          </cell>
          <cell r="I253"/>
        </row>
        <row r="254">
          <cell r="G254">
            <v>526512306112316</v>
          </cell>
          <cell r="H254"/>
          <cell r="I254"/>
        </row>
        <row r="255">
          <cell r="G255">
            <v>526512307119314</v>
          </cell>
          <cell r="H255">
            <v>37735</v>
          </cell>
          <cell r="I255"/>
        </row>
        <row r="256">
          <cell r="G256">
            <v>526512308115312</v>
          </cell>
          <cell r="H256"/>
          <cell r="I256"/>
        </row>
        <row r="257">
          <cell r="G257">
            <v>526512309111310</v>
          </cell>
          <cell r="H257">
            <v>37735</v>
          </cell>
          <cell r="I257"/>
        </row>
        <row r="258">
          <cell r="G258">
            <v>526512303131311</v>
          </cell>
          <cell r="H258"/>
          <cell r="I258"/>
        </row>
        <row r="259">
          <cell r="G259">
            <v>526512402111317</v>
          </cell>
          <cell r="H259" t="str">
            <v>antes de 10/11/2003</v>
          </cell>
          <cell r="I259"/>
        </row>
        <row r="260">
          <cell r="G260">
            <v>526512503112319</v>
          </cell>
          <cell r="H260" t="str">
            <v>antes de 10/11/2003</v>
          </cell>
          <cell r="I260"/>
        </row>
        <row r="261">
          <cell r="G261">
            <v>526512504119317</v>
          </cell>
          <cell r="H261" t="str">
            <v>antes de 10/11/2003</v>
          </cell>
          <cell r="I261"/>
        </row>
        <row r="262">
          <cell r="G262">
            <v>526512701178413</v>
          </cell>
          <cell r="H262" t="str">
            <v>antes de 10/11/2003</v>
          </cell>
          <cell r="I262"/>
        </row>
        <row r="263">
          <cell r="G263">
            <v>526512804163419</v>
          </cell>
          <cell r="H263">
            <v>37959</v>
          </cell>
          <cell r="I263" t="str">
            <v>Categoria III</v>
          </cell>
        </row>
        <row r="264">
          <cell r="G264">
            <v>526512805143411</v>
          </cell>
          <cell r="H264">
            <v>39316</v>
          </cell>
          <cell r="I264" t="str">
            <v>Categoria III</v>
          </cell>
        </row>
        <row r="265">
          <cell r="G265">
            <v>526512806166318</v>
          </cell>
          <cell r="H265" t="str">
            <v>Aprovação publicada na Lista Categoria III, atualizada em 11/10/2011.</v>
          </cell>
          <cell r="I265"/>
        </row>
        <row r="266">
          <cell r="G266">
            <v>526529305114311</v>
          </cell>
          <cell r="H266"/>
          <cell r="I266"/>
        </row>
        <row r="267">
          <cell r="G267">
            <v>526529306110318</v>
          </cell>
          <cell r="H267">
            <v>40011</v>
          </cell>
          <cell r="I267"/>
        </row>
        <row r="268">
          <cell r="G268">
            <v>526529301119317</v>
          </cell>
          <cell r="H268">
            <v>39436</v>
          </cell>
          <cell r="I268" t="str">
            <v>Categoria II</v>
          </cell>
        </row>
        <row r="269">
          <cell r="G269">
            <v>526529302115315</v>
          </cell>
          <cell r="H269">
            <v>39436</v>
          </cell>
          <cell r="I269" t="str">
            <v>Categoria II</v>
          </cell>
        </row>
        <row r="270">
          <cell r="G270">
            <v>526529303111313</v>
          </cell>
          <cell r="H270">
            <v>39505</v>
          </cell>
          <cell r="I270" t="str">
            <v>Categoria II</v>
          </cell>
        </row>
        <row r="271">
          <cell r="G271">
            <v>526529304118311</v>
          </cell>
          <cell r="H271">
            <v>39505</v>
          </cell>
          <cell r="I271" t="str">
            <v>Categoria II</v>
          </cell>
        </row>
        <row r="272">
          <cell r="G272">
            <v>526530801111319</v>
          </cell>
          <cell r="H272">
            <v>39878</v>
          </cell>
          <cell r="I272" t="str">
            <v>Categoria V</v>
          </cell>
        </row>
        <row r="273">
          <cell r="G273">
            <v>526530802118317</v>
          </cell>
          <cell r="H273">
            <v>39878</v>
          </cell>
          <cell r="I273" t="str">
            <v>Categoria V</v>
          </cell>
        </row>
        <row r="274">
          <cell r="G274">
            <v>526530812113318</v>
          </cell>
          <cell r="H274">
            <v>39878</v>
          </cell>
          <cell r="I274" t="str">
            <v>Categoria V</v>
          </cell>
        </row>
        <row r="275">
          <cell r="G275">
            <v>526530804110313</v>
          </cell>
          <cell r="H275">
            <v>39878</v>
          </cell>
          <cell r="I275" t="str">
            <v>Categoria V</v>
          </cell>
        </row>
        <row r="276">
          <cell r="G276">
            <v>526530806113311</v>
          </cell>
          <cell r="H276">
            <v>40045</v>
          </cell>
          <cell r="I276" t="str">
            <v>Categoria V</v>
          </cell>
        </row>
        <row r="277">
          <cell r="G277">
            <v>526530807111310</v>
          </cell>
          <cell r="H277">
            <v>40045</v>
          </cell>
          <cell r="I277" t="str">
            <v>Categoria V</v>
          </cell>
        </row>
        <row r="278">
          <cell r="G278">
            <v>526530809112314</v>
          </cell>
          <cell r="H278">
            <v>39878</v>
          </cell>
          <cell r="I278" t="str">
            <v>Categoria V</v>
          </cell>
        </row>
        <row r="279">
          <cell r="G279">
            <v>526530810110311</v>
          </cell>
          <cell r="H279">
            <v>39878</v>
          </cell>
          <cell r="I279" t="str">
            <v>Categoria V</v>
          </cell>
        </row>
        <row r="280">
          <cell r="G280">
            <v>526531809116415</v>
          </cell>
          <cell r="H280">
            <v>40773</v>
          </cell>
          <cell r="I280" t="str">
            <v>Categoria V</v>
          </cell>
        </row>
        <row r="281">
          <cell r="G281">
            <v>526531811110410</v>
          </cell>
          <cell r="H281">
            <v>40773</v>
          </cell>
          <cell r="I281" t="str">
            <v>Categoria V</v>
          </cell>
        </row>
        <row r="282">
          <cell r="G282">
            <v>526531812117419</v>
          </cell>
          <cell r="H282">
            <v>40773</v>
          </cell>
          <cell r="I282" t="str">
            <v>Categoria V</v>
          </cell>
        </row>
        <row r="283">
          <cell r="G283">
            <v>526531810114412</v>
          </cell>
          <cell r="H283">
            <v>40773</v>
          </cell>
          <cell r="I283" t="str">
            <v>Categoria V</v>
          </cell>
        </row>
        <row r="284">
          <cell r="G284">
            <v>526531807113419</v>
          </cell>
          <cell r="H284">
            <v>40773</v>
          </cell>
          <cell r="I284" t="str">
            <v>Categoria V</v>
          </cell>
        </row>
        <row r="285">
          <cell r="G285">
            <v>526531808111411</v>
          </cell>
          <cell r="H285">
            <v>40773</v>
          </cell>
          <cell r="I285" t="str">
            <v>Categoria V</v>
          </cell>
        </row>
        <row r="286">
          <cell r="G286">
            <v>526530803114315</v>
          </cell>
          <cell r="H286">
            <v>40045</v>
          </cell>
          <cell r="I286" t="str">
            <v>Categoria V</v>
          </cell>
        </row>
        <row r="287">
          <cell r="G287">
            <v>526530805117311</v>
          </cell>
          <cell r="H287">
            <v>40045</v>
          </cell>
          <cell r="I287" t="str">
            <v>Categoria V</v>
          </cell>
        </row>
        <row r="288">
          <cell r="G288">
            <v>526530808116316</v>
          </cell>
          <cell r="H288">
            <v>40045</v>
          </cell>
          <cell r="I288" t="str">
            <v>Categoria V</v>
          </cell>
        </row>
        <row r="289">
          <cell r="G289">
            <v>526530811117311</v>
          </cell>
          <cell r="H289">
            <v>40045</v>
          </cell>
          <cell r="I289" t="str">
            <v>Categoria V</v>
          </cell>
        </row>
        <row r="290">
          <cell r="G290">
            <v>526513201111415</v>
          </cell>
          <cell r="H290">
            <v>30448</v>
          </cell>
          <cell r="I290" t="str">
            <v>Não aplicável</v>
          </cell>
        </row>
        <row r="291">
          <cell r="G291">
            <v>526513205115415</v>
          </cell>
          <cell r="H291">
            <v>39001</v>
          </cell>
          <cell r="I291" t="str">
            <v>Não aplicável</v>
          </cell>
        </row>
        <row r="292">
          <cell r="G292">
            <v>526530005110312</v>
          </cell>
          <cell r="H292">
            <v>40143</v>
          </cell>
          <cell r="I292" t="str">
            <v>Categoria III</v>
          </cell>
        </row>
        <row r="293">
          <cell r="G293">
            <v>526513204119311</v>
          </cell>
          <cell r="H293">
            <v>38121</v>
          </cell>
          <cell r="I293" t="str">
            <v>Categoria V</v>
          </cell>
        </row>
        <row r="294">
          <cell r="G294">
            <v>526513202116216</v>
          </cell>
          <cell r="H294">
            <v>38121</v>
          </cell>
          <cell r="I294" t="str">
            <v>Categoria V</v>
          </cell>
        </row>
        <row r="295">
          <cell r="G295">
            <v>526513203112214</v>
          </cell>
          <cell r="H295">
            <v>38121</v>
          </cell>
          <cell r="I295" t="str">
            <v>Categoria V</v>
          </cell>
        </row>
        <row r="296">
          <cell r="G296">
            <v>526513206111316</v>
          </cell>
          <cell r="H296"/>
          <cell r="I296" t="str">
            <v>Não aplicável</v>
          </cell>
        </row>
        <row r="297">
          <cell r="G297">
            <v>526513207118314</v>
          </cell>
          <cell r="H297"/>
          <cell r="I297" t="str">
            <v>Não aplicável</v>
          </cell>
        </row>
        <row r="298">
          <cell r="G298">
            <v>526513301157311</v>
          </cell>
          <cell r="H298" t="str">
            <v>antes de 10/11/2003</v>
          </cell>
          <cell r="I298"/>
        </row>
        <row r="299">
          <cell r="G299">
            <v>526513302153318</v>
          </cell>
          <cell r="H299" t="str">
            <v>antes de 10/11/2003</v>
          </cell>
          <cell r="I299"/>
        </row>
        <row r="300">
          <cell r="G300">
            <v>526513404118317</v>
          </cell>
          <cell r="H300" t="str">
            <v>antes de 10/11/2003</v>
          </cell>
          <cell r="I300"/>
        </row>
        <row r="301">
          <cell r="G301">
            <v>526513405114315</v>
          </cell>
          <cell r="H301" t="str">
            <v>antes de 10/11/2003</v>
          </cell>
          <cell r="I301"/>
        </row>
        <row r="302">
          <cell r="G302">
            <v>526513402115310</v>
          </cell>
          <cell r="H302" t="str">
            <v>antes de 10/11/2003</v>
          </cell>
          <cell r="I302"/>
        </row>
        <row r="303">
          <cell r="G303">
            <v>526513403138314</v>
          </cell>
          <cell r="H303" t="str">
            <v>antes de 10/11/2003</v>
          </cell>
          <cell r="I303"/>
        </row>
        <row r="304">
          <cell r="G304">
            <v>526513601118417</v>
          </cell>
          <cell r="H304" t="str">
            <v>antes de 10/11/2003</v>
          </cell>
          <cell r="I304"/>
        </row>
        <row r="305">
          <cell r="G305">
            <v>526513701155411</v>
          </cell>
          <cell r="H305" t="str">
            <v>antes de 10/11/2003</v>
          </cell>
          <cell r="I305"/>
        </row>
        <row r="306">
          <cell r="G306">
            <v>526513702151411</v>
          </cell>
          <cell r="H306" t="str">
            <v>antes de 10/11/2003</v>
          </cell>
          <cell r="I306"/>
        </row>
        <row r="307">
          <cell r="G307">
            <v>526513703158418</v>
          </cell>
          <cell r="H307" t="str">
            <v>antes de 10/11/2003</v>
          </cell>
          <cell r="I307"/>
        </row>
        <row r="308">
          <cell r="G308">
            <v>526527202156315</v>
          </cell>
          <cell r="H308">
            <v>36453</v>
          </cell>
          <cell r="I308" t="str">
            <v>Não aplicável</v>
          </cell>
        </row>
        <row r="309">
          <cell r="G309">
            <v>526527204159311</v>
          </cell>
          <cell r="H309">
            <v>36453</v>
          </cell>
          <cell r="I309" t="str">
            <v>Não aplicável</v>
          </cell>
        </row>
        <row r="310">
          <cell r="G310">
            <v>526527206151318</v>
          </cell>
          <cell r="H310">
            <v>36453</v>
          </cell>
          <cell r="I310" t="str">
            <v>Não aplicável</v>
          </cell>
        </row>
        <row r="311">
          <cell r="G311">
            <v>526513901154419</v>
          </cell>
          <cell r="H311">
            <v>36010</v>
          </cell>
          <cell r="I311" t="str">
            <v>Não aplicável</v>
          </cell>
        </row>
        <row r="312">
          <cell r="G312">
            <v>526514103111311</v>
          </cell>
          <cell r="H312">
            <v>38546</v>
          </cell>
          <cell r="I312" t="str">
            <v>Não aplicável</v>
          </cell>
        </row>
        <row r="313">
          <cell r="G313">
            <v>526525607116312</v>
          </cell>
          <cell r="H313" t="str">
            <v>920 de 22/07/2010</v>
          </cell>
          <cell r="I313" t="str">
            <v>Caso Omisso</v>
          </cell>
        </row>
        <row r="314">
          <cell r="G314">
            <v>526525608112310</v>
          </cell>
          <cell r="H314" t="str">
            <v>920 de 22/07/2010</v>
          </cell>
          <cell r="I314" t="str">
            <v>Caso Omisso</v>
          </cell>
        </row>
        <row r="315">
          <cell r="G315">
            <v>526525606111211</v>
          </cell>
          <cell r="H315">
            <v>38120</v>
          </cell>
          <cell r="I315" t="str">
            <v>Categoria V</v>
          </cell>
        </row>
        <row r="316">
          <cell r="G316">
            <v>526525605113219</v>
          </cell>
          <cell r="H316">
            <v>38120</v>
          </cell>
          <cell r="I316" t="str">
            <v>Categoria V</v>
          </cell>
        </row>
        <row r="317">
          <cell r="G317">
            <v>526525601118216</v>
          </cell>
          <cell r="H317">
            <v>38120</v>
          </cell>
          <cell r="I317" t="str">
            <v>Categoria V</v>
          </cell>
        </row>
        <row r="318">
          <cell r="G318">
            <v>526525602114214</v>
          </cell>
          <cell r="H318">
            <v>38120</v>
          </cell>
          <cell r="I318" t="str">
            <v>Categoria V</v>
          </cell>
        </row>
        <row r="319">
          <cell r="G319">
            <v>526525603110212</v>
          </cell>
          <cell r="H319">
            <v>38120</v>
          </cell>
          <cell r="I319" t="str">
            <v>Categoria V</v>
          </cell>
        </row>
        <row r="320">
          <cell r="G320">
            <v>526525604117210</v>
          </cell>
          <cell r="H320">
            <v>38120</v>
          </cell>
          <cell r="I320" t="str">
            <v>Categoria V</v>
          </cell>
        </row>
        <row r="321">
          <cell r="G321">
            <v>526514302114418</v>
          </cell>
          <cell r="H321">
            <v>37509</v>
          </cell>
          <cell r="I321" t="str">
            <v>Categoria V</v>
          </cell>
        </row>
        <row r="322">
          <cell r="G322">
            <v>526514301118411</v>
          </cell>
          <cell r="H322">
            <v>37509</v>
          </cell>
          <cell r="I322" t="str">
            <v>Categoria V</v>
          </cell>
        </row>
        <row r="323">
          <cell r="G323">
            <v>526514303110211</v>
          </cell>
          <cell r="H323">
            <v>38036</v>
          </cell>
          <cell r="I323" t="str">
            <v>Categoria V</v>
          </cell>
        </row>
        <row r="324">
          <cell r="G324">
            <v>526514304117317</v>
          </cell>
          <cell r="H324">
            <v>38036</v>
          </cell>
          <cell r="I324" t="str">
            <v>Categoria V</v>
          </cell>
        </row>
        <row r="325">
          <cell r="G325">
            <v>526514401112219</v>
          </cell>
          <cell r="H325">
            <v>36753</v>
          </cell>
          <cell r="I325" t="str">
            <v>Não aplicável</v>
          </cell>
        </row>
        <row r="326">
          <cell r="G326">
            <v>526514402119217</v>
          </cell>
          <cell r="H326">
            <v>36753</v>
          </cell>
          <cell r="I326" t="str">
            <v>Não aplicável</v>
          </cell>
        </row>
        <row r="327">
          <cell r="G327">
            <v>526514403115215</v>
          </cell>
          <cell r="H327">
            <v>36753</v>
          </cell>
          <cell r="I327" t="str">
            <v>Não aplicável</v>
          </cell>
        </row>
        <row r="328">
          <cell r="G328">
            <v>526514602150411</v>
          </cell>
          <cell r="H328" t="str">
            <v>antes de 10/11/2003</v>
          </cell>
          <cell r="I328"/>
        </row>
        <row r="329">
          <cell r="G329">
            <v>526514603173316</v>
          </cell>
          <cell r="H329" t="str">
            <v>antes de 10/11/2003</v>
          </cell>
          <cell r="I329"/>
        </row>
        <row r="330">
          <cell r="G330">
            <v>526530601112214</v>
          </cell>
          <cell r="H330">
            <v>39917</v>
          </cell>
          <cell r="I330" t="str">
            <v>Categoria II</v>
          </cell>
        </row>
        <row r="331">
          <cell r="G331">
            <v>526515002114313</v>
          </cell>
          <cell r="H331"/>
          <cell r="I331" t="str">
            <v>Não aplicável</v>
          </cell>
        </row>
        <row r="332">
          <cell r="G332">
            <v>526515003110311</v>
          </cell>
          <cell r="H332">
            <v>36852</v>
          </cell>
          <cell r="I332" t="str">
            <v>Não aplicável</v>
          </cell>
        </row>
        <row r="333">
          <cell r="G333">
            <v>526515004117311</v>
          </cell>
          <cell r="H333">
            <v>30742</v>
          </cell>
          <cell r="I333" t="str">
            <v>Não aplicável</v>
          </cell>
        </row>
        <row r="334">
          <cell r="G334">
            <v>526515001134310</v>
          </cell>
          <cell r="H334"/>
          <cell r="I334" t="str">
            <v>Não aplicável</v>
          </cell>
        </row>
        <row r="335">
          <cell r="G335">
            <v>526515005113318</v>
          </cell>
          <cell r="H335"/>
          <cell r="I335" t="str">
            <v>Não aplicável</v>
          </cell>
        </row>
        <row r="336">
          <cell r="G336">
            <v>526515006111319</v>
          </cell>
          <cell r="H336">
            <v>36852</v>
          </cell>
          <cell r="I336" t="str">
            <v>Não aplicável</v>
          </cell>
        </row>
        <row r="337">
          <cell r="G337">
            <v>526515007116314</v>
          </cell>
          <cell r="H337"/>
          <cell r="I337" t="str">
            <v>Não aplicável</v>
          </cell>
        </row>
        <row r="338">
          <cell r="G338">
            <v>526526601111414</v>
          </cell>
          <cell r="H338">
            <v>38698</v>
          </cell>
          <cell r="I338" t="str">
            <v>Categoria III</v>
          </cell>
        </row>
        <row r="339">
          <cell r="G339">
            <v>526513030077514</v>
          </cell>
          <cell r="H339">
            <v>41319</v>
          </cell>
          <cell r="I339" t="str">
            <v>Categoria IV</v>
          </cell>
        </row>
        <row r="340">
          <cell r="G340">
            <v>526515201117411</v>
          </cell>
          <cell r="H340" t="str">
            <v>antes de 10/11/2003</v>
          </cell>
          <cell r="I340"/>
        </row>
        <row r="341">
          <cell r="G341">
            <v>526515202113418</v>
          </cell>
          <cell r="H341" t="str">
            <v>antes de 10/11/2003</v>
          </cell>
          <cell r="I341"/>
        </row>
        <row r="342">
          <cell r="G342">
            <v>526527904118316</v>
          </cell>
          <cell r="H342">
            <v>39166</v>
          </cell>
          <cell r="I342" t="str">
            <v>Categoria III</v>
          </cell>
        </row>
        <row r="343">
          <cell r="G343">
            <v>526527903111318</v>
          </cell>
          <cell r="H343">
            <v>39166</v>
          </cell>
          <cell r="I343" t="str">
            <v>Categoria III</v>
          </cell>
        </row>
        <row r="344">
          <cell r="G344">
            <v>526515404115314</v>
          </cell>
          <cell r="H344">
            <v>36538</v>
          </cell>
          <cell r="I344" t="str">
            <v>Não aplicável</v>
          </cell>
        </row>
        <row r="345">
          <cell r="G345">
            <v>526515403119316</v>
          </cell>
          <cell r="H345">
            <v>36556</v>
          </cell>
          <cell r="I345" t="str">
            <v>Não aplicável</v>
          </cell>
        </row>
        <row r="346">
          <cell r="G346">
            <v>526515405111312</v>
          </cell>
          <cell r="H346">
            <v>37120</v>
          </cell>
          <cell r="I346" t="str">
            <v>Categoria III</v>
          </cell>
        </row>
        <row r="347">
          <cell r="G347">
            <v>526515407114319</v>
          </cell>
          <cell r="H347">
            <v>36538</v>
          </cell>
          <cell r="I347" t="str">
            <v>Não aplicável</v>
          </cell>
        </row>
        <row r="348">
          <cell r="G348">
            <v>526515408110317</v>
          </cell>
          <cell r="H348">
            <v>36556</v>
          </cell>
          <cell r="I348" t="str">
            <v>Não aplicável</v>
          </cell>
        </row>
        <row r="349">
          <cell r="G349">
            <v>526515409117315</v>
          </cell>
          <cell r="H349">
            <v>37496</v>
          </cell>
          <cell r="I349" t="str">
            <v>Categoria III</v>
          </cell>
        </row>
        <row r="350">
          <cell r="G350">
            <v>526515410131415</v>
          </cell>
          <cell r="H350">
            <v>38806</v>
          </cell>
          <cell r="I350" t="str">
            <v>Categoria III</v>
          </cell>
        </row>
        <row r="351">
          <cell r="G351">
            <v>526515503113311</v>
          </cell>
          <cell r="H351"/>
          <cell r="I351" t="str">
            <v>Categoria III</v>
          </cell>
        </row>
        <row r="352">
          <cell r="G352">
            <v>526515502117419</v>
          </cell>
          <cell r="H352">
            <v>38831</v>
          </cell>
          <cell r="I352" t="str">
            <v>Categoria III</v>
          </cell>
        </row>
        <row r="353">
          <cell r="G353"/>
          <cell r="H353">
            <v>39247</v>
          </cell>
          <cell r="I353" t="str">
            <v>Categoria V</v>
          </cell>
        </row>
        <row r="354">
          <cell r="G354">
            <v>526529801111420</v>
          </cell>
          <cell r="H354">
            <v>39673</v>
          </cell>
          <cell r="I354" t="str">
            <v>Categoria IV</v>
          </cell>
        </row>
        <row r="355">
          <cell r="G355">
            <v>526529802118429</v>
          </cell>
          <cell r="H355">
            <v>39673</v>
          </cell>
          <cell r="I355" t="str">
            <v>Categoria IV</v>
          </cell>
        </row>
        <row r="356">
          <cell r="G356">
            <v>526529803114427</v>
          </cell>
          <cell r="H356">
            <v>39673</v>
          </cell>
          <cell r="I356" t="str">
            <v>Categoria IV</v>
          </cell>
        </row>
        <row r="357">
          <cell r="G357">
            <v>526527402171318</v>
          </cell>
          <cell r="H357">
            <v>38989</v>
          </cell>
          <cell r="I357" t="str">
            <v>Categoria V</v>
          </cell>
        </row>
        <row r="358">
          <cell r="G358">
            <v>526531501154411</v>
          </cell>
          <cell r="H358">
            <v>40058</v>
          </cell>
          <cell r="I358" t="str">
            <v>Categoria IV</v>
          </cell>
        </row>
        <row r="359">
          <cell r="G359">
            <v>526532201154412</v>
          </cell>
          <cell r="H359" t="str">
            <v>1225/10 de 30/09/2010</v>
          </cell>
          <cell r="I359" t="str">
            <v>Categoria III</v>
          </cell>
        </row>
        <row r="360">
          <cell r="G360">
            <v>526512120076603</v>
          </cell>
          <cell r="H360"/>
          <cell r="I360"/>
        </row>
        <row r="361">
          <cell r="G361">
            <v>526531901152317</v>
          </cell>
          <cell r="H361">
            <v>40345</v>
          </cell>
          <cell r="I361" t="str">
            <v>Categoria IV</v>
          </cell>
        </row>
        <row r="362">
          <cell r="G362">
            <v>526512120076503</v>
          </cell>
          <cell r="H362">
            <v>40345</v>
          </cell>
          <cell r="I362" t="str">
            <v>Categoria IV</v>
          </cell>
        </row>
        <row r="363">
          <cell r="G363">
            <v>526532401153411</v>
          </cell>
          <cell r="H363">
            <v>40710</v>
          </cell>
          <cell r="I363" t="str">
            <v>Categoria III</v>
          </cell>
        </row>
        <row r="364">
          <cell r="G364"/>
          <cell r="H364">
            <v>37383</v>
          </cell>
          <cell r="I364" t="str">
            <v>Nova apresentação</v>
          </cell>
        </row>
        <row r="365">
          <cell r="G365"/>
          <cell r="H365">
            <v>37505</v>
          </cell>
          <cell r="I365" t="str">
            <v>Nova apresentação</v>
          </cell>
        </row>
        <row r="366">
          <cell r="G366">
            <v>526516001162312</v>
          </cell>
          <cell r="H366" t="str">
            <v>antes de 10/11/2003</v>
          </cell>
          <cell r="I366"/>
        </row>
        <row r="367">
          <cell r="G367">
            <v>526516101175416</v>
          </cell>
          <cell r="H367" t="str">
            <v>antes de 10/11/2003</v>
          </cell>
          <cell r="I367"/>
        </row>
        <row r="368">
          <cell r="G368">
            <v>526516201110413</v>
          </cell>
          <cell r="H368" t="str">
            <v>antes de 10/11/2003</v>
          </cell>
          <cell r="I368"/>
        </row>
        <row r="369">
          <cell r="G369">
            <v>526516302111415</v>
          </cell>
          <cell r="H369" t="str">
            <v>antes de 10/11/2003</v>
          </cell>
          <cell r="I369"/>
        </row>
        <row r="370">
          <cell r="G370">
            <v>526516301115417</v>
          </cell>
          <cell r="H370" t="str">
            <v>antes de 10/11/2003</v>
          </cell>
          <cell r="I370"/>
        </row>
        <row r="371">
          <cell r="G371">
            <v>526516402175210</v>
          </cell>
          <cell r="H371" t="str">
            <v>antes de 10/11/2003</v>
          </cell>
          <cell r="I371" t="str">
            <v>Está na lista de preço</v>
          </cell>
        </row>
        <row r="372">
          <cell r="G372">
            <v>526516505179316</v>
          </cell>
          <cell r="H372"/>
          <cell r="I372" t="str">
            <v>Não aplicável</v>
          </cell>
        </row>
        <row r="373">
          <cell r="G373">
            <v>526516503117313</v>
          </cell>
          <cell r="H373">
            <v>28606</v>
          </cell>
          <cell r="I373" t="str">
            <v>Não aplicável</v>
          </cell>
        </row>
        <row r="374">
          <cell r="G374">
            <v>526516504148311</v>
          </cell>
          <cell r="H374">
            <v>27799</v>
          </cell>
          <cell r="I374" t="str">
            <v>Não aplicável</v>
          </cell>
        </row>
        <row r="375">
          <cell r="G375">
            <v>526516501157318</v>
          </cell>
          <cell r="H375">
            <v>27799</v>
          </cell>
          <cell r="I375" t="str">
            <v>Não aplicável</v>
          </cell>
        </row>
        <row r="376">
          <cell r="G376">
            <v>526516502153316</v>
          </cell>
          <cell r="H376">
            <v>27799</v>
          </cell>
          <cell r="I376" t="str">
            <v>Não aplicável</v>
          </cell>
        </row>
        <row r="377">
          <cell r="G377">
            <v>526516509115312</v>
          </cell>
          <cell r="H377">
            <v>34498</v>
          </cell>
          <cell r="I377" t="str">
            <v>Não aplicável</v>
          </cell>
        </row>
        <row r="378">
          <cell r="G378">
            <v>526516508119314</v>
          </cell>
          <cell r="H378">
            <v>30097</v>
          </cell>
          <cell r="I378" t="str">
            <v>Não aplicável</v>
          </cell>
        </row>
        <row r="379">
          <cell r="G379">
            <v>526525701155210</v>
          </cell>
          <cell r="H379">
            <v>38540</v>
          </cell>
          <cell r="I379" t="str">
            <v>Categoria I</v>
          </cell>
        </row>
        <row r="380">
          <cell r="G380">
            <v>526516703116213</v>
          </cell>
          <cell r="H380">
            <v>37334</v>
          </cell>
          <cell r="I380" t="str">
            <v>Novo produto</v>
          </cell>
        </row>
        <row r="381">
          <cell r="G381">
            <v>526516704112211</v>
          </cell>
          <cell r="H381">
            <v>38127</v>
          </cell>
          <cell r="I381" t="str">
            <v>Nova apresentação</v>
          </cell>
        </row>
        <row r="382">
          <cell r="G382">
            <v>526516802157211</v>
          </cell>
          <cell r="H382">
            <v>36879</v>
          </cell>
          <cell r="I382" t="str">
            <v>Não aplicável</v>
          </cell>
        </row>
        <row r="383">
          <cell r="G383">
            <v>526516803153315</v>
          </cell>
          <cell r="H383">
            <v>36879</v>
          </cell>
          <cell r="I383" t="str">
            <v>Não aplicável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efreshError="1">
        <row r="2">
          <cell r="A2">
            <v>500900101174115</v>
          </cell>
          <cell r="B2" t="str">
            <v>ACETATO DE PREDNISOLONA</v>
          </cell>
          <cell r="C2" t="str">
            <v>10,0 MG/ML SUS OFT CT FR PLAS OPC CGT X 5 ML</v>
          </cell>
          <cell r="D2" t="str">
            <v>Conformidade</v>
          </cell>
          <cell r="E2">
            <v>3</v>
          </cell>
          <cell r="F2" t="str">
            <v>Monitorado</v>
          </cell>
          <cell r="G2" t="str">
            <v>Não</v>
          </cell>
          <cell r="H2">
            <v>7896548138281</v>
          </cell>
          <cell r="J2">
            <v>17.887</v>
          </cell>
        </row>
        <row r="3">
          <cell r="A3">
            <v>526526701159419</v>
          </cell>
          <cell r="B3" t="str">
            <v>ACLASTA</v>
          </cell>
          <cell r="C3" t="str">
            <v>5 MG / 100 ML SOL INJ CT FR PLAS X 100 ML</v>
          </cell>
          <cell r="D3" t="str">
            <v>Conformidade</v>
          </cell>
          <cell r="E3">
            <v>3</v>
          </cell>
          <cell r="F3" t="str">
            <v>Monitorado</v>
          </cell>
          <cell r="G3" t="str">
            <v>Sim</v>
          </cell>
          <cell r="H3">
            <v>7896261010451</v>
          </cell>
          <cell r="I3">
            <v>1571.22</v>
          </cell>
        </row>
        <row r="4">
          <cell r="A4">
            <v>526530902112310</v>
          </cell>
          <cell r="B4" t="str">
            <v>AFINITOR</v>
          </cell>
          <cell r="C4" t="str">
            <v>10 MG COM CT BL AL/AL X 30</v>
          </cell>
          <cell r="D4" t="str">
            <v>Conformidade</v>
          </cell>
          <cell r="E4">
            <v>2</v>
          </cell>
          <cell r="F4" t="str">
            <v>Monitorado</v>
          </cell>
          <cell r="G4" t="str">
            <v>Não</v>
          </cell>
          <cell r="H4">
            <v>7896261016545</v>
          </cell>
          <cell r="J4">
            <v>11778.288</v>
          </cell>
        </row>
        <row r="5">
          <cell r="A5">
            <v>526530903119319</v>
          </cell>
          <cell r="B5" t="str">
            <v>AFINITOR</v>
          </cell>
          <cell r="C5" t="str">
            <v>2,5 MG COM CT BL AL/AL X 30</v>
          </cell>
          <cell r="D5" t="str">
            <v>Conformidade</v>
          </cell>
          <cell r="E5">
            <v>2</v>
          </cell>
          <cell r="F5" t="str">
            <v>Monitorado</v>
          </cell>
          <cell r="G5" t="str">
            <v>Não</v>
          </cell>
          <cell r="H5">
            <v>7896261018075</v>
          </cell>
          <cell r="J5">
            <v>2944.53</v>
          </cell>
        </row>
        <row r="6">
          <cell r="A6">
            <v>526530901116312</v>
          </cell>
          <cell r="B6" t="str">
            <v>AFINITOR</v>
          </cell>
          <cell r="C6" t="str">
            <v>5 MG COM CT BL AL/AL X 30</v>
          </cell>
          <cell r="D6" t="str">
            <v>Conformidade</v>
          </cell>
          <cell r="E6">
            <v>2</v>
          </cell>
          <cell r="F6" t="str">
            <v>Monitorado</v>
          </cell>
          <cell r="G6" t="str">
            <v>Não</v>
          </cell>
          <cell r="H6">
            <v>7896261016538</v>
          </cell>
          <cell r="J6">
            <v>5889.15</v>
          </cell>
        </row>
        <row r="7">
          <cell r="A7">
            <v>526500201132410</v>
          </cell>
          <cell r="B7" t="str">
            <v>AGASTEN</v>
          </cell>
          <cell r="C7" t="str">
            <v>0,05 MG/ML XPE CT FR VD AMB X 120 ML</v>
          </cell>
          <cell r="D7" t="str">
            <v>Conformidade</v>
          </cell>
          <cell r="E7">
            <v>1</v>
          </cell>
          <cell r="F7" t="str">
            <v>Monitorado</v>
          </cell>
          <cell r="G7" t="str">
            <v>Não</v>
          </cell>
          <cell r="H7">
            <v>7896261002067</v>
          </cell>
          <cell r="J7">
            <v>10.878</v>
          </cell>
        </row>
        <row r="8">
          <cell r="A8">
            <v>526500202112413</v>
          </cell>
          <cell r="B8" t="str">
            <v>AGASTEN</v>
          </cell>
          <cell r="C8" t="str">
            <v>1 MG COM CT BL AL PLAS INC X 15</v>
          </cell>
          <cell r="D8" t="str">
            <v>Conformidade</v>
          </cell>
          <cell r="E8">
            <v>1</v>
          </cell>
          <cell r="F8" t="str">
            <v>Monitorado</v>
          </cell>
          <cell r="G8" t="str">
            <v>Não</v>
          </cell>
          <cell r="H8">
            <v>7896261002050</v>
          </cell>
          <cell r="J8">
            <v>18</v>
          </cell>
        </row>
        <row r="9">
          <cell r="A9">
            <v>526500902114311</v>
          </cell>
          <cell r="B9" t="str">
            <v>ANAFRANIL</v>
          </cell>
          <cell r="C9" t="str">
            <v>25 MG DRG CT BL AL PLAS INC X 20</v>
          </cell>
          <cell r="D9" t="str">
            <v>Conformidade</v>
          </cell>
          <cell r="E9">
            <v>1</v>
          </cell>
          <cell r="F9" t="str">
            <v>Monitorado</v>
          </cell>
          <cell r="G9" t="str">
            <v>Não</v>
          </cell>
          <cell r="H9">
            <v>7896261000018</v>
          </cell>
          <cell r="J9">
            <v>27.202000000000002</v>
          </cell>
        </row>
        <row r="10">
          <cell r="A10">
            <v>526501001110314</v>
          </cell>
          <cell r="B10" t="str">
            <v>ANAFRANIL SR</v>
          </cell>
          <cell r="C10" t="str">
            <v>75 MG COM LIB LENTA CT BL AL PLAS INC X 20</v>
          </cell>
          <cell r="D10" t="str">
            <v>Conformidade</v>
          </cell>
          <cell r="E10">
            <v>1</v>
          </cell>
          <cell r="F10" t="str">
            <v>Monitorado</v>
          </cell>
          <cell r="G10" t="str">
            <v>Não</v>
          </cell>
          <cell r="H10">
            <v>7896261001480</v>
          </cell>
          <cell r="J10">
            <v>57.948</v>
          </cell>
        </row>
        <row r="11">
          <cell r="A11">
            <v>500900301173414</v>
          </cell>
          <cell r="B11" t="str">
            <v>ANESTALCON</v>
          </cell>
          <cell r="C11" t="str">
            <v>5,0 MG/ML SOL OFT CT FR PLAST OPC GOT X 5 ML</v>
          </cell>
          <cell r="D11" t="str">
            <v>Conformidade</v>
          </cell>
          <cell r="E11">
            <v>3</v>
          </cell>
          <cell r="F11" t="str">
            <v>Monitorado</v>
          </cell>
          <cell r="G11" t="str">
            <v>Não</v>
          </cell>
          <cell r="H11">
            <v>7896548197158</v>
          </cell>
          <cell r="J11">
            <v>6.3</v>
          </cell>
        </row>
        <row r="12">
          <cell r="A12">
            <v>526501201111411</v>
          </cell>
          <cell r="B12" t="str">
            <v>APRESOLINA</v>
          </cell>
          <cell r="C12" t="str">
            <v>25 MG DRG CT BL AL PLAS INC X 20</v>
          </cell>
          <cell r="D12" t="str">
            <v>Conformidade</v>
          </cell>
          <cell r="E12">
            <v>2</v>
          </cell>
          <cell r="F12" t="str">
            <v>Monitorado</v>
          </cell>
          <cell r="G12" t="str">
            <v>Não</v>
          </cell>
          <cell r="H12">
            <v>7896261000216</v>
          </cell>
          <cell r="J12">
            <v>4.8369999999999997</v>
          </cell>
        </row>
        <row r="13">
          <cell r="A13">
            <v>526513080077803</v>
          </cell>
          <cell r="B13" t="str">
            <v>APRESOLINA</v>
          </cell>
          <cell r="C13" t="str">
            <v>25 MG DRG CT BL AL/AL X 20 </v>
          </cell>
          <cell r="D13" t="str">
            <v>Conformidade</v>
          </cell>
          <cell r="E13">
            <v>2</v>
          </cell>
          <cell r="F13" t="str">
            <v>Monitorado</v>
          </cell>
          <cell r="G13" t="str">
            <v>Não</v>
          </cell>
          <cell r="H13">
            <v>7896261018181</v>
          </cell>
          <cell r="J13">
            <v>4.8369999999999997</v>
          </cell>
        </row>
        <row r="14">
          <cell r="A14">
            <v>526501202116417</v>
          </cell>
          <cell r="B14" t="str">
            <v>APRESOLINA</v>
          </cell>
          <cell r="C14" t="str">
            <v>50 MG DRG CT BL AL PLAS INC X 20</v>
          </cell>
          <cell r="D14" t="str">
            <v>Conformidade</v>
          </cell>
          <cell r="E14">
            <v>2</v>
          </cell>
          <cell r="F14" t="str">
            <v>Monitorado</v>
          </cell>
          <cell r="G14" t="str">
            <v>Não</v>
          </cell>
          <cell r="H14">
            <v>7896261000223</v>
          </cell>
          <cell r="J14">
            <v>6.468</v>
          </cell>
        </row>
        <row r="15">
          <cell r="A15">
            <v>500900401178310</v>
          </cell>
          <cell r="B15" t="str">
            <v>AZOPT</v>
          </cell>
          <cell r="C15" t="str">
            <v>10 MG/ML SUS OFT CT FR PLAS TRANS GOT X 5 ML</v>
          </cell>
          <cell r="D15" t="str">
            <v>Conformidade</v>
          </cell>
          <cell r="E15">
            <v>2</v>
          </cell>
          <cell r="F15" t="str">
            <v>Monitorado</v>
          </cell>
          <cell r="G15" t="str">
            <v>Não</v>
          </cell>
          <cell r="H15">
            <v>7896548168745</v>
          </cell>
          <cell r="J15">
            <v>50.872</v>
          </cell>
        </row>
        <row r="16">
          <cell r="A16">
            <v>526515030080605</v>
          </cell>
          <cell r="B16" t="str">
            <v>AZORGA</v>
          </cell>
          <cell r="C16" t="str">
            <v>10 MG/ML + 5 MG/ML SUS OFT CT FR OPC GOT X 6 ML</v>
          </cell>
          <cell r="D16" t="str">
            <v>Conformidade</v>
          </cell>
          <cell r="E16">
            <v>2</v>
          </cell>
          <cell r="F16" t="str">
            <v>Monitorado</v>
          </cell>
          <cell r="G16" t="str">
            <v>Não</v>
          </cell>
          <cell r="H16">
            <v>7896548198384</v>
          </cell>
          <cell r="J16">
            <v>65.16</v>
          </cell>
        </row>
        <row r="17">
          <cell r="A17">
            <v>500905001135313</v>
          </cell>
          <cell r="B17" t="str">
            <v>AZORGA</v>
          </cell>
          <cell r="C17" t="str">
            <v>10 MG/ML + 5,0 MG/ML SUS OFT CT FR OPC GOT X 5 ML</v>
          </cell>
          <cell r="D17" t="str">
            <v>Conformidade</v>
          </cell>
          <cell r="E17">
            <v>2</v>
          </cell>
          <cell r="F17" t="str">
            <v>Monitorado</v>
          </cell>
          <cell r="G17" t="str">
            <v>Não</v>
          </cell>
          <cell r="H17">
            <v>7896548197967</v>
          </cell>
          <cell r="J17">
            <v>54.292000000000002</v>
          </cell>
        </row>
        <row r="18">
          <cell r="A18">
            <v>500900502179312</v>
          </cell>
          <cell r="B18" t="str">
            <v>BETOPTIC</v>
          </cell>
          <cell r="C18" t="str">
            <v>2,5 MG/ML SUS OFT CT FR PLAS TRANS GOT X 5 ML</v>
          </cell>
          <cell r="D18" t="str">
            <v>Conformidade</v>
          </cell>
          <cell r="E18">
            <v>2</v>
          </cell>
          <cell r="F18" t="str">
            <v>Monitorado</v>
          </cell>
          <cell r="G18" t="str">
            <v>Não</v>
          </cell>
          <cell r="H18">
            <v>7896548114797</v>
          </cell>
          <cell r="J18">
            <v>26.381</v>
          </cell>
        </row>
        <row r="19">
          <cell r="A19">
            <v>500900501172314</v>
          </cell>
          <cell r="B19" t="str">
            <v>BETOPTIC</v>
          </cell>
          <cell r="C19" t="str">
            <v>5,0 MG/ML SOL OFT CT FR PLAS TRANS GOT X 5 ML</v>
          </cell>
          <cell r="D19" t="str">
            <v>Conformidade</v>
          </cell>
          <cell r="E19">
            <v>2</v>
          </cell>
          <cell r="F19" t="str">
            <v>Monitorado</v>
          </cell>
          <cell r="G19" t="str">
            <v>Não</v>
          </cell>
          <cell r="H19">
            <v>7896548114612</v>
          </cell>
          <cell r="J19">
            <v>19.765999999999998</v>
          </cell>
        </row>
        <row r="20">
          <cell r="A20">
            <v>526526901115423</v>
          </cell>
          <cell r="B20" t="str">
            <v>BUFFERIN</v>
          </cell>
          <cell r="C20" t="str">
            <v>500 MG COM REV CX 50 BL AL / AL X 4</v>
          </cell>
          <cell r="D20" t="str">
            <v>Conformidade</v>
          </cell>
          <cell r="E20">
            <v>2</v>
          </cell>
          <cell r="F20" t="str">
            <v>Liberado</v>
          </cell>
          <cell r="G20" t="str">
            <v>Não</v>
          </cell>
          <cell r="H20">
            <v>7896261017801</v>
          </cell>
          <cell r="J20">
            <v>293.55700000000002</v>
          </cell>
        </row>
        <row r="21">
          <cell r="A21">
            <v>526526902111421</v>
          </cell>
          <cell r="B21" t="str">
            <v>BUFFERIN</v>
          </cell>
          <cell r="C21" t="str">
            <v>500 MG COM REV FR PLAS OPC X 30</v>
          </cell>
          <cell r="D21" t="str">
            <v>Conformidade</v>
          </cell>
          <cell r="E21">
            <v>2</v>
          </cell>
          <cell r="F21" t="str">
            <v>Liberado</v>
          </cell>
          <cell r="G21" t="str">
            <v>Não</v>
          </cell>
          <cell r="H21">
            <v>7896261017795</v>
          </cell>
          <cell r="J21">
            <v>35.381</v>
          </cell>
        </row>
        <row r="22">
          <cell r="A22">
            <v>526528201110417</v>
          </cell>
          <cell r="B22" t="str">
            <v>BUFFERIN CARDIO</v>
          </cell>
          <cell r="C22" t="str">
            <v>81 MG COM REV CT BL AL/AL X 30</v>
          </cell>
          <cell r="D22" t="str">
            <v>Conformidade</v>
          </cell>
          <cell r="E22">
            <v>3</v>
          </cell>
          <cell r="F22" t="str">
            <v>Monitorado</v>
          </cell>
          <cell r="G22" t="str">
            <v>Não</v>
          </cell>
          <cell r="H22">
            <v>7896261017788</v>
          </cell>
          <cell r="J22">
            <v>11.002000000000001</v>
          </cell>
        </row>
        <row r="23">
          <cell r="A23">
            <v>526501902118412</v>
          </cell>
          <cell r="B23" t="str">
            <v>CALCIUM D3</v>
          </cell>
          <cell r="C23" t="str">
            <v>600 MG + 200 UI COM REV CT FR PLAS OPC X 30</v>
          </cell>
          <cell r="D23" t="str">
            <v>Conformidade</v>
          </cell>
          <cell r="E23">
            <v>2</v>
          </cell>
          <cell r="F23" t="str">
            <v>Monitorado</v>
          </cell>
          <cell r="G23" t="str">
            <v>Não</v>
          </cell>
          <cell r="H23">
            <v>7896261005761</v>
          </cell>
          <cell r="J23">
            <v>27.797999999999998</v>
          </cell>
        </row>
        <row r="24">
          <cell r="A24">
            <v>526501903114410</v>
          </cell>
          <cell r="B24" t="str">
            <v>CALCIUM D3</v>
          </cell>
          <cell r="C24" t="str">
            <v>600 MG + 200 UI COM REV CT FR PLAS OPC X 60</v>
          </cell>
          <cell r="D24" t="str">
            <v>Conformidade</v>
          </cell>
          <cell r="E24">
            <v>2</v>
          </cell>
          <cell r="F24" t="str">
            <v>Monitorado</v>
          </cell>
          <cell r="G24" t="str">
            <v>Não</v>
          </cell>
          <cell r="H24">
            <v>7896261008519</v>
          </cell>
          <cell r="J24">
            <v>52.424999999999997</v>
          </cell>
        </row>
        <row r="25">
          <cell r="A25">
            <v>526529401113418</v>
          </cell>
          <cell r="B25" t="str">
            <v>CALCIUM SANDOZ + VITAMINA C LARANJA</v>
          </cell>
          <cell r="C25" t="str">
            <v>327 MG + 1000 MG + 1000 MG COM EFEV CT TB PLAS X 10 </v>
          </cell>
          <cell r="D25" t="str">
            <v>Conformidade</v>
          </cell>
          <cell r="E25">
            <v>3</v>
          </cell>
          <cell r="F25" t="str">
            <v>Monitorado</v>
          </cell>
          <cell r="G25" t="str">
            <v>Não</v>
          </cell>
          <cell r="H25">
            <v>7896261013353</v>
          </cell>
          <cell r="J25">
            <v>12.476000000000001</v>
          </cell>
        </row>
        <row r="26">
          <cell r="A26">
            <v>526502203116419</v>
          </cell>
          <cell r="B26" t="str">
            <v>CALCIUM SANDOZ F</v>
          </cell>
          <cell r="C26" t="str">
            <v>875 MG + 1132 MG COM EFEV CT TB PLAS X 10</v>
          </cell>
          <cell r="D26" t="str">
            <v>Conformidade</v>
          </cell>
          <cell r="E26">
            <v>2</v>
          </cell>
          <cell r="F26" t="str">
            <v>Monitorado</v>
          </cell>
          <cell r="G26" t="str">
            <v>Não</v>
          </cell>
          <cell r="H26">
            <v>7896261012639</v>
          </cell>
          <cell r="J26">
            <v>13.275</v>
          </cell>
        </row>
        <row r="27">
          <cell r="A27">
            <v>526502303110412</v>
          </cell>
          <cell r="B27" t="str">
            <v>CALCIUM SANDOZ FF</v>
          </cell>
          <cell r="C27" t="str">
            <v>1750 MG + 2263 MG COM EFEV CT TB PLAS X 10</v>
          </cell>
          <cell r="D27" t="str">
            <v>Conformidade</v>
          </cell>
          <cell r="E27">
            <v>2</v>
          </cell>
          <cell r="F27" t="str">
            <v>Monitorado</v>
          </cell>
          <cell r="G27" t="str">
            <v>Não</v>
          </cell>
          <cell r="H27">
            <v>7896261012653</v>
          </cell>
          <cell r="J27">
            <v>21.442</v>
          </cell>
        </row>
        <row r="28">
          <cell r="A28">
            <v>526502401112411</v>
          </cell>
          <cell r="B28" t="str">
            <v>CALSAN</v>
          </cell>
          <cell r="C28" t="str">
            <v>500 MG COM MAST CT FR PLAS OPC X 30</v>
          </cell>
          <cell r="D28" t="str">
            <v>Conformidade</v>
          </cell>
          <cell r="E28">
            <v>2</v>
          </cell>
          <cell r="F28" t="str">
            <v>Monitorado</v>
          </cell>
          <cell r="G28" t="str">
            <v>Não</v>
          </cell>
          <cell r="H28">
            <v>7896261002029</v>
          </cell>
          <cell r="J28">
            <v>38.170999999999999</v>
          </cell>
        </row>
        <row r="29">
          <cell r="A29">
            <v>526502708171311</v>
          </cell>
          <cell r="B29" t="str">
            <v>CATAFLAM</v>
          </cell>
          <cell r="C29" t="str">
            <v>11,6 MG / G SOL TOP FILME POLIET TB AL AER X 85 ML</v>
          </cell>
          <cell r="D29" t="str">
            <v>Conformidade</v>
          </cell>
          <cell r="E29">
            <v>3</v>
          </cell>
          <cell r="F29" t="str">
            <v>Monitorado</v>
          </cell>
          <cell r="G29" t="str">
            <v>Não</v>
          </cell>
          <cell r="H29">
            <v>7896261005723</v>
          </cell>
          <cell r="J29">
            <v>23.771000000000001</v>
          </cell>
        </row>
        <row r="30">
          <cell r="A30">
            <v>526502701132319</v>
          </cell>
          <cell r="B30" t="str">
            <v>CATAFLAM</v>
          </cell>
          <cell r="C30" t="str">
            <v>1,8 MG/ML SUS OR CT FR VD AMB X 120 ML (SABOR MORANGO)</v>
          </cell>
          <cell r="D30" t="str">
            <v>Conformidade</v>
          </cell>
          <cell r="E30">
            <v>1</v>
          </cell>
          <cell r="F30" t="str">
            <v>Monitorado</v>
          </cell>
          <cell r="G30" t="str">
            <v>Não</v>
          </cell>
          <cell r="H30">
            <v>7896261001077</v>
          </cell>
          <cell r="J30">
            <v>23.67</v>
          </cell>
        </row>
        <row r="31">
          <cell r="A31">
            <v>526502705154317</v>
          </cell>
          <cell r="B31" t="str">
            <v>CATAFLAM</v>
          </cell>
          <cell r="C31" t="str">
            <v>25 MG/ML SOL INJ CT 3 AMP VD INC X 3 ML</v>
          </cell>
          <cell r="D31" t="str">
            <v>Conformidade</v>
          </cell>
          <cell r="E31">
            <v>1</v>
          </cell>
          <cell r="F31" t="str">
            <v>Monitorado</v>
          </cell>
          <cell r="G31" t="str">
            <v>Não</v>
          </cell>
          <cell r="H31">
            <v>7896261000414</v>
          </cell>
          <cell r="J31">
            <v>7.8520000000000003</v>
          </cell>
        </row>
        <row r="32">
          <cell r="A32">
            <v>526502703135315</v>
          </cell>
          <cell r="B32" t="str">
            <v>CATAFLAM</v>
          </cell>
          <cell r="C32" t="str">
            <v>44,94 MG/ML SUS OR CT FR PLAS OPC GOT X 20 ML</v>
          </cell>
          <cell r="D32" t="str">
            <v>Conformidade</v>
          </cell>
          <cell r="E32">
            <v>1</v>
          </cell>
          <cell r="F32" t="str">
            <v>Monitorado</v>
          </cell>
          <cell r="G32" t="str">
            <v>Não</v>
          </cell>
          <cell r="H32">
            <v>7896261000391</v>
          </cell>
          <cell r="J32">
            <v>14.321</v>
          </cell>
        </row>
        <row r="33">
          <cell r="A33">
            <v>526502704115318</v>
          </cell>
          <cell r="B33" t="str">
            <v>CATAFLAM</v>
          </cell>
          <cell r="C33" t="str">
            <v>50 MG DRG CT BL AL PVC/PE/PVDC X 20</v>
          </cell>
          <cell r="D33" t="str">
            <v>Conformidade</v>
          </cell>
          <cell r="E33">
            <v>1</v>
          </cell>
          <cell r="F33" t="str">
            <v>Monitorado</v>
          </cell>
          <cell r="G33" t="str">
            <v>Não</v>
          </cell>
          <cell r="H33">
            <v>7896261013483</v>
          </cell>
          <cell r="J33">
            <v>24.321999999999999</v>
          </cell>
        </row>
        <row r="34">
          <cell r="A34">
            <v>526502713114310</v>
          </cell>
          <cell r="B34" t="str">
            <v>CATAFLAM</v>
          </cell>
          <cell r="C34" t="str">
            <v>50 MG DRG CT BL AL/PVC/PE/PVDC X 10</v>
          </cell>
          <cell r="D34" t="str">
            <v>Conformidade</v>
          </cell>
          <cell r="E34">
            <v>1</v>
          </cell>
          <cell r="F34" t="str">
            <v>Monitorado</v>
          </cell>
          <cell r="G34" t="str">
            <v>Não</v>
          </cell>
          <cell r="H34">
            <v>7896261013490</v>
          </cell>
          <cell r="J34">
            <v>12.138</v>
          </cell>
        </row>
        <row r="35">
          <cell r="A35">
            <v>526502709117319</v>
          </cell>
          <cell r="B35" t="str">
            <v>CATAFLAM D</v>
          </cell>
          <cell r="C35" t="str">
            <v>44,3 MG COM DISP CT BL AL PLAS INC X 20</v>
          </cell>
          <cell r="D35" t="str">
            <v>Conformidade</v>
          </cell>
          <cell r="E35">
            <v>1</v>
          </cell>
          <cell r="F35" t="str">
            <v>Monitorado</v>
          </cell>
          <cell r="G35" t="str">
            <v>Não</v>
          </cell>
          <cell r="H35">
            <v>7896261000445</v>
          </cell>
          <cell r="J35">
            <v>23.905999999999999</v>
          </cell>
        </row>
        <row r="36">
          <cell r="A36">
            <v>526530308164311</v>
          </cell>
          <cell r="B36" t="str">
            <v>CATAFLAM EMULGEL</v>
          </cell>
          <cell r="C36" t="str">
            <v>11,6 MG/G GEL CT TB AL LAMIN X 150 G</v>
          </cell>
          <cell r="D36" t="str">
            <v>Conformidade</v>
          </cell>
          <cell r="E36">
            <v>3</v>
          </cell>
          <cell r="F36" t="str">
            <v>Monitorado</v>
          </cell>
          <cell r="G36" t="str">
            <v>Não</v>
          </cell>
          <cell r="H36">
            <v>7896261018310</v>
          </cell>
          <cell r="J36">
            <v>29.565000000000001</v>
          </cell>
        </row>
        <row r="37">
          <cell r="A37">
            <v>526530305165317</v>
          </cell>
          <cell r="B37" t="str">
            <v>CATAFLAM EMULGEL</v>
          </cell>
          <cell r="C37" t="str">
            <v>11,6 MG/G GEL CT TB AL X 100 G</v>
          </cell>
          <cell r="D37" t="str">
            <v>Conformidade</v>
          </cell>
          <cell r="E37">
            <v>3</v>
          </cell>
          <cell r="F37" t="str">
            <v>Monitorado</v>
          </cell>
          <cell r="G37" t="str">
            <v>Não</v>
          </cell>
          <cell r="H37">
            <v>7896261016279</v>
          </cell>
          <cell r="J37">
            <v>23.456</v>
          </cell>
        </row>
        <row r="38">
          <cell r="A38">
            <v>526530306161315</v>
          </cell>
          <cell r="B38" t="str">
            <v>CATAFLAM EMULGEL</v>
          </cell>
          <cell r="C38" t="str">
            <v>11,6 MG/G GEL CT TB AL X 30 G</v>
          </cell>
          <cell r="D38" t="str">
            <v>Conformidade</v>
          </cell>
          <cell r="E38">
            <v>3</v>
          </cell>
          <cell r="F38" t="str">
            <v>Monitorado</v>
          </cell>
          <cell r="G38" t="str">
            <v>Não</v>
          </cell>
          <cell r="H38">
            <v>7896261014244</v>
          </cell>
          <cell r="J38">
            <v>8.91</v>
          </cell>
        </row>
        <row r="39">
          <cell r="A39">
            <v>526530307168313</v>
          </cell>
          <cell r="B39" t="str">
            <v>CATAFLAM EMULGEL</v>
          </cell>
          <cell r="C39" t="str">
            <v>11,6 MG/G GEL CT TB AL X 60 G</v>
          </cell>
          <cell r="D39" t="str">
            <v>Conformidade</v>
          </cell>
          <cell r="E39">
            <v>3</v>
          </cell>
          <cell r="F39" t="str">
            <v>Monitorado</v>
          </cell>
          <cell r="G39" t="str">
            <v>Não</v>
          </cell>
          <cell r="H39">
            <v>7896261014268</v>
          </cell>
          <cell r="J39">
            <v>17.763000000000002</v>
          </cell>
        </row>
        <row r="40">
          <cell r="A40">
            <v>526513080078103</v>
          </cell>
          <cell r="B40" t="str">
            <v>CATAFLAMPRO</v>
          </cell>
          <cell r="C40" t="str">
            <v>11,6 MG/G GEL DERM CT TB AL LAMIN X 100 G   </v>
          </cell>
          <cell r="D40" t="str">
            <v>Conformidade</v>
          </cell>
          <cell r="E40">
            <v>3</v>
          </cell>
          <cell r="F40" t="str">
            <v>Monitorado</v>
          </cell>
          <cell r="G40" t="str">
            <v>Não</v>
          </cell>
          <cell r="H40">
            <v>7896261018310</v>
          </cell>
          <cell r="J40">
            <v>23.456</v>
          </cell>
        </row>
        <row r="41">
          <cell r="A41">
            <v>526513080078203</v>
          </cell>
          <cell r="B41" t="str">
            <v>CATAFLAMPRO</v>
          </cell>
          <cell r="C41" t="str">
            <v>11,6 MG/G GEL DERM CT TB AL LAMIN X 150 G   </v>
          </cell>
          <cell r="D41" t="str">
            <v>Conformidade</v>
          </cell>
          <cell r="E41">
            <v>3</v>
          </cell>
          <cell r="F41" t="str">
            <v>Monitorado</v>
          </cell>
          <cell r="G41" t="str">
            <v>Não</v>
          </cell>
          <cell r="H41">
            <v>7896261018310</v>
          </cell>
          <cell r="J41">
            <v>29.565000000000001</v>
          </cell>
        </row>
        <row r="42">
          <cell r="A42">
            <v>526513080077903</v>
          </cell>
          <cell r="B42" t="str">
            <v>CATAFLAMPRO</v>
          </cell>
          <cell r="C42" t="str">
            <v>11,6 MG/G GEL DERM CT TB AL LAMIN X 30 G  </v>
          </cell>
          <cell r="D42" t="str">
            <v>Conformidade</v>
          </cell>
          <cell r="E42">
            <v>3</v>
          </cell>
          <cell r="F42" t="str">
            <v>Monitorado</v>
          </cell>
          <cell r="G42" t="str">
            <v>Não</v>
          </cell>
          <cell r="H42">
            <v>7896261014244</v>
          </cell>
          <cell r="J42">
            <v>8.91</v>
          </cell>
        </row>
        <row r="43">
          <cell r="A43">
            <v>526513080078003</v>
          </cell>
          <cell r="B43" t="str">
            <v>CATAFLAMPRO</v>
          </cell>
          <cell r="C43" t="str">
            <v>11,6 MG/G GEL DERM CT TB AL LAMIN X 60 G  </v>
          </cell>
          <cell r="D43" t="str">
            <v>Conformidade</v>
          </cell>
          <cell r="E43">
            <v>3</v>
          </cell>
          <cell r="F43" t="str">
            <v>Monitorado</v>
          </cell>
          <cell r="G43" t="str">
            <v>Não</v>
          </cell>
          <cell r="H43">
            <v>7896261014268</v>
          </cell>
          <cell r="J43">
            <v>17.763000000000002</v>
          </cell>
        </row>
        <row r="44">
          <cell r="A44">
            <v>526513080078303</v>
          </cell>
          <cell r="B44" t="str">
            <v>CATAFLAMPRO</v>
          </cell>
          <cell r="C44" t="str">
            <v>11,6 MG/G SOL DERM AER TB AL X 85 ML </v>
          </cell>
          <cell r="D44" t="str">
            <v>Conformidade</v>
          </cell>
          <cell r="E44">
            <v>3</v>
          </cell>
          <cell r="F44" t="str">
            <v>Monitorado</v>
          </cell>
          <cell r="G44" t="str">
            <v>Não</v>
          </cell>
          <cell r="H44">
            <v>7896261005723</v>
          </cell>
          <cell r="J44">
            <v>23.771000000000001</v>
          </cell>
        </row>
        <row r="45">
          <cell r="A45">
            <v>526513080078503</v>
          </cell>
          <cell r="B45" t="str">
            <v>CATAFLAMPRO</v>
          </cell>
          <cell r="C45" t="str">
            <v>23,2 MG/G GEL DERM CT TB AL LAMIN X 100 G     </v>
          </cell>
          <cell r="D45" t="str">
            <v>Conformidade</v>
          </cell>
          <cell r="E45">
            <v>3</v>
          </cell>
          <cell r="F45" t="str">
            <v>Monitorado</v>
          </cell>
          <cell r="G45" t="str">
            <v>Não</v>
          </cell>
          <cell r="H45">
            <v>7896261019348</v>
          </cell>
          <cell r="J45">
            <v>35.572000000000003</v>
          </cell>
        </row>
        <row r="46">
          <cell r="A46">
            <v>526513080078403</v>
          </cell>
          <cell r="B46" t="str">
            <v>CATAFLAMPRO</v>
          </cell>
          <cell r="C46" t="str">
            <v>23,2 MG/G GEL DERM CT TB AL LAMIN X 50 G     </v>
          </cell>
          <cell r="D46" t="str">
            <v>Conformidade</v>
          </cell>
          <cell r="E46">
            <v>3</v>
          </cell>
          <cell r="F46" t="str">
            <v>Monitorado</v>
          </cell>
          <cell r="G46" t="str">
            <v>Não</v>
          </cell>
          <cell r="H46">
            <v>7896261019331</v>
          </cell>
          <cell r="J46">
            <v>24.850999999999999</v>
          </cell>
        </row>
        <row r="47">
          <cell r="A47">
            <v>526514010078603</v>
          </cell>
          <cell r="B47" t="str">
            <v>CATAFLAMPRO</v>
          </cell>
          <cell r="C47" t="str">
            <v>25 MG COM REV CT BL AL PLAS INC X 10</v>
          </cell>
          <cell r="D47" t="str">
            <v>Conformidade</v>
          </cell>
          <cell r="E47">
            <v>1</v>
          </cell>
          <cell r="F47" t="str">
            <v>Monitorado</v>
          </cell>
          <cell r="G47" t="str">
            <v>Não</v>
          </cell>
          <cell r="H47">
            <v>7896261019003</v>
          </cell>
          <cell r="J47">
            <v>8.5830000000000002</v>
          </cell>
        </row>
        <row r="48">
          <cell r="A48">
            <v>526514070079103</v>
          </cell>
          <cell r="B48" t="str">
            <v>CATAFLAMPRO</v>
          </cell>
          <cell r="C48" t="str">
            <v>25 MG COM REV CT BL AL PLAS INC X 4</v>
          </cell>
          <cell r="D48" t="str">
            <v>Conformidade</v>
          </cell>
          <cell r="E48">
            <v>1</v>
          </cell>
          <cell r="F48" t="str">
            <v>Monitorado</v>
          </cell>
          <cell r="G48" t="str">
            <v>Não</v>
          </cell>
          <cell r="H48">
            <v>7896261018990</v>
          </cell>
          <cell r="J48">
            <v>3.431</v>
          </cell>
        </row>
        <row r="49">
          <cell r="A49">
            <v>526525103118214</v>
          </cell>
          <cell r="B49" t="str">
            <v>CERTICAN</v>
          </cell>
          <cell r="C49" t="str">
            <v>0,50 MG COM CT BL AL/AL X 60</v>
          </cell>
          <cell r="D49" t="str">
            <v>Conformidade</v>
          </cell>
          <cell r="E49">
            <v>3</v>
          </cell>
          <cell r="F49" t="str">
            <v>Monitorado</v>
          </cell>
          <cell r="G49" t="str">
            <v>Não</v>
          </cell>
          <cell r="H49">
            <v>7896261008212</v>
          </cell>
          <cell r="J49">
            <v>1162.912</v>
          </cell>
        </row>
        <row r="50">
          <cell r="A50">
            <v>526525104114212</v>
          </cell>
          <cell r="B50" t="str">
            <v>CERTICAN</v>
          </cell>
          <cell r="C50" t="str">
            <v>0,75 MG COM CT BL AL/AL X 60</v>
          </cell>
          <cell r="D50" t="str">
            <v>Conformidade</v>
          </cell>
          <cell r="E50">
            <v>3</v>
          </cell>
          <cell r="F50" t="str">
            <v>Monitorado</v>
          </cell>
          <cell r="G50" t="str">
            <v>Não</v>
          </cell>
          <cell r="H50">
            <v>7896261008205</v>
          </cell>
          <cell r="J50">
            <v>1744.402</v>
          </cell>
        </row>
        <row r="51">
          <cell r="A51">
            <v>526525105110210</v>
          </cell>
          <cell r="B51" t="str">
            <v>CERTICAN</v>
          </cell>
          <cell r="C51" t="str">
            <v>1,00 MG COM CT BL AL/AL X 60</v>
          </cell>
          <cell r="D51" t="str">
            <v>Conformidade</v>
          </cell>
          <cell r="E51">
            <v>3</v>
          </cell>
          <cell r="F51" t="str">
            <v>Monitorado</v>
          </cell>
          <cell r="G51" t="str">
            <v>Não</v>
          </cell>
          <cell r="H51">
            <v>7896261008199</v>
          </cell>
          <cell r="J51">
            <v>2325.8470000000002</v>
          </cell>
        </row>
        <row r="52">
          <cell r="A52">
            <v>500900601177318</v>
          </cell>
          <cell r="B52" t="str">
            <v>CERUMIN</v>
          </cell>
          <cell r="C52" t="str">
            <v>0,4MG/ML + 140MG/ML SOL OTO CT FR PLAS OPC GOT X 8 ML</v>
          </cell>
          <cell r="D52" t="str">
            <v>Conformidade</v>
          </cell>
          <cell r="E52">
            <v>3</v>
          </cell>
          <cell r="F52" t="str">
            <v>Monitorado</v>
          </cell>
          <cell r="G52" t="str">
            <v>Não</v>
          </cell>
          <cell r="H52">
            <v>7896548140284</v>
          </cell>
          <cell r="J52">
            <v>9.3149999999999995</v>
          </cell>
        </row>
        <row r="53">
          <cell r="A53">
            <v>526503304110414</v>
          </cell>
          <cell r="B53" t="str">
            <v>CIBALENA A</v>
          </cell>
          <cell r="C53" t="str">
            <v>250 MG + 250 MG + 65 MG COM REV CT SACH AL/PE X 10</v>
          </cell>
          <cell r="D53" t="str">
            <v>Conformidade</v>
          </cell>
          <cell r="E53">
            <v>2</v>
          </cell>
          <cell r="F53" t="str">
            <v>Liberado</v>
          </cell>
          <cell r="G53" t="str">
            <v>Não</v>
          </cell>
          <cell r="H53">
            <v>7896261018365</v>
          </cell>
          <cell r="J53">
            <v>10.147</v>
          </cell>
        </row>
        <row r="54">
          <cell r="A54">
            <v>526503305117412</v>
          </cell>
          <cell r="B54" t="str">
            <v>CIBALENA A</v>
          </cell>
          <cell r="C54" t="str">
            <v>250 MG + 250 MG + 65 MG COM REV CT SACH AL/PE X 192 (EMB MULT)</v>
          </cell>
          <cell r="D54" t="str">
            <v>Conformidade</v>
          </cell>
          <cell r="E54">
            <v>2</v>
          </cell>
          <cell r="F54" t="str">
            <v>Liberado</v>
          </cell>
          <cell r="G54" t="str">
            <v>Não</v>
          </cell>
          <cell r="H54">
            <v>7896261015630</v>
          </cell>
          <cell r="J54">
            <v>194.827</v>
          </cell>
        </row>
        <row r="55">
          <cell r="A55">
            <v>500900701163416</v>
          </cell>
          <cell r="B55" t="str">
            <v>CILODEX</v>
          </cell>
          <cell r="C55" t="str">
            <v>3 MG/G + 1 MG/G POM OFT CT BG AL X 3,5 G</v>
          </cell>
          <cell r="D55" t="str">
            <v>Conformidade</v>
          </cell>
          <cell r="E55">
            <v>3</v>
          </cell>
          <cell r="F55" t="str">
            <v>Monitorado</v>
          </cell>
          <cell r="G55" t="str">
            <v>Não</v>
          </cell>
          <cell r="H55">
            <v>7896548198308</v>
          </cell>
          <cell r="J55">
            <v>26.021000000000001</v>
          </cell>
        </row>
        <row r="56">
          <cell r="A56">
            <v>500900702178417</v>
          </cell>
          <cell r="B56" t="str">
            <v>CILODEX</v>
          </cell>
          <cell r="C56" t="str">
            <v>3,0 MG/ML+1,0 MG/ML SUS OFT CT FR PLAS OPC GOT X 5 ML</v>
          </cell>
          <cell r="D56" t="str">
            <v>Conformidade</v>
          </cell>
          <cell r="E56">
            <v>3</v>
          </cell>
          <cell r="F56" t="str">
            <v>Monitorado</v>
          </cell>
          <cell r="G56" t="str">
            <v>Não</v>
          </cell>
          <cell r="H56">
            <v>7896548161746</v>
          </cell>
          <cell r="J56">
            <v>24.288</v>
          </cell>
        </row>
        <row r="57">
          <cell r="A57">
            <v>500900802164310</v>
          </cell>
          <cell r="B57" t="str">
            <v>CILOXAN</v>
          </cell>
          <cell r="C57" t="str">
            <v>3 MG/G POM OFT CT BG AL X 3,5 G</v>
          </cell>
          <cell r="D57" t="str">
            <v>Conformidade</v>
          </cell>
          <cell r="E57">
            <v>3</v>
          </cell>
          <cell r="F57" t="str">
            <v>Monitorado</v>
          </cell>
          <cell r="G57" t="str">
            <v>Não</v>
          </cell>
          <cell r="H57">
            <v>7896548198278</v>
          </cell>
          <cell r="J57">
            <v>21.262</v>
          </cell>
        </row>
        <row r="58">
          <cell r="A58">
            <v>500900803179311</v>
          </cell>
          <cell r="B58" t="str">
            <v>CILOXAN</v>
          </cell>
          <cell r="C58" t="str">
            <v>3 MG/ML SOL OFT CT FR PLAS TRANS GOT X 5 ML</v>
          </cell>
          <cell r="D58" t="str">
            <v>Conformidade</v>
          </cell>
          <cell r="E58">
            <v>3</v>
          </cell>
          <cell r="F58" t="str">
            <v>Monitorado</v>
          </cell>
          <cell r="G58" t="str">
            <v>Não</v>
          </cell>
          <cell r="H58">
            <v>7896548112793</v>
          </cell>
          <cell r="J58">
            <v>16.492000000000001</v>
          </cell>
        </row>
        <row r="59">
          <cell r="A59">
            <v>500900801176315</v>
          </cell>
          <cell r="B59" t="str">
            <v>CILOXAN</v>
          </cell>
          <cell r="C59" t="str">
            <v>3,0 MG/ML SOL OTO CT FR PLAS OPC GOT X 5 ML</v>
          </cell>
          <cell r="D59" t="str">
            <v>Conformidade</v>
          </cell>
          <cell r="E59">
            <v>3</v>
          </cell>
          <cell r="F59" t="str">
            <v>Monitorado</v>
          </cell>
          <cell r="G59" t="str">
            <v>Não</v>
          </cell>
          <cell r="H59">
            <v>7896548160619</v>
          </cell>
          <cell r="J59">
            <v>19.777000000000001</v>
          </cell>
        </row>
        <row r="60">
          <cell r="A60">
            <v>500900901170319</v>
          </cell>
          <cell r="B60" t="str">
            <v>CIPRO HC</v>
          </cell>
          <cell r="C60" t="str">
            <v>2,0 MG/ML + 10,0 MG/ML SUS OTO CT FR VD TRANS CGT X 10 ML</v>
          </cell>
          <cell r="D60" t="str">
            <v>Conformidade</v>
          </cell>
          <cell r="E60">
            <v>3</v>
          </cell>
          <cell r="F60" t="str">
            <v>Monitorado</v>
          </cell>
          <cell r="G60" t="str">
            <v>Não</v>
          </cell>
          <cell r="H60">
            <v>7896548140994</v>
          </cell>
          <cell r="J60">
            <v>46.743000000000002</v>
          </cell>
        </row>
        <row r="61">
          <cell r="A61">
            <v>500901001173311</v>
          </cell>
          <cell r="B61" t="str">
            <v>CLARIL</v>
          </cell>
          <cell r="C61" t="str">
            <v>0,25 MG/ML + 3,0 MG/ML SOL OFT CT FR PLAS TRANS GOT X 15 ML</v>
          </cell>
          <cell r="D61" t="str">
            <v>Conformidade</v>
          </cell>
          <cell r="E61">
            <v>3</v>
          </cell>
          <cell r="F61" t="str">
            <v>Monitorado</v>
          </cell>
          <cell r="G61" t="str">
            <v>Não</v>
          </cell>
          <cell r="H61">
            <v>7896548113479</v>
          </cell>
          <cell r="J61">
            <v>9.99</v>
          </cell>
        </row>
        <row r="62">
          <cell r="A62">
            <v>500901101178410</v>
          </cell>
          <cell r="B62" t="str">
            <v>CLAROFT</v>
          </cell>
          <cell r="C62" t="str">
            <v>0,12 MG/ML SOL OFT CT FR PLAS OPC GOT X 15 ML</v>
          </cell>
          <cell r="D62" t="str">
            <v>Conformidade</v>
          </cell>
          <cell r="E62">
            <v>3</v>
          </cell>
          <cell r="F62" t="str">
            <v>Monitorado</v>
          </cell>
          <cell r="G62" t="str">
            <v>Não</v>
          </cell>
          <cell r="H62">
            <v>7896548133613</v>
          </cell>
          <cell r="J62">
            <v>7.5030000000000001</v>
          </cell>
        </row>
        <row r="63">
          <cell r="A63">
            <v>526524804112117</v>
          </cell>
          <cell r="B63" t="str">
            <v>CLOXAZOLAM</v>
          </cell>
          <cell r="C63" t="str">
            <v>1 MG COM CT BL AL/AL X 20</v>
          </cell>
          <cell r="D63" t="str">
            <v>Conformidade</v>
          </cell>
          <cell r="E63">
            <v>1</v>
          </cell>
          <cell r="F63" t="str">
            <v>Monitorado</v>
          </cell>
          <cell r="G63" t="str">
            <v>Não</v>
          </cell>
          <cell r="H63">
            <v>7896261012172</v>
          </cell>
          <cell r="J63">
            <v>11.170999999999999</v>
          </cell>
        </row>
        <row r="64">
          <cell r="A64">
            <v>526524805119115</v>
          </cell>
          <cell r="B64" t="str">
            <v>CLOXAZOLAM</v>
          </cell>
          <cell r="C64" t="str">
            <v>2 MG COM CT BL AL/AL X 20</v>
          </cell>
          <cell r="D64" t="str">
            <v>Conformidade</v>
          </cell>
          <cell r="E64">
            <v>1</v>
          </cell>
          <cell r="F64" t="str">
            <v>Monitorado</v>
          </cell>
          <cell r="G64" t="str">
            <v>Não</v>
          </cell>
          <cell r="H64">
            <v>7896261012196</v>
          </cell>
          <cell r="J64">
            <v>17.606000000000002</v>
          </cell>
        </row>
        <row r="65">
          <cell r="A65">
            <v>526524806115113</v>
          </cell>
          <cell r="B65" t="str">
            <v>CLOXAZOLAM</v>
          </cell>
          <cell r="C65" t="str">
            <v>4 MG COM CT BL AL/AL X 20</v>
          </cell>
          <cell r="D65" t="str">
            <v>Conformidade</v>
          </cell>
          <cell r="E65">
            <v>1</v>
          </cell>
          <cell r="F65" t="str">
            <v>Monitorado</v>
          </cell>
          <cell r="G65" t="str">
            <v>Não</v>
          </cell>
          <cell r="H65">
            <v>7896261012219</v>
          </cell>
          <cell r="J65">
            <v>26.594999999999999</v>
          </cell>
        </row>
        <row r="66">
          <cell r="A66">
            <v>526504202117418</v>
          </cell>
          <cell r="B66" t="str">
            <v>CODATEN</v>
          </cell>
          <cell r="C66" t="str">
            <v>50 MG  + 50 MG COM REV CT BL AL PLAS INC X 10</v>
          </cell>
          <cell r="D66" t="str">
            <v>Conformidade</v>
          </cell>
          <cell r="E66">
            <v>2</v>
          </cell>
          <cell r="F66" t="str">
            <v>Monitorado</v>
          </cell>
          <cell r="G66" t="str">
            <v>Não</v>
          </cell>
          <cell r="H66">
            <v>7896261008083</v>
          </cell>
          <cell r="J66">
            <v>29.081</v>
          </cell>
        </row>
        <row r="67">
          <cell r="A67">
            <v>526504201110411</v>
          </cell>
          <cell r="B67" t="str">
            <v>CODATEN</v>
          </cell>
          <cell r="C67" t="str">
            <v>50 MG  + 50 MG COM REV CT 2 BL AL PLAS INC X 10</v>
          </cell>
          <cell r="D67" t="str">
            <v>Conformidade</v>
          </cell>
          <cell r="E67">
            <v>2</v>
          </cell>
          <cell r="F67" t="str">
            <v>Monitorado</v>
          </cell>
          <cell r="G67" t="str">
            <v>Não</v>
          </cell>
          <cell r="H67">
            <v>7896261006003</v>
          </cell>
          <cell r="J67">
            <v>58.072000000000003</v>
          </cell>
        </row>
        <row r="68">
          <cell r="A68">
            <v>526504301115219</v>
          </cell>
          <cell r="B68" t="str">
            <v>COMTAN</v>
          </cell>
          <cell r="C68" t="str">
            <v>200 MG COM REV CT FR PLAS OPC X 30</v>
          </cell>
          <cell r="D68" t="str">
            <v>Conformidade</v>
          </cell>
          <cell r="E68">
            <v>3</v>
          </cell>
          <cell r="F68" t="str">
            <v>Monitorado</v>
          </cell>
          <cell r="G68" t="str">
            <v>Não</v>
          </cell>
          <cell r="H68">
            <v>7896261003828</v>
          </cell>
          <cell r="J68">
            <v>150.19800000000001</v>
          </cell>
        </row>
        <row r="69">
          <cell r="A69">
            <v>526529701133317</v>
          </cell>
          <cell r="B69" t="str">
            <v>CUBICIN</v>
          </cell>
          <cell r="C69" t="str">
            <v>500 MG PÓ LIOF INJ CT FR AMP VD INC </v>
          </cell>
          <cell r="D69" t="str">
            <v>Conformidade</v>
          </cell>
          <cell r="E69">
            <v>3</v>
          </cell>
          <cell r="F69" t="str">
            <v>Monitorado</v>
          </cell>
          <cell r="G69" t="str">
            <v>Não</v>
          </cell>
          <cell r="H69">
            <v>7896261014510</v>
          </cell>
          <cell r="J69">
            <v>276.91800000000001</v>
          </cell>
        </row>
        <row r="70">
          <cell r="A70">
            <v>526529702131318</v>
          </cell>
          <cell r="B70" t="str">
            <v>CUBICIN</v>
          </cell>
          <cell r="C70" t="str">
            <v>500 MG PÓ LIOF INJ CT 05 FR AMP VD INC</v>
          </cell>
          <cell r="D70" t="str">
            <v>Conformidade</v>
          </cell>
          <cell r="E70">
            <v>3</v>
          </cell>
          <cell r="F70" t="str">
            <v>Monitorado</v>
          </cell>
          <cell r="G70" t="str">
            <v>Não</v>
          </cell>
          <cell r="H70">
            <v>7896261017733</v>
          </cell>
          <cell r="J70">
            <v>1384.605</v>
          </cell>
        </row>
        <row r="71">
          <cell r="A71">
            <v>526504501157411</v>
          </cell>
          <cell r="B71" t="str">
            <v>DESFERAL</v>
          </cell>
          <cell r="C71" t="str">
            <v>500 MG PÓ LIOF CT 5 FA VD INC + 5 AMP DIL VD INC X 5 ML</v>
          </cell>
          <cell r="D71" t="str">
            <v>Conformidade</v>
          </cell>
          <cell r="E71">
            <v>3</v>
          </cell>
          <cell r="F71" t="str">
            <v>Monitorado</v>
          </cell>
          <cell r="G71" t="str">
            <v>Não</v>
          </cell>
          <cell r="H71">
            <v>7896261005082</v>
          </cell>
          <cell r="J71">
            <v>222.90700000000001</v>
          </cell>
        </row>
        <row r="72">
          <cell r="A72">
            <v>526504601119112</v>
          </cell>
          <cell r="B72" t="str">
            <v>DICLOFENACO SÓDICO</v>
          </cell>
          <cell r="C72" t="str">
            <v>50 MG COM REV CT 1 BL AL PLAS INC X 20</v>
          </cell>
          <cell r="D72" t="str">
            <v>Conformidade</v>
          </cell>
          <cell r="E72">
            <v>1</v>
          </cell>
          <cell r="F72" t="str">
            <v>Monitorado</v>
          </cell>
          <cell r="G72" t="str">
            <v>Não</v>
          </cell>
          <cell r="H72">
            <v>7896261008168</v>
          </cell>
          <cell r="J72">
            <v>15.917999999999999</v>
          </cell>
        </row>
        <row r="73">
          <cell r="A73">
            <v>526504803110310</v>
          </cell>
          <cell r="B73" t="str">
            <v>DIOVAN</v>
          </cell>
          <cell r="C73" t="str">
            <v>160 MG COM REV CT BL AL/AL X 14</v>
          </cell>
          <cell r="D73" t="str">
            <v>Conformidade</v>
          </cell>
          <cell r="E73">
            <v>1</v>
          </cell>
          <cell r="F73" t="str">
            <v>Monitorado</v>
          </cell>
          <cell r="G73" t="str">
            <v>Não</v>
          </cell>
          <cell r="H73">
            <v>7896261005877</v>
          </cell>
          <cell r="J73">
            <v>33.963000000000001</v>
          </cell>
        </row>
        <row r="74">
          <cell r="A74">
            <v>526504804117319</v>
          </cell>
          <cell r="B74" t="str">
            <v>DIOVAN</v>
          </cell>
          <cell r="C74" t="str">
            <v>160 MG COM REV CT BL AL/AL X 28</v>
          </cell>
          <cell r="D74" t="str">
            <v>Conformidade</v>
          </cell>
          <cell r="E74">
            <v>1</v>
          </cell>
          <cell r="F74" t="str">
            <v>Monitorado</v>
          </cell>
          <cell r="G74" t="str">
            <v>Não</v>
          </cell>
          <cell r="H74">
            <v>7896261005884</v>
          </cell>
          <cell r="J74">
            <v>65.361999999999995</v>
          </cell>
        </row>
        <row r="75">
          <cell r="A75">
            <v>526504812111316</v>
          </cell>
          <cell r="B75" t="str">
            <v>DIOVAN</v>
          </cell>
          <cell r="C75" t="str">
            <v>320 MG COM REV CT BL AL/AL X 14</v>
          </cell>
          <cell r="D75" t="str">
            <v>Conformidade</v>
          </cell>
          <cell r="E75">
            <v>1</v>
          </cell>
          <cell r="F75" t="str">
            <v>Monitorado</v>
          </cell>
          <cell r="G75" t="str">
            <v>Não</v>
          </cell>
          <cell r="H75">
            <v>7896261009547</v>
          </cell>
          <cell r="J75">
            <v>32.67</v>
          </cell>
        </row>
        <row r="76">
          <cell r="A76">
            <v>526504811113315</v>
          </cell>
          <cell r="B76" t="str">
            <v>DIOVAN</v>
          </cell>
          <cell r="C76" t="str">
            <v>320 MG COM REV CT BL AL/AL X 28</v>
          </cell>
          <cell r="D76" t="str">
            <v>Conformidade</v>
          </cell>
          <cell r="E76">
            <v>1</v>
          </cell>
          <cell r="F76" t="str">
            <v>Monitorado</v>
          </cell>
          <cell r="G76" t="str">
            <v>Não</v>
          </cell>
          <cell r="H76">
            <v>7896261009554</v>
          </cell>
          <cell r="J76">
            <v>65.361999999999995</v>
          </cell>
        </row>
        <row r="77">
          <cell r="A77">
            <v>526504810117211</v>
          </cell>
          <cell r="B77" t="str">
            <v>DIOVAN</v>
          </cell>
          <cell r="C77" t="str">
            <v>40 MG COM REV CT BL AL/AL X 14</v>
          </cell>
          <cell r="D77" t="str">
            <v>Conformidade</v>
          </cell>
          <cell r="E77">
            <v>1</v>
          </cell>
          <cell r="F77" t="str">
            <v>Monitorado</v>
          </cell>
          <cell r="G77" t="str">
            <v>Não</v>
          </cell>
          <cell r="H77">
            <v>7896261011076</v>
          </cell>
          <cell r="J77">
            <v>33.963000000000001</v>
          </cell>
        </row>
        <row r="78">
          <cell r="A78">
            <v>526504809119212</v>
          </cell>
          <cell r="B78" t="str">
            <v>DIOVAN</v>
          </cell>
          <cell r="C78" t="str">
            <v>40 MG COM REV CT BL AL/AL X 28</v>
          </cell>
          <cell r="D78" t="str">
            <v>Conformidade</v>
          </cell>
          <cell r="E78">
            <v>1</v>
          </cell>
          <cell r="F78" t="str">
            <v>Monitorado</v>
          </cell>
          <cell r="G78" t="str">
            <v>Não</v>
          </cell>
          <cell r="H78">
            <v>7896261011069</v>
          </cell>
          <cell r="J78">
            <v>65.361999999999995</v>
          </cell>
        </row>
        <row r="79">
          <cell r="A79">
            <v>526504808112311</v>
          </cell>
          <cell r="B79" t="str">
            <v>DIOVAN</v>
          </cell>
          <cell r="C79" t="str">
            <v>80 MG COM REV CT BL AL/AL X 14</v>
          </cell>
          <cell r="D79" t="str">
            <v>Conformidade</v>
          </cell>
          <cell r="E79">
            <v>1</v>
          </cell>
          <cell r="F79" t="str">
            <v>Monitorado</v>
          </cell>
          <cell r="G79" t="str">
            <v>Não</v>
          </cell>
          <cell r="H79">
            <v>7896261005853</v>
          </cell>
          <cell r="J79">
            <v>33.963000000000001</v>
          </cell>
        </row>
        <row r="80">
          <cell r="A80">
            <v>526504807116313</v>
          </cell>
          <cell r="B80" t="str">
            <v>DIOVAN</v>
          </cell>
          <cell r="C80" t="str">
            <v>80 MG COM REV CT BL AL/AL X 28</v>
          </cell>
          <cell r="D80" t="str">
            <v>Conformidade</v>
          </cell>
          <cell r="E80">
            <v>1</v>
          </cell>
          <cell r="F80" t="str">
            <v>Monitorado</v>
          </cell>
          <cell r="G80" t="str">
            <v>Não</v>
          </cell>
          <cell r="H80">
            <v>7896261005860</v>
          </cell>
          <cell r="J80">
            <v>65.361999999999995</v>
          </cell>
        </row>
        <row r="81">
          <cell r="A81">
            <v>526504901112318</v>
          </cell>
          <cell r="B81" t="str">
            <v>DIOVAN AMLO</v>
          </cell>
          <cell r="C81" t="str">
            <v>160 MG COM REV + 5 MG COM CT BL AL/AL X 28 + 28 </v>
          </cell>
          <cell r="D81" t="str">
            <v>Conformidade</v>
          </cell>
          <cell r="E81">
            <v>3</v>
          </cell>
          <cell r="F81" t="str">
            <v>Monitorado</v>
          </cell>
          <cell r="G81" t="str">
            <v>Não</v>
          </cell>
          <cell r="H81">
            <v>7896261008267</v>
          </cell>
          <cell r="J81">
            <v>96.063000000000002</v>
          </cell>
        </row>
        <row r="82">
          <cell r="A82">
            <v>526505001115319</v>
          </cell>
          <cell r="B82" t="str">
            <v>DIOVAN AMLO</v>
          </cell>
          <cell r="C82" t="str">
            <v>80 MG COM REV + 5 MG COM CT BL AL/AL X 28 + 28 </v>
          </cell>
          <cell r="D82" t="str">
            <v>Conformidade</v>
          </cell>
          <cell r="E82">
            <v>3</v>
          </cell>
          <cell r="F82" t="str">
            <v>Monitorado</v>
          </cell>
          <cell r="G82" t="str">
            <v>Não</v>
          </cell>
          <cell r="H82">
            <v>7896261008281</v>
          </cell>
          <cell r="J82">
            <v>96.063000000000002</v>
          </cell>
        </row>
        <row r="83">
          <cell r="A83">
            <v>526528604118319</v>
          </cell>
          <cell r="B83" t="str">
            <v>DIOVAN AMLO FIX</v>
          </cell>
          <cell r="C83" t="str">
            <v>160 MG + 10 MG COM REV CT BL AL/AL X 28</v>
          </cell>
          <cell r="D83" t="str">
            <v>Conformidade</v>
          </cell>
          <cell r="E83">
            <v>3</v>
          </cell>
          <cell r="F83" t="str">
            <v>Monitorado</v>
          </cell>
          <cell r="G83" t="str">
            <v>Não</v>
          </cell>
          <cell r="H83">
            <v>7896261012523</v>
          </cell>
          <cell r="J83">
            <v>100.8</v>
          </cell>
        </row>
        <row r="84">
          <cell r="A84">
            <v>526528607117313</v>
          </cell>
          <cell r="B84" t="str">
            <v>DIOVAN AMLO FIX</v>
          </cell>
          <cell r="C84" t="str">
            <v>160 MG + 5 MG COM REV CT BL AL/AL X 14 </v>
          </cell>
          <cell r="D84" t="str">
            <v>Conformidade</v>
          </cell>
          <cell r="E84">
            <v>3</v>
          </cell>
          <cell r="F84" t="str">
            <v>Monitorado</v>
          </cell>
          <cell r="G84" t="str">
            <v>Não</v>
          </cell>
          <cell r="H84">
            <v>7896261012479</v>
          </cell>
          <cell r="J84">
            <v>42.69</v>
          </cell>
        </row>
        <row r="85">
          <cell r="A85">
            <v>526528602115312</v>
          </cell>
          <cell r="B85" t="str">
            <v>DIOVAN AMLO FIX</v>
          </cell>
          <cell r="C85" t="str">
            <v>160 MG + 5 MG COM REV CT BL AL/AL X 28</v>
          </cell>
          <cell r="D85" t="str">
            <v>Conformidade</v>
          </cell>
          <cell r="E85">
            <v>3</v>
          </cell>
          <cell r="F85" t="str">
            <v>Monitorado</v>
          </cell>
          <cell r="G85" t="str">
            <v>Não</v>
          </cell>
          <cell r="H85">
            <v>7896261012486</v>
          </cell>
          <cell r="J85">
            <v>85.39</v>
          </cell>
        </row>
        <row r="86">
          <cell r="A86">
            <v>526528605114317</v>
          </cell>
          <cell r="B86" t="str">
            <v>DIOVAN AMLO FIX</v>
          </cell>
          <cell r="C86" t="str">
            <v>320 MG + 10 MG COM REV CT BL AL/AL X 28</v>
          </cell>
          <cell r="D86" t="str">
            <v>Conformidade</v>
          </cell>
          <cell r="E86">
            <v>3</v>
          </cell>
          <cell r="F86" t="str">
            <v>Monitorado</v>
          </cell>
          <cell r="G86" t="str">
            <v>Não</v>
          </cell>
          <cell r="H86">
            <v>7896261012608</v>
          </cell>
          <cell r="J86">
            <v>100.8</v>
          </cell>
        </row>
        <row r="87">
          <cell r="A87">
            <v>526528608113311</v>
          </cell>
          <cell r="B87" t="str">
            <v>DIOVAN AMLO FIX</v>
          </cell>
          <cell r="C87" t="str">
            <v>320 MG + 5 MG COM REV CT BL AL/AL X 14</v>
          </cell>
          <cell r="D87" t="str">
            <v>Conformidade</v>
          </cell>
          <cell r="E87">
            <v>3</v>
          </cell>
          <cell r="F87" t="str">
            <v>Monitorado</v>
          </cell>
          <cell r="G87" t="str">
            <v>Não</v>
          </cell>
          <cell r="H87">
            <v>7896261012554</v>
          </cell>
          <cell r="J87">
            <v>42.69</v>
          </cell>
        </row>
        <row r="88">
          <cell r="A88">
            <v>526528603111310</v>
          </cell>
          <cell r="B88" t="str">
            <v>DIOVAN AMLO FIX</v>
          </cell>
          <cell r="C88" t="str">
            <v>320 MG + 5 MG COM REV CT BL AL/AL X 28</v>
          </cell>
          <cell r="D88" t="str">
            <v>Conformidade</v>
          </cell>
          <cell r="E88">
            <v>3</v>
          </cell>
          <cell r="F88" t="str">
            <v>Monitorado</v>
          </cell>
          <cell r="G88" t="str">
            <v>Não</v>
          </cell>
          <cell r="H88">
            <v>7896261012561</v>
          </cell>
          <cell r="J88">
            <v>85.39</v>
          </cell>
        </row>
        <row r="89">
          <cell r="A89">
            <v>526528601119314</v>
          </cell>
          <cell r="B89" t="str">
            <v>DIOVAN AMLO FIX</v>
          </cell>
          <cell r="C89" t="str">
            <v>80 MG + 5 MG COM REV CT BL AL/AL X 28</v>
          </cell>
          <cell r="D89" t="str">
            <v>Conformidade</v>
          </cell>
          <cell r="E89">
            <v>3</v>
          </cell>
          <cell r="F89" t="str">
            <v>Monitorado</v>
          </cell>
          <cell r="G89" t="str">
            <v>Não</v>
          </cell>
          <cell r="H89">
            <v>7896261012448</v>
          </cell>
          <cell r="J89">
            <v>85.39</v>
          </cell>
        </row>
        <row r="90">
          <cell r="A90">
            <v>526505101111315</v>
          </cell>
          <cell r="B90" t="str">
            <v>DIOVAN HCT</v>
          </cell>
          <cell r="C90" t="str">
            <v>160 MG + 12,5 MG COM REV CT BL AL / AL X 14</v>
          </cell>
          <cell r="D90" t="str">
            <v>Conformidade</v>
          </cell>
          <cell r="E90">
            <v>1</v>
          </cell>
          <cell r="F90" t="str">
            <v>Monitorado</v>
          </cell>
          <cell r="G90" t="str">
            <v>Não</v>
          </cell>
          <cell r="H90">
            <v>7896261004894</v>
          </cell>
          <cell r="J90">
            <v>35.853000000000002</v>
          </cell>
        </row>
        <row r="91">
          <cell r="A91">
            <v>526505102116310</v>
          </cell>
          <cell r="B91" t="str">
            <v>DIOVAN HCT</v>
          </cell>
          <cell r="C91" t="str">
            <v>160 MG + 12,5 MG COM REV CT BL AL / AL X 28</v>
          </cell>
          <cell r="D91" t="str">
            <v>Conformidade</v>
          </cell>
          <cell r="E91">
            <v>1</v>
          </cell>
          <cell r="F91" t="str">
            <v>Monitorado</v>
          </cell>
          <cell r="G91" t="str">
            <v>Não</v>
          </cell>
          <cell r="H91">
            <v>7896261004900</v>
          </cell>
          <cell r="J91">
            <v>68.972999999999999</v>
          </cell>
        </row>
        <row r="92">
          <cell r="A92">
            <v>526505103112319</v>
          </cell>
          <cell r="B92" t="str">
            <v>DIOVAN HCT</v>
          </cell>
          <cell r="C92" t="str">
            <v>160 MG + 25 MG COM REV CT BL AL/AL X 28</v>
          </cell>
          <cell r="D92" t="str">
            <v>Conformidade</v>
          </cell>
          <cell r="E92">
            <v>1</v>
          </cell>
          <cell r="F92" t="str">
            <v>Monitorado</v>
          </cell>
          <cell r="G92" t="str">
            <v>Não</v>
          </cell>
          <cell r="H92">
            <v>7896261008076</v>
          </cell>
          <cell r="J92">
            <v>79.334999999999994</v>
          </cell>
        </row>
        <row r="93">
          <cell r="A93">
            <v>526505109110318</v>
          </cell>
          <cell r="B93" t="str">
            <v>DIOVAN HCT</v>
          </cell>
          <cell r="C93" t="str">
            <v>320 MG + 12,5 MG COM REV CT BL AL/AL X 14  </v>
          </cell>
          <cell r="D93" t="str">
            <v>Conformidade</v>
          </cell>
          <cell r="E93">
            <v>1</v>
          </cell>
          <cell r="F93" t="str">
            <v>Monitorado</v>
          </cell>
          <cell r="G93" t="str">
            <v>Não</v>
          </cell>
          <cell r="H93">
            <v>7896261012325</v>
          </cell>
          <cell r="J93">
            <v>34.481000000000002</v>
          </cell>
        </row>
        <row r="94">
          <cell r="A94">
            <v>526505107118311</v>
          </cell>
          <cell r="B94" t="str">
            <v>DIOVAN HCT</v>
          </cell>
          <cell r="C94" t="str">
            <v>320 MG + 12,5 MG COM REV CT BL AL/AL X 28  </v>
          </cell>
          <cell r="D94" t="str">
            <v>Conformidade</v>
          </cell>
          <cell r="E94">
            <v>1</v>
          </cell>
          <cell r="F94" t="str">
            <v>Monitorado</v>
          </cell>
          <cell r="G94" t="str">
            <v>Não</v>
          </cell>
          <cell r="H94">
            <v>7896261012332</v>
          </cell>
          <cell r="J94">
            <v>68.972999999999999</v>
          </cell>
        </row>
        <row r="95">
          <cell r="A95">
            <v>526505108114311</v>
          </cell>
          <cell r="B95" t="str">
            <v>DIOVAN HCT</v>
          </cell>
          <cell r="C95" t="str">
            <v>320 MG + 25 MG COM REV CT BL AL/AL X 28  </v>
          </cell>
          <cell r="D95" t="str">
            <v>Conformidade</v>
          </cell>
          <cell r="E95">
            <v>1</v>
          </cell>
          <cell r="F95" t="str">
            <v>Monitorado</v>
          </cell>
          <cell r="G95" t="str">
            <v>Não</v>
          </cell>
          <cell r="H95">
            <v>7896261012356</v>
          </cell>
          <cell r="J95">
            <v>79.334999999999994</v>
          </cell>
        </row>
        <row r="96">
          <cell r="A96">
            <v>526505105115315</v>
          </cell>
          <cell r="B96" t="str">
            <v>DIOVAN HCT</v>
          </cell>
          <cell r="C96" t="str">
            <v>80 MG + 12,5 MG COM REV CT BL AL/AL X 14</v>
          </cell>
          <cell r="D96" t="str">
            <v>Conformidade</v>
          </cell>
          <cell r="E96">
            <v>1</v>
          </cell>
          <cell r="F96" t="str">
            <v>Monitorado</v>
          </cell>
          <cell r="G96" t="str">
            <v>Não</v>
          </cell>
          <cell r="H96">
            <v>7896261001138</v>
          </cell>
          <cell r="J96">
            <v>35.853000000000002</v>
          </cell>
        </row>
        <row r="97">
          <cell r="A97">
            <v>526505106111313</v>
          </cell>
          <cell r="B97" t="str">
            <v>DIOVAN HCT</v>
          </cell>
          <cell r="C97" t="str">
            <v>80 MG + 12,5 MG COM REV CT BL AL/AL X 28</v>
          </cell>
          <cell r="D97" t="str">
            <v>Conformidade</v>
          </cell>
          <cell r="E97">
            <v>1</v>
          </cell>
          <cell r="F97" t="str">
            <v>Monitorado</v>
          </cell>
          <cell r="G97" t="str">
            <v>Não</v>
          </cell>
          <cell r="H97">
            <v>7896261001145</v>
          </cell>
          <cell r="J97">
            <v>68.972999999999999</v>
          </cell>
        </row>
        <row r="98">
          <cell r="A98">
            <v>526530702113313</v>
          </cell>
          <cell r="B98" t="str">
            <v>DIOVAN TRIPLO</v>
          </cell>
          <cell r="C98" t="str">
            <v>160 MG + 12,5 MG COM REV + 10 MG COM CT BL AL/AL X 14 + 14</v>
          </cell>
          <cell r="D98" t="str">
            <v>Conformidade</v>
          </cell>
          <cell r="E98">
            <v>3</v>
          </cell>
          <cell r="F98" t="str">
            <v>Monitorado</v>
          </cell>
          <cell r="G98" t="str">
            <v>Não</v>
          </cell>
          <cell r="H98">
            <v>7896261016347</v>
          </cell>
          <cell r="J98">
            <v>57.588000000000001</v>
          </cell>
        </row>
        <row r="99">
          <cell r="A99">
            <v>526530703111314</v>
          </cell>
          <cell r="B99" t="str">
            <v>DIOVAN TRIPLO</v>
          </cell>
          <cell r="C99" t="str">
            <v>160 MG + 12,5 MG COM REV + 10 MG COM CT BL AL/AL X 28 + 28</v>
          </cell>
          <cell r="D99" t="str">
            <v>Conformidade</v>
          </cell>
          <cell r="E99">
            <v>3</v>
          </cell>
          <cell r="F99" t="str">
            <v>Monitorado</v>
          </cell>
          <cell r="G99" t="str">
            <v>Não</v>
          </cell>
          <cell r="H99">
            <v>7896261016309</v>
          </cell>
          <cell r="J99">
            <v>115.155</v>
          </cell>
        </row>
        <row r="100">
          <cell r="A100">
            <v>526530701117315</v>
          </cell>
          <cell r="B100" t="str">
            <v>DIOVAN TRIPLO</v>
          </cell>
          <cell r="C100" t="str">
            <v>160 MG + 12,5 MG COM REV + 5 MG COM CT BL AL/AL X 14 + 14</v>
          </cell>
          <cell r="D100" t="str">
            <v>Conformidade</v>
          </cell>
          <cell r="E100">
            <v>3</v>
          </cell>
          <cell r="F100" t="str">
            <v>Monitorado</v>
          </cell>
          <cell r="G100" t="str">
            <v>Não</v>
          </cell>
          <cell r="H100">
            <v>7896261016354</v>
          </cell>
          <cell r="J100">
            <v>48.914999999999999</v>
          </cell>
        </row>
        <row r="101">
          <cell r="A101">
            <v>526530704116311</v>
          </cell>
          <cell r="B101" t="str">
            <v>DIOVAN TRIPLO</v>
          </cell>
          <cell r="C101" t="str">
            <v>160 MG + 12,5 MG COM REV + 5 MG COM CT BL AL/AL X 28 + 28</v>
          </cell>
          <cell r="D101" t="str">
            <v>Conformidade</v>
          </cell>
          <cell r="E101">
            <v>3</v>
          </cell>
          <cell r="F101" t="str">
            <v>Monitorado</v>
          </cell>
          <cell r="G101" t="str">
            <v>Não</v>
          </cell>
          <cell r="H101">
            <v>7896261016316</v>
          </cell>
          <cell r="J101">
            <v>97.83</v>
          </cell>
        </row>
        <row r="102">
          <cell r="A102">
            <v>526530706119316</v>
          </cell>
          <cell r="B102" t="str">
            <v>DIOVAN TRIPLO</v>
          </cell>
          <cell r="C102" t="str">
            <v>160 MG + 25 MG COM REV + 10 MG COM CT BL AL/AL X 28 + 28</v>
          </cell>
          <cell r="D102" t="str">
            <v>Conformidade</v>
          </cell>
          <cell r="E102">
            <v>3</v>
          </cell>
          <cell r="F102" t="str">
            <v>Monitorado</v>
          </cell>
          <cell r="G102" t="str">
            <v>Não</v>
          </cell>
          <cell r="H102">
            <v>7896261016330</v>
          </cell>
          <cell r="J102">
            <v>115.155</v>
          </cell>
        </row>
        <row r="103">
          <cell r="A103">
            <v>526530708111312</v>
          </cell>
          <cell r="B103" t="str">
            <v>DIOVAN TRIPLO</v>
          </cell>
          <cell r="C103" t="str">
            <v>160 MG + 25 MG COM REV + 5 MG COM CT BL AL/AL X 28 + 28</v>
          </cell>
          <cell r="D103" t="str">
            <v>Conformidade</v>
          </cell>
          <cell r="E103">
            <v>3</v>
          </cell>
          <cell r="F103" t="str">
            <v>Monitorado</v>
          </cell>
          <cell r="G103" t="str">
            <v>Não</v>
          </cell>
          <cell r="H103">
            <v>7896261016323</v>
          </cell>
          <cell r="J103">
            <v>97.83</v>
          </cell>
        </row>
        <row r="104">
          <cell r="A104">
            <v>500904701133315</v>
          </cell>
          <cell r="B104" t="str">
            <v>DUO-TRAVATAN</v>
          </cell>
          <cell r="C104" t="str">
            <v>0,04 MG/ML + 5,0 MG/ML SOL OFT CT FR PLAS OPC GOT X 2,5 ML </v>
          </cell>
          <cell r="D104" t="str">
            <v>Conformidade</v>
          </cell>
          <cell r="E104">
            <v>2</v>
          </cell>
          <cell r="F104" t="str">
            <v>Monitorado</v>
          </cell>
          <cell r="G104" t="str">
            <v>Não</v>
          </cell>
          <cell r="H104">
            <v>7896548198353</v>
          </cell>
          <cell r="J104">
            <v>90.572999999999993</v>
          </cell>
        </row>
        <row r="105">
          <cell r="A105">
            <v>500912100006303</v>
          </cell>
          <cell r="B105" t="str">
            <v>DUO-TRAVATAN</v>
          </cell>
          <cell r="C105" t="str">
            <v>0,04 MG/ML + 5,0 MG/ML SOL OFT CT FR PLAS OPC GOT X 5 ML </v>
          </cell>
          <cell r="D105" t="str">
            <v>Conformidade</v>
          </cell>
          <cell r="E105">
            <v>2</v>
          </cell>
          <cell r="F105" t="str">
            <v>Monitorado</v>
          </cell>
          <cell r="G105" t="str">
            <v>Não</v>
          </cell>
          <cell r="H105">
            <v>7896548198926</v>
          </cell>
          <cell r="J105">
            <v>181.136</v>
          </cell>
        </row>
        <row r="106">
          <cell r="A106">
            <v>526505301161219</v>
          </cell>
          <cell r="B106" t="str">
            <v>ELIDEL</v>
          </cell>
          <cell r="C106" t="str">
            <v>10 MG / G CREME DERM CT BG AL X 15 G</v>
          </cell>
          <cell r="D106" t="str">
            <v>Conformidade</v>
          </cell>
          <cell r="E106">
            <v>3</v>
          </cell>
          <cell r="F106" t="str">
            <v>Monitorado</v>
          </cell>
          <cell r="G106" t="str">
            <v>Não</v>
          </cell>
          <cell r="H106">
            <v>7896261006430</v>
          </cell>
          <cell r="J106">
            <v>124.301</v>
          </cell>
        </row>
        <row r="107">
          <cell r="A107">
            <v>526505302166311</v>
          </cell>
          <cell r="B107" t="str">
            <v>ELIDEL</v>
          </cell>
          <cell r="C107" t="str">
            <v>10 MG / G CREME DERM CT BG AL X 30 G</v>
          </cell>
          <cell r="D107" t="str">
            <v>Conformidade</v>
          </cell>
          <cell r="E107">
            <v>3</v>
          </cell>
          <cell r="F107" t="str">
            <v>Monitorado</v>
          </cell>
          <cell r="G107" t="str">
            <v>Não</v>
          </cell>
          <cell r="H107">
            <v>7896261006447</v>
          </cell>
          <cell r="J107">
            <v>223.72800000000001</v>
          </cell>
        </row>
        <row r="108">
          <cell r="A108">
            <v>526528504113218</v>
          </cell>
          <cell r="B108" t="str">
            <v>ENABLEX</v>
          </cell>
          <cell r="C108" t="str">
            <v>15 MG COM REV LIB PROL CT BL AL/AL X 28</v>
          </cell>
          <cell r="D108" t="str">
            <v>Conformidade</v>
          </cell>
          <cell r="E108">
            <v>3</v>
          </cell>
          <cell r="F108" t="str">
            <v>Monitorado</v>
          </cell>
          <cell r="G108" t="str">
            <v>Não</v>
          </cell>
          <cell r="H108">
            <v>7896261009158</v>
          </cell>
          <cell r="J108">
            <v>186.738</v>
          </cell>
        </row>
        <row r="109">
          <cell r="A109">
            <v>526528503117211</v>
          </cell>
          <cell r="B109" t="str">
            <v>ENABLEX</v>
          </cell>
          <cell r="C109" t="str">
            <v>15 MG COM REV LIB PROL CT BL CT BL AL/AL X 14</v>
          </cell>
          <cell r="D109" t="str">
            <v>Conformidade</v>
          </cell>
          <cell r="E109">
            <v>3</v>
          </cell>
          <cell r="F109" t="str">
            <v>Monitorado</v>
          </cell>
          <cell r="G109" t="str">
            <v>Não</v>
          </cell>
          <cell r="H109">
            <v>7896261009141</v>
          </cell>
          <cell r="J109">
            <v>93.363</v>
          </cell>
        </row>
        <row r="110">
          <cell r="A110">
            <v>526528501114213</v>
          </cell>
          <cell r="B110" t="str">
            <v>ENABLEX</v>
          </cell>
          <cell r="C110" t="str">
            <v>7,5 MG COM REV LIB PROL CT BL AL/AL X 14</v>
          </cell>
          <cell r="D110" t="str">
            <v>Conformidade</v>
          </cell>
          <cell r="E110">
            <v>3</v>
          </cell>
          <cell r="F110" t="str">
            <v>Monitorado</v>
          </cell>
          <cell r="G110" t="str">
            <v>Não</v>
          </cell>
          <cell r="H110">
            <v>7896261009066</v>
          </cell>
          <cell r="J110">
            <v>93.363</v>
          </cell>
        </row>
        <row r="111">
          <cell r="A111">
            <v>526528502110211</v>
          </cell>
          <cell r="B111" t="str">
            <v>ENABLEX</v>
          </cell>
          <cell r="C111" t="str">
            <v>7,5 MG COM REV LIB PROL CT BL AL/AL X 28</v>
          </cell>
          <cell r="D111" t="str">
            <v>Conformidade</v>
          </cell>
          <cell r="E111">
            <v>3</v>
          </cell>
          <cell r="F111" t="str">
            <v>Monitorado</v>
          </cell>
          <cell r="G111" t="str">
            <v>Não</v>
          </cell>
          <cell r="H111">
            <v>7896261009073</v>
          </cell>
          <cell r="J111">
            <v>186.738</v>
          </cell>
        </row>
        <row r="112">
          <cell r="A112">
            <v>526505401172417</v>
          </cell>
          <cell r="B112" t="str">
            <v>ESTALIS</v>
          </cell>
          <cell r="C112" t="str">
            <v>50 MCG + 140 MCG STT CT 8 ENV X 1</v>
          </cell>
          <cell r="D112" t="str">
            <v>Conformidade</v>
          </cell>
          <cell r="E112">
            <v>3</v>
          </cell>
          <cell r="F112" t="str">
            <v>Monitorado</v>
          </cell>
          <cell r="G112" t="str">
            <v>Não</v>
          </cell>
          <cell r="H112">
            <v>7896261004931</v>
          </cell>
          <cell r="J112">
            <v>83.665999999999997</v>
          </cell>
        </row>
        <row r="113">
          <cell r="A113">
            <v>526505801170411</v>
          </cell>
          <cell r="B113" t="str">
            <v>ESTRADOT</v>
          </cell>
          <cell r="C113" t="str">
            <v>0,390 MG ADS TRANSD (25 MCG/DIA) CT ENV AL LAM X 8</v>
          </cell>
          <cell r="D113" t="str">
            <v>Conformidade</v>
          </cell>
          <cell r="E113">
            <v>2</v>
          </cell>
          <cell r="F113" t="str">
            <v>Monitorado</v>
          </cell>
          <cell r="G113" t="str">
            <v>Não</v>
          </cell>
          <cell r="H113">
            <v>7896261007390</v>
          </cell>
          <cell r="J113">
            <v>58.600999999999999</v>
          </cell>
        </row>
        <row r="114">
          <cell r="A114">
            <v>526505802177411</v>
          </cell>
          <cell r="B114" t="str">
            <v>ESTRADOT</v>
          </cell>
          <cell r="C114" t="str">
            <v>0,780 MG ADS TRANSD (50 MCG/DIA) CT ENV AL LAM X 8</v>
          </cell>
          <cell r="D114" t="str">
            <v>Conformidade</v>
          </cell>
          <cell r="E114">
            <v>2</v>
          </cell>
          <cell r="F114" t="str">
            <v>Monitorado</v>
          </cell>
          <cell r="G114" t="str">
            <v>Não</v>
          </cell>
          <cell r="H114">
            <v>7896261007406</v>
          </cell>
          <cell r="J114">
            <v>68.872</v>
          </cell>
        </row>
        <row r="115">
          <cell r="A115">
            <v>526505803173418</v>
          </cell>
          <cell r="B115" t="str">
            <v>ESTRADOT</v>
          </cell>
          <cell r="C115" t="str">
            <v>1,560 MG ADS TRANSD (100 MCG/DIA) CT ENV AL LAM X 8</v>
          </cell>
          <cell r="D115" t="str">
            <v>Conformidade</v>
          </cell>
          <cell r="E115">
            <v>2</v>
          </cell>
          <cell r="F115" t="str">
            <v>Monitorado</v>
          </cell>
          <cell r="G115" t="str">
            <v>Não</v>
          </cell>
          <cell r="H115">
            <v>7896261007444</v>
          </cell>
          <cell r="J115">
            <v>92.295000000000002</v>
          </cell>
        </row>
        <row r="116">
          <cell r="A116">
            <v>526505901175318</v>
          </cell>
          <cell r="B116" t="str">
            <v>ESTRAGEST TTS</v>
          </cell>
          <cell r="C116" t="str">
            <v>125 MCG + 25 MCG ADS TRANSD. CT 8 ENV.AL. POLIET X 1</v>
          </cell>
          <cell r="D116" t="str">
            <v>Conformidade</v>
          </cell>
          <cell r="E116">
            <v>3</v>
          </cell>
          <cell r="F116" t="str">
            <v>Monitorado</v>
          </cell>
          <cell r="G116" t="str">
            <v>Não</v>
          </cell>
          <cell r="H116">
            <v>7896261003781</v>
          </cell>
          <cell r="J116">
            <v>76.286000000000001</v>
          </cell>
        </row>
        <row r="117">
          <cell r="A117">
            <v>526528301115410</v>
          </cell>
          <cell r="B117" t="str">
            <v>EXCEDRIN</v>
          </cell>
          <cell r="C117" t="str">
            <v>500 MG + 65 MG COM REV CT BL AL PLAS INC X 20</v>
          </cell>
          <cell r="D117" t="str">
            <v>Conformidade</v>
          </cell>
          <cell r="E117">
            <v>2</v>
          </cell>
          <cell r="F117" t="str">
            <v>Liberado</v>
          </cell>
          <cell r="G117" t="str">
            <v>Não</v>
          </cell>
          <cell r="H117">
            <v>7896261012042</v>
          </cell>
          <cell r="J117">
            <v>26.032</v>
          </cell>
        </row>
        <row r="118">
          <cell r="A118">
            <v>526528302111419</v>
          </cell>
          <cell r="B118" t="str">
            <v>EXCEDRIN</v>
          </cell>
          <cell r="C118" t="str">
            <v>500 MG + 65 MG COM REV DISP CT BL AL PLAS INC X 200</v>
          </cell>
          <cell r="D118" t="str">
            <v>Conformidade</v>
          </cell>
          <cell r="E118">
            <v>2</v>
          </cell>
          <cell r="F118" t="str">
            <v>Liberado</v>
          </cell>
          <cell r="G118" t="str">
            <v>Não</v>
          </cell>
          <cell r="H118">
            <v>7896261012059</v>
          </cell>
          <cell r="J118">
            <v>259.46199999999999</v>
          </cell>
        </row>
        <row r="119">
          <cell r="A119">
            <v>526506002115310</v>
          </cell>
          <cell r="B119" t="str">
            <v>EXELON</v>
          </cell>
          <cell r="C119" t="str">
            <v>1,5 MG CAP GEL DURA CT BL AL PVC/PE/PVDC X 14</v>
          </cell>
          <cell r="D119" t="str">
            <v>Conformidade</v>
          </cell>
          <cell r="E119">
            <v>3</v>
          </cell>
          <cell r="F119" t="str">
            <v>Monitorado</v>
          </cell>
          <cell r="G119" t="str">
            <v>Não</v>
          </cell>
          <cell r="H119">
            <v>7896261007741</v>
          </cell>
          <cell r="J119">
            <v>79.266999999999996</v>
          </cell>
        </row>
        <row r="120">
          <cell r="A120">
            <v>526506001119312</v>
          </cell>
          <cell r="B120" t="str">
            <v>EXELON</v>
          </cell>
          <cell r="C120" t="str">
            <v>1,5 MG CAP GEL DURA CT BL AL PVC/PE/PVDC X 28</v>
          </cell>
          <cell r="D120" t="str">
            <v>Conformidade</v>
          </cell>
          <cell r="E120">
            <v>3</v>
          </cell>
          <cell r="F120" t="str">
            <v>Monitorado</v>
          </cell>
          <cell r="G120" t="str">
            <v>Não</v>
          </cell>
          <cell r="H120">
            <v>7896261007758</v>
          </cell>
          <cell r="J120">
            <v>158.535</v>
          </cell>
        </row>
        <row r="121">
          <cell r="A121">
            <v>526506005130310</v>
          </cell>
          <cell r="B121" t="str">
            <v>EXELON</v>
          </cell>
          <cell r="C121" t="str">
            <v>2 MG/ML SOL OR CT FR VD AMB X 120 ML + SER DOS</v>
          </cell>
          <cell r="D121" t="str">
            <v>Conformidade</v>
          </cell>
          <cell r="E121">
            <v>3</v>
          </cell>
          <cell r="F121" t="str">
            <v>Monitorado</v>
          </cell>
          <cell r="G121" t="str">
            <v>Não</v>
          </cell>
          <cell r="H121">
            <v>7896261004580</v>
          </cell>
          <cell r="J121">
            <v>458.358</v>
          </cell>
        </row>
        <row r="122">
          <cell r="A122">
            <v>526506014131316</v>
          </cell>
          <cell r="B122" t="str">
            <v>EXELON</v>
          </cell>
          <cell r="C122" t="str">
            <v>2 MG/ML SOL ORAL CT FR VD AMB X 50 ML + SER DOS</v>
          </cell>
          <cell r="D122" t="str">
            <v>Conformidade</v>
          </cell>
          <cell r="E122">
            <v>3</v>
          </cell>
          <cell r="F122" t="str">
            <v>Monitorado</v>
          </cell>
          <cell r="G122" t="str">
            <v>Não</v>
          </cell>
          <cell r="H122">
            <v>7896261008816</v>
          </cell>
          <cell r="J122">
            <v>190.98</v>
          </cell>
        </row>
        <row r="123">
          <cell r="A123">
            <v>526506006110313</v>
          </cell>
          <cell r="B123" t="str">
            <v>EXELON</v>
          </cell>
          <cell r="C123" t="str">
            <v>3,0 MG CAP GEL DURA CT BL AL PVC/PE/PVDC X 28</v>
          </cell>
          <cell r="D123" t="str">
            <v>Conformidade</v>
          </cell>
          <cell r="E123">
            <v>3</v>
          </cell>
          <cell r="F123" t="str">
            <v>Monitorado</v>
          </cell>
          <cell r="G123" t="str">
            <v>Não</v>
          </cell>
          <cell r="H123">
            <v>7896261007772</v>
          </cell>
          <cell r="J123">
            <v>182.01300000000001</v>
          </cell>
        </row>
        <row r="124">
          <cell r="A124">
            <v>526506007117311</v>
          </cell>
          <cell r="B124" t="str">
            <v>EXELON</v>
          </cell>
          <cell r="C124" t="str">
            <v>3,0 MG CAP GEL DURA CT BL AL PVC/PE/PVDC X 56</v>
          </cell>
          <cell r="D124" t="str">
            <v>Conformidade</v>
          </cell>
          <cell r="E124">
            <v>3</v>
          </cell>
          <cell r="F124" t="str">
            <v>Monitorado</v>
          </cell>
          <cell r="G124" t="str">
            <v>Não</v>
          </cell>
          <cell r="H124">
            <v>7896261007765</v>
          </cell>
          <cell r="J124">
            <v>361.31599999999997</v>
          </cell>
        </row>
        <row r="125">
          <cell r="A125">
            <v>526506010118315</v>
          </cell>
          <cell r="B125" t="str">
            <v>EXELON</v>
          </cell>
          <cell r="C125" t="str">
            <v>4,5 MG CAP GEL DURA CT BL AL PVC/PE/PVDC X 28</v>
          </cell>
          <cell r="D125" t="str">
            <v>Conformidade</v>
          </cell>
          <cell r="E125">
            <v>3</v>
          </cell>
          <cell r="F125" t="str">
            <v>Monitorado</v>
          </cell>
          <cell r="G125" t="str">
            <v>Não</v>
          </cell>
          <cell r="H125">
            <v>7896261007789</v>
          </cell>
          <cell r="J125">
            <v>206.44800000000001</v>
          </cell>
        </row>
        <row r="126">
          <cell r="A126">
            <v>526506012110311</v>
          </cell>
          <cell r="B126" t="str">
            <v>EXELON</v>
          </cell>
          <cell r="C126" t="str">
            <v>6,0 MG CAP GEL DURA CT BL AL PVC/PE/PVDC X 28</v>
          </cell>
          <cell r="D126" t="str">
            <v>Conformidade</v>
          </cell>
          <cell r="E126">
            <v>3</v>
          </cell>
          <cell r="F126" t="str">
            <v>Monitorado</v>
          </cell>
          <cell r="G126" t="str">
            <v>Não</v>
          </cell>
          <cell r="H126">
            <v>7896261007796</v>
          </cell>
          <cell r="J126">
            <v>210.678</v>
          </cell>
        </row>
        <row r="127">
          <cell r="A127">
            <v>526529606173315</v>
          </cell>
          <cell r="B127" t="str">
            <v>EXELON PATCH</v>
          </cell>
          <cell r="C127" t="str">
            <v>18MG ADES TRANSD CT SACHE X 15 (9,5MG / 24H)</v>
          </cell>
          <cell r="D127" t="str">
            <v>Conformidade</v>
          </cell>
          <cell r="E127">
            <v>3</v>
          </cell>
          <cell r="F127" t="str">
            <v>Monitorado</v>
          </cell>
          <cell r="G127" t="str">
            <v>Não</v>
          </cell>
          <cell r="H127">
            <v>7896261013759</v>
          </cell>
          <cell r="J127">
            <v>174.01499999999999</v>
          </cell>
        </row>
        <row r="128">
          <cell r="A128">
            <v>526529602178312</v>
          </cell>
          <cell r="B128" t="str">
            <v>EXELON PATCH</v>
          </cell>
          <cell r="C128" t="str">
            <v>18MG ADES TRANSD CT SACHE X 30 (9,5MG / 24H)</v>
          </cell>
          <cell r="D128" t="str">
            <v>Conformidade</v>
          </cell>
          <cell r="E128">
            <v>3</v>
          </cell>
          <cell r="F128" t="str">
            <v>Monitorado</v>
          </cell>
          <cell r="G128" t="str">
            <v>Não</v>
          </cell>
          <cell r="H128">
            <v>7896261013766</v>
          </cell>
          <cell r="J128">
            <v>451.27100000000002</v>
          </cell>
        </row>
        <row r="129">
          <cell r="A129">
            <v>526529608176311</v>
          </cell>
          <cell r="B129" t="str">
            <v>EXELON PATCH</v>
          </cell>
          <cell r="C129" t="str">
            <v>18MG ADES TRANSD CT SACHE X 7 (9,5MG / 24H)</v>
          </cell>
          <cell r="D129" t="str">
            <v>Conformidade</v>
          </cell>
          <cell r="E129">
            <v>3</v>
          </cell>
          <cell r="F129" t="str">
            <v>Monitorado</v>
          </cell>
          <cell r="G129" t="str">
            <v>Não</v>
          </cell>
          <cell r="H129">
            <v>7896261015685</v>
          </cell>
          <cell r="J129">
            <v>52.875</v>
          </cell>
        </row>
        <row r="130">
          <cell r="A130">
            <v>526529607171316</v>
          </cell>
          <cell r="B130" t="str">
            <v>EXELON PATCH</v>
          </cell>
          <cell r="C130" t="str">
            <v>27MG ADES TRANSD CT SACHE X 15 (13,3MG / 24H)</v>
          </cell>
          <cell r="D130" t="str">
            <v>Conformidade</v>
          </cell>
          <cell r="E130">
            <v>3</v>
          </cell>
          <cell r="F130" t="str">
            <v>Monitorado</v>
          </cell>
          <cell r="G130" t="str">
            <v>Não</v>
          </cell>
          <cell r="H130">
            <v>7896261013780</v>
          </cell>
          <cell r="J130">
            <v>225.63</v>
          </cell>
        </row>
        <row r="131">
          <cell r="A131">
            <v>526529604170319</v>
          </cell>
          <cell r="B131" t="str">
            <v>EXELON PATCH</v>
          </cell>
          <cell r="C131" t="str">
            <v>27MG ADES TRANSD CT SACHE X 30 (13,3MG / 24H)</v>
          </cell>
          <cell r="D131" t="str">
            <v>Conformidade</v>
          </cell>
          <cell r="E131">
            <v>3</v>
          </cell>
          <cell r="F131" t="str">
            <v>Monitorado</v>
          </cell>
          <cell r="G131" t="str">
            <v>Não</v>
          </cell>
          <cell r="H131">
            <v>7896261013797</v>
          </cell>
          <cell r="J131">
            <v>451.27100000000002</v>
          </cell>
        </row>
        <row r="132">
          <cell r="A132">
            <v>526529609172311</v>
          </cell>
          <cell r="B132" t="str">
            <v>EXELON PATCH</v>
          </cell>
          <cell r="C132" t="str">
            <v>27MG ADES TRANSD CT SACHE X 7 (13,3MG / 24H)</v>
          </cell>
          <cell r="D132" t="str">
            <v>Conformidade</v>
          </cell>
          <cell r="E132">
            <v>3</v>
          </cell>
          <cell r="F132" t="str">
            <v>Monitorado</v>
          </cell>
          <cell r="G132" t="str">
            <v>Não</v>
          </cell>
          <cell r="H132">
            <v>7896261017047</v>
          </cell>
          <cell r="J132">
            <v>104.23099999999999</v>
          </cell>
        </row>
        <row r="133">
          <cell r="A133">
            <v>526529603174310</v>
          </cell>
          <cell r="B133" t="str">
            <v>EXELON PATCH</v>
          </cell>
          <cell r="C133" t="str">
            <v>9MG ADES TRANSD CT SACHE X 30 (4,6MG / 24H)</v>
          </cell>
          <cell r="D133" t="str">
            <v>Conformidade</v>
          </cell>
          <cell r="E133">
            <v>3</v>
          </cell>
          <cell r="F133" t="str">
            <v>Monitorado</v>
          </cell>
          <cell r="G133" t="str">
            <v>Não</v>
          </cell>
          <cell r="H133">
            <v>7896261013735</v>
          </cell>
          <cell r="J133">
            <v>387.13499999999999</v>
          </cell>
        </row>
        <row r="134">
          <cell r="A134">
            <v>526529601171314</v>
          </cell>
          <cell r="B134" t="str">
            <v>EXELON PATCH</v>
          </cell>
          <cell r="C134" t="str">
            <v>9MG ADES TRANSD CT SACHE X 7 (4,6MG / 24H)</v>
          </cell>
          <cell r="D134" t="str">
            <v>Conformidade</v>
          </cell>
          <cell r="E134">
            <v>3</v>
          </cell>
          <cell r="F134" t="str">
            <v>Monitorado</v>
          </cell>
          <cell r="G134" t="str">
            <v>Não</v>
          </cell>
          <cell r="H134">
            <v>7896261013711</v>
          </cell>
          <cell r="J134">
            <v>90.337000000000003</v>
          </cell>
        </row>
        <row r="135">
          <cell r="A135">
            <v>526513030077304</v>
          </cell>
          <cell r="B135" t="str">
            <v>EXFORGE HCT</v>
          </cell>
          <cell r="C135" t="str">
            <v>160 MG + 12,5 MG + 10 MG COM REV CT BL AL/AL X 14</v>
          </cell>
          <cell r="D135" t="str">
            <v>Conformidade</v>
          </cell>
          <cell r="E135">
            <v>3</v>
          </cell>
          <cell r="F135" t="str">
            <v>Monitorado</v>
          </cell>
          <cell r="G135" t="str">
            <v>Não</v>
          </cell>
          <cell r="H135">
            <v>7896261018778</v>
          </cell>
          <cell r="J135">
            <v>57.588000000000001</v>
          </cell>
        </row>
        <row r="136">
          <cell r="A136">
            <v>526513030077404</v>
          </cell>
          <cell r="B136" t="str">
            <v>EXFORGE HCT</v>
          </cell>
          <cell r="C136" t="str">
            <v>160 MG + 12,5 MG + 10 MG COM REV CT BL AL/AL X 28</v>
          </cell>
          <cell r="D136" t="str">
            <v>Conformidade</v>
          </cell>
          <cell r="E136">
            <v>3</v>
          </cell>
          <cell r="F136" t="str">
            <v>Monitorado</v>
          </cell>
          <cell r="G136" t="str">
            <v>Não</v>
          </cell>
          <cell r="H136">
            <v>7896261015609</v>
          </cell>
          <cell r="J136">
            <v>115.155</v>
          </cell>
        </row>
        <row r="137">
          <cell r="A137">
            <v>526513030077604</v>
          </cell>
          <cell r="B137" t="str">
            <v>EXFORGE HCT</v>
          </cell>
          <cell r="C137" t="str">
            <v>160 MG + 12,5 MG + 5 MG COM REV CT BL AL/AL X 14</v>
          </cell>
          <cell r="D137" t="str">
            <v>Conformidade</v>
          </cell>
          <cell r="E137">
            <v>3</v>
          </cell>
          <cell r="F137" t="str">
            <v>Monitorado</v>
          </cell>
          <cell r="G137" t="str">
            <v>Não</v>
          </cell>
          <cell r="H137">
            <v>7896261018082</v>
          </cell>
          <cell r="J137">
            <v>48.914999999999999</v>
          </cell>
        </row>
        <row r="138">
          <cell r="A138">
            <v>526513030077704</v>
          </cell>
          <cell r="B138" t="str">
            <v>EXFORGE HCT</v>
          </cell>
          <cell r="C138" t="str">
            <v>160 MG + 12,5 MG + 5 MG COM REV CT BL AL/AL X 28</v>
          </cell>
          <cell r="D138" t="str">
            <v>Conformidade</v>
          </cell>
          <cell r="E138">
            <v>3</v>
          </cell>
          <cell r="F138" t="str">
            <v>Monitorado</v>
          </cell>
          <cell r="G138" t="str">
            <v>Não</v>
          </cell>
          <cell r="H138">
            <v>7896261015586</v>
          </cell>
          <cell r="J138">
            <v>97.83</v>
          </cell>
        </row>
        <row r="139">
          <cell r="A139">
            <v>526513030076904</v>
          </cell>
          <cell r="B139" t="str">
            <v>EXFORGE HCT</v>
          </cell>
          <cell r="C139" t="str">
            <v>160 MG + 25 MG + 10 MG COM REV CT BL AL/AL X 14</v>
          </cell>
          <cell r="D139" t="str">
            <v>Conformidade</v>
          </cell>
          <cell r="E139">
            <v>3</v>
          </cell>
          <cell r="F139" t="str">
            <v>Monitorado</v>
          </cell>
          <cell r="G139" t="str">
            <v>Não</v>
          </cell>
          <cell r="H139">
            <v>7896261018815</v>
          </cell>
          <cell r="J139">
            <v>57.588000000000001</v>
          </cell>
        </row>
        <row r="140">
          <cell r="A140">
            <v>526513030077004</v>
          </cell>
          <cell r="B140" t="str">
            <v>EXFORGE HCT</v>
          </cell>
          <cell r="C140" t="str">
            <v>160 MG + 25 MG + 10 MG COM REV CT BL AL/AL X 28</v>
          </cell>
          <cell r="D140" t="str">
            <v>Conformidade</v>
          </cell>
          <cell r="E140">
            <v>3</v>
          </cell>
          <cell r="F140" t="str">
            <v>Monitorado</v>
          </cell>
          <cell r="G140" t="str">
            <v>Não</v>
          </cell>
          <cell r="H140">
            <v>7896261015616</v>
          </cell>
          <cell r="J140">
            <v>115.155</v>
          </cell>
        </row>
        <row r="141">
          <cell r="A141">
            <v>526513030076704</v>
          </cell>
          <cell r="B141" t="str">
            <v>EXFORGE HCT</v>
          </cell>
          <cell r="C141" t="str">
            <v>160 MG + 25 MG + 5 MG COM REV CT BL AL/AL X 14</v>
          </cell>
          <cell r="D141" t="str">
            <v>Conformidade</v>
          </cell>
          <cell r="E141">
            <v>3</v>
          </cell>
          <cell r="F141" t="str">
            <v>Monitorado</v>
          </cell>
          <cell r="G141" t="str">
            <v>Não</v>
          </cell>
          <cell r="H141">
            <v>7896261018839</v>
          </cell>
          <cell r="J141">
            <v>48.914999999999999</v>
          </cell>
        </row>
        <row r="142">
          <cell r="A142">
            <v>526513030076804</v>
          </cell>
          <cell r="B142" t="str">
            <v>EXFORGE HCT</v>
          </cell>
          <cell r="C142" t="str">
            <v>160 MG + 25 MG + 5 MG COM REV CT BL AL/AL X 28</v>
          </cell>
          <cell r="D142" t="str">
            <v>Conformidade</v>
          </cell>
          <cell r="E142">
            <v>3</v>
          </cell>
          <cell r="F142" t="str">
            <v>Monitorado</v>
          </cell>
          <cell r="G142" t="str">
            <v>Não</v>
          </cell>
          <cell r="H142">
            <v>7896261015593</v>
          </cell>
          <cell r="J142">
            <v>97.83</v>
          </cell>
        </row>
        <row r="143">
          <cell r="A143">
            <v>526513030077104</v>
          </cell>
          <cell r="B143" t="str">
            <v>EXFORGE HCT</v>
          </cell>
          <cell r="C143" t="str">
            <v>320 MG + 25 MG + 10 MG COM REV CT BL AL/AL X 14</v>
          </cell>
          <cell r="D143" t="str">
            <v>Conformidade</v>
          </cell>
          <cell r="E143">
            <v>3</v>
          </cell>
          <cell r="F143" t="str">
            <v>Monitorado</v>
          </cell>
          <cell r="G143" t="str">
            <v>Não</v>
          </cell>
          <cell r="H143">
            <v>7896261018099</v>
          </cell>
          <cell r="J143">
            <v>57.588000000000001</v>
          </cell>
        </row>
        <row r="144">
          <cell r="A144">
            <v>526513030077204</v>
          </cell>
          <cell r="B144" t="str">
            <v>EXFORGE HCT</v>
          </cell>
          <cell r="C144" t="str">
            <v>320 MG + 25 MG + 10 MG COM REV CT BL AL/AL X 28</v>
          </cell>
          <cell r="D144" t="str">
            <v>Conformidade</v>
          </cell>
          <cell r="E144">
            <v>3</v>
          </cell>
          <cell r="F144" t="str">
            <v>Monitorado</v>
          </cell>
          <cell r="G144" t="str">
            <v>Não</v>
          </cell>
          <cell r="H144">
            <v>7896261015623</v>
          </cell>
          <cell r="J144">
            <v>115.155</v>
          </cell>
        </row>
        <row r="145">
          <cell r="A145">
            <v>526526801110217</v>
          </cell>
          <cell r="B145" t="str">
            <v>EXJADE</v>
          </cell>
          <cell r="C145" t="str">
            <v>125 MG COM DISP CT BL ALU/ALU X 28</v>
          </cell>
          <cell r="D145" t="str">
            <v>Conformidade</v>
          </cell>
          <cell r="E145">
            <v>3</v>
          </cell>
          <cell r="F145" t="str">
            <v>Monitorado</v>
          </cell>
          <cell r="G145" t="str">
            <v>Não</v>
          </cell>
          <cell r="H145">
            <v>7896261011502</v>
          </cell>
          <cell r="J145">
            <v>775.31600000000003</v>
          </cell>
        </row>
        <row r="146">
          <cell r="A146">
            <v>526526802117215</v>
          </cell>
          <cell r="B146" t="str">
            <v>EXJADE</v>
          </cell>
          <cell r="C146" t="str">
            <v>250 MG COM DISP CT BL ALU/ALU X 28</v>
          </cell>
          <cell r="D146" t="str">
            <v>Conformidade</v>
          </cell>
          <cell r="E146">
            <v>3</v>
          </cell>
          <cell r="F146" t="str">
            <v>Monitorado</v>
          </cell>
          <cell r="G146" t="str">
            <v>Não</v>
          </cell>
          <cell r="H146">
            <v>7896261011526</v>
          </cell>
          <cell r="J146">
            <v>1550.643</v>
          </cell>
        </row>
        <row r="147">
          <cell r="A147">
            <v>526526803113213</v>
          </cell>
          <cell r="B147" t="str">
            <v>EXJADE</v>
          </cell>
          <cell r="C147" t="str">
            <v>500 MG COM DISP CT BL ALU/ALU X 28</v>
          </cell>
          <cell r="D147" t="str">
            <v>Conformidade</v>
          </cell>
          <cell r="E147">
            <v>3</v>
          </cell>
          <cell r="F147" t="str">
            <v>Monitorado</v>
          </cell>
          <cell r="G147" t="str">
            <v>Não</v>
          </cell>
          <cell r="H147">
            <v>7896261011540</v>
          </cell>
          <cell r="J147">
            <v>3101.31</v>
          </cell>
        </row>
        <row r="148">
          <cell r="A148">
            <v>526512110076404</v>
          </cell>
          <cell r="B148" t="str">
            <v>EXTAVIA</v>
          </cell>
          <cell r="C148" t="str">
            <v>9,6 MUI PÓ LIOF INJ CT 15 FA VD INC + 15 SER VD INC X 1,2 ML</v>
          </cell>
          <cell r="D148" t="str">
            <v>Conformidade</v>
          </cell>
          <cell r="E148">
            <v>3</v>
          </cell>
          <cell r="F148" t="str">
            <v>Monitorado</v>
          </cell>
          <cell r="G148" t="str">
            <v>Não</v>
          </cell>
          <cell r="H148">
            <v>7896261018204</v>
          </cell>
          <cell r="J148">
            <v>5457.9709999999995</v>
          </cell>
        </row>
        <row r="149">
          <cell r="A149">
            <v>526514120080103</v>
          </cell>
          <cell r="B149" t="str">
            <v>EXTAVIA</v>
          </cell>
          <cell r="C149" t="str">
            <v>9,6 MUI PÓ LIOF INJ CT 15 FA VD INC + 15 SER (2,25 ML) VD INC DIL X 1,2 ML</v>
          </cell>
          <cell r="D149" t="str">
            <v>Conformidade</v>
          </cell>
          <cell r="E149">
            <v>3</v>
          </cell>
          <cell r="F149" t="str">
            <v>Monitorado</v>
          </cell>
          <cell r="G149" t="str">
            <v>Não</v>
          </cell>
          <cell r="H149">
            <v>7896261020122</v>
          </cell>
          <cell r="J149">
            <v>5457.9709999999995</v>
          </cell>
        </row>
        <row r="150">
          <cell r="A150">
            <v>526512110076304</v>
          </cell>
          <cell r="B150" t="str">
            <v>EXTAVIA</v>
          </cell>
          <cell r="C150" t="str">
            <v>9,6 MUI PÓ LIOF INJ CT 5 FA VD INC + 5 SER VD INC X 1,2 ML</v>
          </cell>
          <cell r="D150" t="str">
            <v>Conformidade</v>
          </cell>
          <cell r="E150">
            <v>3</v>
          </cell>
          <cell r="F150" t="str">
            <v>Monitorado</v>
          </cell>
          <cell r="G150" t="str">
            <v>Não</v>
          </cell>
          <cell r="H150">
            <v>7896261018198</v>
          </cell>
          <cell r="J150">
            <v>1819.316</v>
          </cell>
        </row>
        <row r="151">
          <cell r="A151">
            <v>526514120080003</v>
          </cell>
          <cell r="B151" t="str">
            <v>EXTAVIA</v>
          </cell>
          <cell r="C151" t="str">
            <v>9,6 MUI PÓ LIOF INJ CT 5 FA VD INC + 5 SER (2,25 ML) VD INC DIL X 1,2 ML</v>
          </cell>
          <cell r="D151" t="str">
            <v>Conformidade</v>
          </cell>
          <cell r="E151">
            <v>3</v>
          </cell>
          <cell r="F151" t="str">
            <v>Monitorado</v>
          </cell>
          <cell r="G151" t="str">
            <v>Não</v>
          </cell>
          <cell r="H151">
            <v>7896261020115</v>
          </cell>
          <cell r="J151">
            <v>1819.316</v>
          </cell>
        </row>
        <row r="152">
          <cell r="A152">
            <v>526506301112216</v>
          </cell>
          <cell r="B152" t="str">
            <v>FEMARA</v>
          </cell>
          <cell r="C152" t="str">
            <v>2,5 MG COM REV CT BL AL PLAS INC X 28</v>
          </cell>
          <cell r="D152" t="str">
            <v>Conformidade</v>
          </cell>
          <cell r="E152">
            <v>2</v>
          </cell>
          <cell r="F152" t="str">
            <v>Monitorado</v>
          </cell>
          <cell r="G152" t="str">
            <v>Sim</v>
          </cell>
          <cell r="H152">
            <v>7896261001183</v>
          </cell>
          <cell r="I152">
            <v>597.36300000000006</v>
          </cell>
        </row>
        <row r="153">
          <cell r="A153">
            <v>500901601170311</v>
          </cell>
          <cell r="B153" t="str">
            <v>FLORATE</v>
          </cell>
          <cell r="C153" t="str">
            <v>1,0 MG/ML SUS OFT CT 1 FR PLAS GOT X 5 ML</v>
          </cell>
          <cell r="D153" t="str">
            <v>Conformidade</v>
          </cell>
          <cell r="E153">
            <v>3</v>
          </cell>
          <cell r="F153" t="str">
            <v>Monitorado</v>
          </cell>
          <cell r="G153" t="str">
            <v>Não</v>
          </cell>
          <cell r="H153">
            <v>7896548198865</v>
          </cell>
          <cell r="J153">
            <v>20.835000000000001</v>
          </cell>
        </row>
        <row r="154">
          <cell r="A154">
            <v>526506502118319</v>
          </cell>
          <cell r="B154" t="str">
            <v>FLOTAC</v>
          </cell>
          <cell r="C154" t="str">
            <v>140 MG CAP GEL DURA CT BL AL PLAS INC X 10</v>
          </cell>
          <cell r="D154" t="str">
            <v>Conformidade</v>
          </cell>
          <cell r="E154">
            <v>1</v>
          </cell>
          <cell r="F154" t="str">
            <v>Monitorado</v>
          </cell>
          <cell r="G154" t="str">
            <v>Não</v>
          </cell>
          <cell r="H154">
            <v>7896261003996</v>
          </cell>
          <cell r="J154">
            <v>16.210999999999999</v>
          </cell>
        </row>
        <row r="155">
          <cell r="A155">
            <v>526506503114317</v>
          </cell>
          <cell r="B155" t="str">
            <v>FLOTAC</v>
          </cell>
          <cell r="C155" t="str">
            <v>140 MG CAP GEL DURA CT BL AL PLAS INC X 14</v>
          </cell>
          <cell r="D155" t="str">
            <v>Conformidade</v>
          </cell>
          <cell r="E155">
            <v>1</v>
          </cell>
          <cell r="F155" t="str">
            <v>Monitorado</v>
          </cell>
          <cell r="G155" t="str">
            <v>Não</v>
          </cell>
          <cell r="H155">
            <v>7896261005822</v>
          </cell>
          <cell r="J155">
            <v>26.122</v>
          </cell>
        </row>
        <row r="156">
          <cell r="A156">
            <v>526506501111310</v>
          </cell>
          <cell r="B156" t="str">
            <v>FLOTAC</v>
          </cell>
          <cell r="C156" t="str">
            <v>140 MG CAP GEL DURA CT BL AL PLAS INC X 20</v>
          </cell>
          <cell r="D156" t="str">
            <v>Conformidade</v>
          </cell>
          <cell r="E156">
            <v>1</v>
          </cell>
          <cell r="F156" t="str">
            <v>Monitorado</v>
          </cell>
          <cell r="G156" t="str">
            <v>Não</v>
          </cell>
          <cell r="H156">
            <v>7896261003705</v>
          </cell>
          <cell r="J156">
            <v>35.414999999999999</v>
          </cell>
        </row>
        <row r="157">
          <cell r="A157">
            <v>526506505117313</v>
          </cell>
          <cell r="B157" t="str">
            <v>FLOTAC</v>
          </cell>
          <cell r="C157" t="str">
            <v>140 MG CAP GEL DURA CT BL AL PLAS INC X 4</v>
          </cell>
          <cell r="D157" t="str">
            <v>Conformidade</v>
          </cell>
          <cell r="E157">
            <v>1</v>
          </cell>
          <cell r="F157" t="str">
            <v>Monitorado</v>
          </cell>
          <cell r="G157" t="str">
            <v>Não</v>
          </cell>
          <cell r="H157">
            <v>7896261011878</v>
          </cell>
          <cell r="J157">
            <v>6.0860000000000003</v>
          </cell>
        </row>
        <row r="158">
          <cell r="A158">
            <v>526506702176411</v>
          </cell>
          <cell r="B158" t="str">
            <v>FORADIL</v>
          </cell>
          <cell r="C158" t="str">
            <v>12 MCG CAP PO INAL CT BL AL/AL X 30</v>
          </cell>
          <cell r="D158" t="str">
            <v>Conformidade</v>
          </cell>
          <cell r="E158">
            <v>3</v>
          </cell>
          <cell r="F158" t="str">
            <v>Monitorado</v>
          </cell>
          <cell r="G158" t="str">
            <v>Não</v>
          </cell>
          <cell r="H158">
            <v>7896261007239</v>
          </cell>
          <cell r="J158">
            <v>45.021999999999998</v>
          </cell>
        </row>
        <row r="159">
          <cell r="A159">
            <v>526506703172418</v>
          </cell>
          <cell r="B159" t="str">
            <v>FORADIL</v>
          </cell>
          <cell r="C159" t="str">
            <v>12 MCG CAP PO INAL CT BL AL/AL X 30 + INALADOR</v>
          </cell>
          <cell r="D159" t="str">
            <v>Conformidade</v>
          </cell>
          <cell r="E159">
            <v>3</v>
          </cell>
          <cell r="F159" t="str">
            <v>Monitorado</v>
          </cell>
          <cell r="G159" t="str">
            <v>Não</v>
          </cell>
          <cell r="H159">
            <v>7896261000957</v>
          </cell>
          <cell r="J159">
            <v>53.392000000000003</v>
          </cell>
        </row>
        <row r="160">
          <cell r="A160">
            <v>526506704179416</v>
          </cell>
          <cell r="B160" t="str">
            <v>FORADIL</v>
          </cell>
          <cell r="C160" t="str">
            <v>12 MCG CAP PO INAL CT BL AL/AL X 60</v>
          </cell>
          <cell r="D160" t="str">
            <v>Conformidade</v>
          </cell>
          <cell r="E160">
            <v>3</v>
          </cell>
          <cell r="F160" t="str">
            <v>Monitorado</v>
          </cell>
          <cell r="G160" t="str">
            <v>Não</v>
          </cell>
          <cell r="H160">
            <v>7896261007703</v>
          </cell>
          <cell r="J160">
            <v>90.033000000000001</v>
          </cell>
        </row>
        <row r="161">
          <cell r="A161">
            <v>526506705175414</v>
          </cell>
          <cell r="B161" t="str">
            <v>FORADIL</v>
          </cell>
          <cell r="C161" t="str">
            <v>12 MCG CAP PO INAL CT BL AL/AL X 60 + INALADOR</v>
          </cell>
          <cell r="D161" t="str">
            <v>Conformidade</v>
          </cell>
          <cell r="E161">
            <v>3</v>
          </cell>
          <cell r="F161" t="str">
            <v>Monitorado</v>
          </cell>
          <cell r="G161" t="str">
            <v>Não</v>
          </cell>
          <cell r="H161">
            <v>7896261003804</v>
          </cell>
          <cell r="J161">
            <v>99.753</v>
          </cell>
        </row>
        <row r="162">
          <cell r="A162">
            <v>526506806176319</v>
          </cell>
          <cell r="B162" t="str">
            <v>FORASEQ</v>
          </cell>
          <cell r="C162" t="str">
            <v>12 MCG PÓ ENCAP P/ INAL CT BL AL/AL X 20 +  400 MCG PÓ ENCAP P/ INAL CT BL AL PLAS X 20 + INALADOR</v>
          </cell>
          <cell r="D162" t="str">
            <v>Conformidade</v>
          </cell>
          <cell r="E162">
            <v>3</v>
          </cell>
          <cell r="F162" t="str">
            <v>Monitorado</v>
          </cell>
          <cell r="G162" t="str">
            <v>Não</v>
          </cell>
          <cell r="H162">
            <v>7896261007192</v>
          </cell>
          <cell r="J162">
            <v>28.62</v>
          </cell>
        </row>
        <row r="163">
          <cell r="A163">
            <v>526506805171313</v>
          </cell>
          <cell r="B163" t="str">
            <v>FORASEQ</v>
          </cell>
          <cell r="C163" t="str">
            <v>12 MCG PÓ ENCAP P/ INAL CT BL AL/AL X 20 + 200 MCG PÓ ENCAP P/ INAL CT BL AL PLAS X 20 + INALADOR</v>
          </cell>
          <cell r="D163" t="str">
            <v>Conformidade</v>
          </cell>
          <cell r="E163">
            <v>3</v>
          </cell>
          <cell r="F163" t="str">
            <v>Monitorado</v>
          </cell>
          <cell r="G163" t="str">
            <v>Não</v>
          </cell>
          <cell r="H163">
            <v>7896261007208</v>
          </cell>
          <cell r="J163">
            <v>28.62</v>
          </cell>
        </row>
        <row r="164">
          <cell r="A164">
            <v>526506803177314</v>
          </cell>
          <cell r="B164" t="str">
            <v>FORASEQ</v>
          </cell>
          <cell r="C164" t="str">
            <v>12 MCG PO ENCAP P/INAL CT BL AL/AL X 60 + 200 MCG PO ENCAP P/INAL CT BL AL PLAS X 60</v>
          </cell>
          <cell r="D164" t="str">
            <v>Conformidade</v>
          </cell>
          <cell r="E164">
            <v>3</v>
          </cell>
          <cell r="F164" t="str">
            <v>Monitorado</v>
          </cell>
          <cell r="G164" t="str">
            <v>Não</v>
          </cell>
          <cell r="H164">
            <v>7896261015487</v>
          </cell>
          <cell r="J164">
            <v>83.13</v>
          </cell>
        </row>
        <row r="165">
          <cell r="A165">
            <v>526506801174415</v>
          </cell>
          <cell r="B165" t="str">
            <v>FORASEQ</v>
          </cell>
          <cell r="C165" t="str">
            <v>12 MCG PO ENCAP P/INAL CT BL AL/AL X 60 + 200 MCG PO ENCAP P/INAL CT BL AL PLAS X 60 + INALADOR</v>
          </cell>
          <cell r="D165" t="str">
            <v>Conformidade</v>
          </cell>
          <cell r="E165">
            <v>3</v>
          </cell>
          <cell r="F165" t="str">
            <v>Monitorado</v>
          </cell>
          <cell r="G165" t="str">
            <v>Não</v>
          </cell>
          <cell r="H165">
            <v>7896261005570</v>
          </cell>
          <cell r="J165">
            <v>88.67</v>
          </cell>
        </row>
        <row r="166">
          <cell r="A166">
            <v>526506804173312</v>
          </cell>
          <cell r="B166" t="str">
            <v>FORASEQ</v>
          </cell>
          <cell r="C166" t="str">
            <v>12 MCG PO ENCAP P/INAL CT BL AL/AL X 60 + 400 MCG PO ENCAP P/INAL CT BL AL PLAS X 60</v>
          </cell>
          <cell r="D166" t="str">
            <v>Conformidade</v>
          </cell>
          <cell r="E166">
            <v>3</v>
          </cell>
          <cell r="F166" t="str">
            <v>Monitorado</v>
          </cell>
          <cell r="G166" t="str">
            <v>Não</v>
          </cell>
          <cell r="H166">
            <v>7896261015494</v>
          </cell>
          <cell r="J166">
            <v>83.13</v>
          </cell>
        </row>
        <row r="167">
          <cell r="A167">
            <v>526506802170413</v>
          </cell>
          <cell r="B167" t="str">
            <v>FORASEQ</v>
          </cell>
          <cell r="C167" t="str">
            <v>12 MCG PO ENCAP P/INAL CT BL AL/AL X 60 + 400 MCG PO ENCAP P/INAL CT BL AL PLAS X 60 + INALADOR</v>
          </cell>
          <cell r="D167" t="str">
            <v>Conformidade</v>
          </cell>
          <cell r="E167">
            <v>3</v>
          </cell>
          <cell r="F167" t="str">
            <v>Monitorado</v>
          </cell>
          <cell r="G167" t="str">
            <v>Não</v>
          </cell>
          <cell r="H167">
            <v>7896261005587</v>
          </cell>
          <cell r="J167">
            <v>88.67</v>
          </cell>
        </row>
        <row r="168">
          <cell r="A168">
            <v>526528904111212</v>
          </cell>
          <cell r="B168" t="str">
            <v>GALVUS</v>
          </cell>
          <cell r="C168" t="str">
            <v>50 MG COM CT BL AL/AL X 14</v>
          </cell>
          <cell r="D168" t="str">
            <v>Conformidade</v>
          </cell>
          <cell r="E168">
            <v>3</v>
          </cell>
          <cell r="F168" t="str">
            <v>Monitorado</v>
          </cell>
          <cell r="G168" t="str">
            <v>Não</v>
          </cell>
          <cell r="H168">
            <v>7896261012998</v>
          </cell>
          <cell r="J168">
            <v>41.118000000000002</v>
          </cell>
        </row>
        <row r="169">
          <cell r="A169">
            <v>526528901112315</v>
          </cell>
          <cell r="B169" t="str">
            <v>GALVUS</v>
          </cell>
          <cell r="C169" t="str">
            <v>50 MG COM CT BL AL/AL X 28</v>
          </cell>
          <cell r="D169" t="str">
            <v>Conformidade</v>
          </cell>
          <cell r="E169">
            <v>3</v>
          </cell>
          <cell r="F169" t="str">
            <v>Monitorado</v>
          </cell>
          <cell r="G169" t="str">
            <v>Não</v>
          </cell>
          <cell r="H169">
            <v>7896261012929</v>
          </cell>
          <cell r="J169">
            <v>82.225999999999999</v>
          </cell>
        </row>
        <row r="170">
          <cell r="A170">
            <v>526528903115311</v>
          </cell>
          <cell r="B170" t="str">
            <v>GALVUS</v>
          </cell>
          <cell r="C170" t="str">
            <v>50 MG COM CT BL AL/AL X 56</v>
          </cell>
          <cell r="D170" t="str">
            <v>Conformidade</v>
          </cell>
          <cell r="E170">
            <v>3</v>
          </cell>
          <cell r="F170" t="str">
            <v>Monitorado</v>
          </cell>
          <cell r="G170" t="str">
            <v>Não</v>
          </cell>
          <cell r="H170">
            <v>7896261012936</v>
          </cell>
          <cell r="J170">
            <v>164.46299999999999</v>
          </cell>
        </row>
        <row r="171">
          <cell r="A171">
            <v>526529907114318</v>
          </cell>
          <cell r="B171" t="str">
            <v>GALVUS MET</v>
          </cell>
          <cell r="C171" t="str">
            <v>50 MG + 1000 MG COM REV CT BL AL/AL X 14</v>
          </cell>
          <cell r="D171" t="str">
            <v>Conformidade</v>
          </cell>
          <cell r="E171">
            <v>3</v>
          </cell>
          <cell r="F171" t="str">
            <v>Monitorado</v>
          </cell>
          <cell r="G171" t="str">
            <v>Não</v>
          </cell>
          <cell r="H171">
            <v>7896261017146</v>
          </cell>
          <cell r="J171">
            <v>41.118000000000002</v>
          </cell>
        </row>
        <row r="172">
          <cell r="A172">
            <v>526529902112317</v>
          </cell>
          <cell r="B172" t="str">
            <v>GALVUS MET</v>
          </cell>
          <cell r="C172" t="str">
            <v>50 MG + 1000 MG COM REV CT BL AL/AL X 56</v>
          </cell>
          <cell r="D172" t="str">
            <v>Conformidade</v>
          </cell>
          <cell r="E172">
            <v>3</v>
          </cell>
          <cell r="F172" t="str">
            <v>Monitorado</v>
          </cell>
          <cell r="G172" t="str">
            <v>Não</v>
          </cell>
          <cell r="H172">
            <v>7896261016262</v>
          </cell>
          <cell r="J172">
            <v>164.46299999999999</v>
          </cell>
        </row>
        <row r="173">
          <cell r="A173">
            <v>526529908110316</v>
          </cell>
          <cell r="B173" t="str">
            <v>GALVUS MET</v>
          </cell>
          <cell r="C173" t="str">
            <v>50 MG + 500 MG COM REV CT BL AL/AL X 14</v>
          </cell>
          <cell r="D173" t="str">
            <v>Conformidade</v>
          </cell>
          <cell r="E173">
            <v>3</v>
          </cell>
          <cell r="F173" t="str">
            <v>Monitorado</v>
          </cell>
          <cell r="G173" t="str">
            <v>Não</v>
          </cell>
          <cell r="H173">
            <v>7896261017122</v>
          </cell>
          <cell r="J173">
            <v>41.118000000000002</v>
          </cell>
        </row>
        <row r="174">
          <cell r="A174">
            <v>526529901116319</v>
          </cell>
          <cell r="B174" t="str">
            <v>GALVUS MET</v>
          </cell>
          <cell r="C174" t="str">
            <v>50 MG + 500 MG COM REV CT BL AL/AL X 56</v>
          </cell>
          <cell r="D174" t="str">
            <v>Conformidade</v>
          </cell>
          <cell r="E174">
            <v>3</v>
          </cell>
          <cell r="F174" t="str">
            <v>Monitorado</v>
          </cell>
          <cell r="G174" t="str">
            <v>Não</v>
          </cell>
          <cell r="H174">
            <v>7896261016248</v>
          </cell>
          <cell r="J174">
            <v>164.46299999999999</v>
          </cell>
        </row>
        <row r="175">
          <cell r="A175">
            <v>526529909117314</v>
          </cell>
          <cell r="B175" t="str">
            <v>GALVUS MET</v>
          </cell>
          <cell r="C175" t="str">
            <v>50 MG + 850 MG COM REV CT BL AL/AL X 14</v>
          </cell>
          <cell r="D175" t="str">
            <v>Conformidade</v>
          </cell>
          <cell r="E175">
            <v>3</v>
          </cell>
          <cell r="F175" t="str">
            <v>Monitorado</v>
          </cell>
          <cell r="G175" t="str">
            <v>Não</v>
          </cell>
          <cell r="H175">
            <v>7896261017139</v>
          </cell>
          <cell r="J175">
            <v>41.118000000000002</v>
          </cell>
        </row>
        <row r="176">
          <cell r="A176">
            <v>526529903119315</v>
          </cell>
          <cell r="B176" t="str">
            <v>GALVUS MET</v>
          </cell>
          <cell r="C176" t="str">
            <v>50 MG + 850 MG COM REV CT BL AL/AL X 56</v>
          </cell>
          <cell r="D176" t="str">
            <v>Conformidade</v>
          </cell>
          <cell r="E176">
            <v>3</v>
          </cell>
          <cell r="F176" t="str">
            <v>Monitorado</v>
          </cell>
          <cell r="G176" t="str">
            <v>Não</v>
          </cell>
          <cell r="H176">
            <v>7896261016255</v>
          </cell>
          <cell r="J176">
            <v>164.46299999999999</v>
          </cell>
        </row>
        <row r="177">
          <cell r="A177">
            <v>526506901179419</v>
          </cell>
          <cell r="B177" t="str">
            <v>GENTEAL</v>
          </cell>
          <cell r="C177" t="str">
            <v>3 MG/ML COL OFT FR PLAS OPC GOT X 10 ML</v>
          </cell>
          <cell r="D177" t="str">
            <v>Conformidade</v>
          </cell>
          <cell r="E177">
            <v>3</v>
          </cell>
          <cell r="F177" t="str">
            <v>Monitorado</v>
          </cell>
          <cell r="G177" t="str">
            <v>Não</v>
          </cell>
          <cell r="H177">
            <v>7896261005624</v>
          </cell>
          <cell r="J177">
            <v>28.012</v>
          </cell>
        </row>
        <row r="178">
          <cell r="A178">
            <v>526532502111313</v>
          </cell>
          <cell r="B178" t="str">
            <v>GILENYA</v>
          </cell>
          <cell r="C178" t="str">
            <v>0,5 MG CAP GEL DURA CT BL AL PLAS INC X 14</v>
          </cell>
          <cell r="D178" t="str">
            <v>Conformidade</v>
          </cell>
          <cell r="E178">
            <v>3</v>
          </cell>
          <cell r="F178" t="str">
            <v>Monitorado</v>
          </cell>
          <cell r="G178" t="str">
            <v>Não</v>
          </cell>
          <cell r="H178">
            <v>7896261017542</v>
          </cell>
          <cell r="J178">
            <v>3202.627</v>
          </cell>
        </row>
        <row r="179">
          <cell r="A179">
            <v>526532501115315</v>
          </cell>
          <cell r="B179" t="str">
            <v>GILENYA</v>
          </cell>
          <cell r="C179" t="str">
            <v>0,5 MG CAP GEL DURA CT BL AL PLAS INC X 28</v>
          </cell>
          <cell r="D179" t="str">
            <v>Conformidade</v>
          </cell>
          <cell r="E179">
            <v>3</v>
          </cell>
          <cell r="F179" t="str">
            <v>Monitorado</v>
          </cell>
          <cell r="G179" t="str">
            <v>Não</v>
          </cell>
          <cell r="H179">
            <v>7896261017559</v>
          </cell>
          <cell r="J179">
            <v>6470.5950000000003</v>
          </cell>
        </row>
        <row r="180">
          <cell r="A180">
            <v>526532503118311</v>
          </cell>
          <cell r="B180" t="str">
            <v>GILENYA</v>
          </cell>
          <cell r="C180" t="str">
            <v>0,5 MG CAP GEL DURA CT BL AL PLAS INC X 84</v>
          </cell>
          <cell r="D180" t="str">
            <v>Conformidade</v>
          </cell>
          <cell r="E180">
            <v>3</v>
          </cell>
          <cell r="F180" t="str">
            <v>Monitorado</v>
          </cell>
          <cell r="G180" t="str">
            <v>Não</v>
          </cell>
          <cell r="H180">
            <v>7896261017597</v>
          </cell>
          <cell r="J180">
            <v>19215.764999999999</v>
          </cell>
        </row>
        <row r="181">
          <cell r="A181">
            <v>500901701175412</v>
          </cell>
          <cell r="B181" t="str">
            <v>GLAUTIMOL</v>
          </cell>
          <cell r="C181" t="str">
            <v>5,0 MG/ML SOL OFT CT  FR PLAS OPC GOT X 5 ML</v>
          </cell>
          <cell r="D181" t="str">
            <v>Conformidade</v>
          </cell>
          <cell r="E181">
            <v>2</v>
          </cell>
          <cell r="F181" t="str">
            <v>Monitorado</v>
          </cell>
          <cell r="G181" t="str">
            <v>Não</v>
          </cell>
          <cell r="H181">
            <v>7896548114124</v>
          </cell>
          <cell r="J181">
            <v>7.7850000000000001</v>
          </cell>
        </row>
        <row r="182">
          <cell r="A182">
            <v>526507102113210</v>
          </cell>
          <cell r="B182" t="str">
            <v>GLIVEC</v>
          </cell>
          <cell r="C182" t="str">
            <v>100 MG COM REV CT BL AL PVC/PE/PVDC X 60</v>
          </cell>
          <cell r="D182" t="str">
            <v>Conformidade</v>
          </cell>
          <cell r="E182">
            <v>2</v>
          </cell>
          <cell r="F182" t="str">
            <v>Monitorado</v>
          </cell>
          <cell r="G182" t="str">
            <v>Sim</v>
          </cell>
          <cell r="H182">
            <v>7896261009448</v>
          </cell>
          <cell r="I182">
            <v>5641.5259999999998</v>
          </cell>
        </row>
        <row r="183">
          <cell r="A183">
            <v>526507103111211</v>
          </cell>
          <cell r="B183" t="str">
            <v>GLIVEC</v>
          </cell>
          <cell r="C183" t="str">
            <v>400 MG COM REV CT BL AL PVC/PE/PVDC X 30</v>
          </cell>
          <cell r="D183" t="str">
            <v>Conformidade</v>
          </cell>
          <cell r="E183">
            <v>2</v>
          </cell>
          <cell r="F183" t="str">
            <v>Monitorado</v>
          </cell>
          <cell r="G183" t="str">
            <v>Sim</v>
          </cell>
          <cell r="H183">
            <v>7896261009431</v>
          </cell>
          <cell r="I183">
            <v>11283.075000000001</v>
          </cell>
        </row>
        <row r="184">
          <cell r="A184">
            <v>526507104116314</v>
          </cell>
          <cell r="B184" t="str">
            <v>GLIVEC</v>
          </cell>
          <cell r="C184" t="str">
            <v>400 MG COM REV CT BL AL/AL X 30</v>
          </cell>
          <cell r="D184" t="str">
            <v>Conformidade</v>
          </cell>
          <cell r="E184">
            <v>2</v>
          </cell>
          <cell r="F184" t="str">
            <v>Monitorado</v>
          </cell>
          <cell r="G184" t="str">
            <v>Sim</v>
          </cell>
          <cell r="H184">
            <v>7896261018013</v>
          </cell>
          <cell r="I184">
            <v>11283.074999999999</v>
          </cell>
        </row>
        <row r="185">
          <cell r="A185">
            <v>526507201111410</v>
          </cell>
          <cell r="B185" t="str">
            <v>GLYVENOL</v>
          </cell>
          <cell r="C185" t="str">
            <v>200 MG DRG CT BL AL PLAS INC X 40</v>
          </cell>
          <cell r="D185" t="str">
            <v>Conformidade</v>
          </cell>
          <cell r="E185">
            <v>2</v>
          </cell>
          <cell r="F185" t="str">
            <v>Monitorado</v>
          </cell>
          <cell r="G185" t="str">
            <v>Não</v>
          </cell>
          <cell r="H185">
            <v>7896261000490</v>
          </cell>
          <cell r="J185">
            <v>40.488</v>
          </cell>
        </row>
        <row r="186">
          <cell r="A186">
            <v>526507301116317</v>
          </cell>
          <cell r="B186" t="str">
            <v>HIGROTON</v>
          </cell>
          <cell r="C186" t="str">
            <v>12,5 MG COM CT BL AL PLAS INC X 42</v>
          </cell>
          <cell r="D186" t="str">
            <v>Conformidade</v>
          </cell>
          <cell r="E186">
            <v>1</v>
          </cell>
          <cell r="F186" t="str">
            <v>Monitorado</v>
          </cell>
          <cell r="G186" t="str">
            <v>Não</v>
          </cell>
          <cell r="H186">
            <v>7896261000506</v>
          </cell>
          <cell r="J186">
            <v>10.867000000000001</v>
          </cell>
        </row>
        <row r="187">
          <cell r="A187">
            <v>526507304115311</v>
          </cell>
          <cell r="B187" t="str">
            <v>HIGROTON</v>
          </cell>
          <cell r="C187" t="str">
            <v>12,5 MG COM CT BL AL PLAST INC X 14 </v>
          </cell>
          <cell r="D187" t="str">
            <v>Conformidade</v>
          </cell>
          <cell r="E187">
            <v>1</v>
          </cell>
          <cell r="F187" t="str">
            <v>Monitorado</v>
          </cell>
          <cell r="G187" t="str">
            <v>Não</v>
          </cell>
          <cell r="H187">
            <v>7896261017016</v>
          </cell>
          <cell r="J187">
            <v>3.6</v>
          </cell>
        </row>
        <row r="188">
          <cell r="A188">
            <v>526512020076203</v>
          </cell>
          <cell r="B188" t="str">
            <v>HIGROTON</v>
          </cell>
          <cell r="C188" t="str">
            <v>25 MG COM CT  BL AL PLAS INC X 14</v>
          </cell>
          <cell r="D188" t="str">
            <v>Conformidade</v>
          </cell>
          <cell r="E188">
            <v>1</v>
          </cell>
          <cell r="F188" t="str">
            <v>Monitorado</v>
          </cell>
          <cell r="G188" t="str">
            <v>Não</v>
          </cell>
          <cell r="H188">
            <v>7896261018549</v>
          </cell>
          <cell r="J188">
            <v>6.3220000000000001</v>
          </cell>
        </row>
        <row r="189">
          <cell r="A189">
            <v>526507302112315</v>
          </cell>
          <cell r="B189" t="str">
            <v>HIGROTON</v>
          </cell>
          <cell r="C189" t="str">
            <v>25 MG COM CT BL AL PLAS INC X 42</v>
          </cell>
          <cell r="D189" t="str">
            <v>Conformidade</v>
          </cell>
          <cell r="E189">
            <v>1</v>
          </cell>
          <cell r="F189" t="str">
            <v>Monitorado</v>
          </cell>
          <cell r="G189" t="str">
            <v>Não</v>
          </cell>
          <cell r="H189">
            <v>7896261000285</v>
          </cell>
          <cell r="J189">
            <v>18.989999999999998</v>
          </cell>
        </row>
        <row r="190">
          <cell r="A190">
            <v>526507303119313</v>
          </cell>
          <cell r="B190" t="str">
            <v>HIGROTON</v>
          </cell>
          <cell r="C190" t="str">
            <v>50 MG COM CT BL AL PLAS INC X 28</v>
          </cell>
          <cell r="D190" t="str">
            <v>Conformidade</v>
          </cell>
          <cell r="E190">
            <v>1</v>
          </cell>
          <cell r="F190" t="str">
            <v>Monitorado</v>
          </cell>
          <cell r="G190" t="str">
            <v>Não</v>
          </cell>
          <cell r="H190">
            <v>7896261000513</v>
          </cell>
          <cell r="J190">
            <v>19.169999999999998</v>
          </cell>
        </row>
        <row r="191">
          <cell r="A191">
            <v>526507501158315</v>
          </cell>
          <cell r="B191" t="str">
            <v>HYDERGINE</v>
          </cell>
          <cell r="C191" t="str">
            <v>0,3 MG/ML SOL INJ CT 50 AMP VD INC X 1 ML</v>
          </cell>
          <cell r="D191" t="str">
            <v>Conformidade</v>
          </cell>
          <cell r="E191">
            <v>2</v>
          </cell>
          <cell r="F191" t="str">
            <v>Monitorado</v>
          </cell>
          <cell r="G191" t="str">
            <v>Não</v>
          </cell>
          <cell r="H191">
            <v>7896261002289</v>
          </cell>
          <cell r="J191">
            <v>121.477</v>
          </cell>
        </row>
        <row r="192">
          <cell r="A192">
            <v>526507502111312</v>
          </cell>
          <cell r="B192" t="str">
            <v>HYDERGINE</v>
          </cell>
          <cell r="C192" t="str">
            <v>1 MG CAP GEL DUR CT BL AL PLAS INC X 36</v>
          </cell>
          <cell r="D192" t="str">
            <v>Conformidade</v>
          </cell>
          <cell r="E192">
            <v>2</v>
          </cell>
          <cell r="F192" t="str">
            <v>Monitorado</v>
          </cell>
          <cell r="G192" t="str">
            <v>Não</v>
          </cell>
          <cell r="H192">
            <v>7896261001732</v>
          </cell>
          <cell r="J192">
            <v>44.021000000000001</v>
          </cell>
        </row>
        <row r="193">
          <cell r="A193">
            <v>526507503134316</v>
          </cell>
          <cell r="B193" t="str">
            <v>HYDERGINE</v>
          </cell>
          <cell r="C193" t="str">
            <v>1 MG/ML SOL OR CT FR VD AMB X 30 ML</v>
          </cell>
          <cell r="D193" t="str">
            <v>Conformidade</v>
          </cell>
          <cell r="E193">
            <v>2</v>
          </cell>
          <cell r="F193" t="str">
            <v>Monitorado</v>
          </cell>
          <cell r="G193" t="str">
            <v>Não</v>
          </cell>
          <cell r="H193">
            <v>7896261001749</v>
          </cell>
          <cell r="J193">
            <v>32.231000000000002</v>
          </cell>
        </row>
        <row r="194">
          <cell r="A194">
            <v>526507504114319</v>
          </cell>
          <cell r="B194" t="str">
            <v>HYDERGINE</v>
          </cell>
          <cell r="C194" t="str">
            <v>4,5 MG COM CT BL AL PLAS INC X 14</v>
          </cell>
          <cell r="D194" t="str">
            <v>Conformidade</v>
          </cell>
          <cell r="E194">
            <v>2</v>
          </cell>
          <cell r="F194" t="str">
            <v>Monitorado</v>
          </cell>
          <cell r="G194" t="str">
            <v>Não</v>
          </cell>
          <cell r="H194">
            <v>7896409700213</v>
          </cell>
          <cell r="J194">
            <v>58.308</v>
          </cell>
        </row>
        <row r="195">
          <cell r="A195">
            <v>526507507113313</v>
          </cell>
          <cell r="B195" t="str">
            <v>HYDERGINE</v>
          </cell>
          <cell r="C195" t="str">
            <v>6 MG CAP SRO CT BL AL PLAS INC X 14</v>
          </cell>
          <cell r="D195" t="str">
            <v>Conformidade</v>
          </cell>
          <cell r="E195">
            <v>2</v>
          </cell>
          <cell r="F195" t="str">
            <v>Monitorado</v>
          </cell>
          <cell r="G195" t="str">
            <v>Não</v>
          </cell>
          <cell r="H195">
            <v>7896261001718</v>
          </cell>
          <cell r="J195">
            <v>58.612000000000002</v>
          </cell>
        </row>
        <row r="196">
          <cell r="A196">
            <v>526507506117315</v>
          </cell>
          <cell r="B196" t="str">
            <v>HYDERGINE</v>
          </cell>
          <cell r="C196" t="str">
            <v>6 MG CAP SRO CT BL AL PLAS INC X 28</v>
          </cell>
          <cell r="D196" t="str">
            <v>Conformidade</v>
          </cell>
          <cell r="E196">
            <v>2</v>
          </cell>
          <cell r="F196" t="str">
            <v>Monitorado</v>
          </cell>
          <cell r="G196" t="str">
            <v>Não</v>
          </cell>
          <cell r="H196">
            <v>7896261003224</v>
          </cell>
          <cell r="J196">
            <v>114.333</v>
          </cell>
        </row>
        <row r="197">
          <cell r="A197">
            <v>526507602175411</v>
          </cell>
          <cell r="B197" t="str">
            <v>HYPOTEARS PLUS</v>
          </cell>
          <cell r="C197" t="str">
            <v>50 MG/ML SOL OFT CT FR PLAS TRANS GOT X 10 ML</v>
          </cell>
          <cell r="D197" t="str">
            <v>Conformidade</v>
          </cell>
          <cell r="E197">
            <v>3</v>
          </cell>
          <cell r="F197" t="str">
            <v>Monitorado</v>
          </cell>
          <cell r="G197" t="str">
            <v>Não</v>
          </cell>
          <cell r="H197">
            <v>7896261008663</v>
          </cell>
          <cell r="J197">
            <v>22.398</v>
          </cell>
        </row>
        <row r="198">
          <cell r="A198">
            <v>526532001155318</v>
          </cell>
          <cell r="B198" t="str">
            <v>ILARIS</v>
          </cell>
          <cell r="C198" t="str">
            <v>150 MG PO LIOF INJ CT 01 FA VD INC</v>
          </cell>
          <cell r="D198" t="str">
            <v>Conformidade</v>
          </cell>
          <cell r="E198">
            <v>3</v>
          </cell>
          <cell r="F198" t="str">
            <v>Monitorado</v>
          </cell>
          <cell r="G198" t="str">
            <v>Não</v>
          </cell>
          <cell r="H198">
            <v>7896261016286</v>
          </cell>
          <cell r="J198">
            <v>44928.663</v>
          </cell>
        </row>
        <row r="199">
          <cell r="A199">
            <v>526516020085801</v>
          </cell>
          <cell r="B199" t="str">
            <v>Jakavi</v>
          </cell>
          <cell r="C199" t="str">
            <v>15 MG COM CT BL AL PLAS TRANS X 60</v>
          </cell>
          <cell r="D199" t="str">
            <v>Conformidade</v>
          </cell>
          <cell r="E199">
            <v>3</v>
          </cell>
          <cell r="F199" t="str">
            <v>Monitorado</v>
          </cell>
          <cell r="G199" t="str">
            <v>Não</v>
          </cell>
          <cell r="H199">
            <v>7896261018631</v>
          </cell>
          <cell r="J199">
            <v>22733.82</v>
          </cell>
        </row>
        <row r="200">
          <cell r="A200">
            <v>526516020085701</v>
          </cell>
          <cell r="B200" t="str">
            <v>Jakavi</v>
          </cell>
          <cell r="C200" t="str">
            <v>20 MG COM CT BL AL PLAS TRANS X 60</v>
          </cell>
          <cell r="D200" t="str">
            <v>Conformidade</v>
          </cell>
          <cell r="E200">
            <v>3</v>
          </cell>
          <cell r="F200" t="str">
            <v>Monitorado</v>
          </cell>
          <cell r="G200" t="str">
            <v>Não</v>
          </cell>
          <cell r="H200">
            <v>7896261018648</v>
          </cell>
          <cell r="J200">
            <v>22733.82</v>
          </cell>
        </row>
        <row r="201">
          <cell r="A201">
            <v>526516020085601</v>
          </cell>
          <cell r="B201" t="str">
            <v>Jakavi</v>
          </cell>
          <cell r="C201" t="str">
            <v>5 MG COM CT BL AL PLAS TRANS X 60</v>
          </cell>
          <cell r="D201" t="str">
            <v>Conformidade</v>
          </cell>
          <cell r="E201">
            <v>3</v>
          </cell>
          <cell r="F201" t="str">
            <v>Monitorado</v>
          </cell>
          <cell r="G201" t="str">
            <v>Não</v>
          </cell>
          <cell r="H201">
            <v>7896261018624</v>
          </cell>
          <cell r="J201">
            <v>12610.867</v>
          </cell>
        </row>
        <row r="202">
          <cell r="A202">
            <v>526515070085401</v>
          </cell>
          <cell r="B202" t="str">
            <v>JETREA</v>
          </cell>
          <cell r="C202" t="str">
            <v>2,5 MG/ML SOL DIL INJ IVIT AMP VD TRANS X 0,2 ML</v>
          </cell>
          <cell r="D202" t="str">
            <v>Conformidade</v>
          </cell>
          <cell r="E202">
            <v>3</v>
          </cell>
          <cell r="F202" t="str">
            <v>Monitorado</v>
          </cell>
          <cell r="G202" t="str">
            <v>Não</v>
          </cell>
          <cell r="H202">
            <v>7896548199596</v>
          </cell>
          <cell r="J202">
            <v>13096.473</v>
          </cell>
        </row>
        <row r="203">
          <cell r="A203">
            <v>526507901164411</v>
          </cell>
          <cell r="B203" t="str">
            <v>LACRIGEL A</v>
          </cell>
          <cell r="C203" t="str">
            <v>10  MG/G GEL OFT CT TB AL X 10 G</v>
          </cell>
          <cell r="D203" t="str">
            <v>Conformidade</v>
          </cell>
          <cell r="E203">
            <v>3</v>
          </cell>
          <cell r="F203" t="str">
            <v>Monitorado</v>
          </cell>
          <cell r="G203" t="str">
            <v>Não</v>
          </cell>
          <cell r="H203">
            <v>7896261008250</v>
          </cell>
          <cell r="J203">
            <v>33.018000000000001</v>
          </cell>
        </row>
        <row r="204">
          <cell r="A204">
            <v>500902101171317</v>
          </cell>
          <cell r="B204" t="str">
            <v>LACRIMA PLUS</v>
          </cell>
          <cell r="C204" t="str">
            <v>1,0 MG/ML + 3,0 MG/ML SOL OFT CT FR PLAS TRANS GOT X 15 ML</v>
          </cell>
          <cell r="D204" t="str">
            <v>Conformidade</v>
          </cell>
          <cell r="E204">
            <v>3</v>
          </cell>
          <cell r="F204" t="str">
            <v>Monitorado</v>
          </cell>
          <cell r="G204" t="str">
            <v>Não</v>
          </cell>
          <cell r="H204">
            <v>7896548113059</v>
          </cell>
          <cell r="J204">
            <v>14.816000000000001</v>
          </cell>
        </row>
        <row r="205">
          <cell r="A205">
            <v>526508005111312</v>
          </cell>
          <cell r="B205" t="str">
            <v>LAMISIL</v>
          </cell>
          <cell r="C205" t="str">
            <v>125 MG COM CT BL AL PLAS INC X 14</v>
          </cell>
          <cell r="D205" t="str">
            <v>Conformidade</v>
          </cell>
          <cell r="E205">
            <v>2</v>
          </cell>
          <cell r="F205" t="str">
            <v>Monitorado</v>
          </cell>
          <cell r="G205" t="str">
            <v>Não</v>
          </cell>
          <cell r="H205">
            <v>7896261002357</v>
          </cell>
          <cell r="J205">
            <v>59.781999999999996</v>
          </cell>
        </row>
        <row r="206">
          <cell r="A206">
            <v>526508007114319</v>
          </cell>
          <cell r="B206" t="str">
            <v>LAMISIL</v>
          </cell>
          <cell r="C206" t="str">
            <v>250 MG COM CT BL AL PLAS INC X 14</v>
          </cell>
          <cell r="D206" t="str">
            <v>Conformidade</v>
          </cell>
          <cell r="E206">
            <v>2</v>
          </cell>
          <cell r="F206" t="str">
            <v>Monitorado</v>
          </cell>
          <cell r="G206" t="str">
            <v>Não</v>
          </cell>
          <cell r="H206">
            <v>7896261001725</v>
          </cell>
          <cell r="J206">
            <v>110.733</v>
          </cell>
        </row>
        <row r="207">
          <cell r="A207">
            <v>526508006118310</v>
          </cell>
          <cell r="B207" t="str">
            <v>LAMISIL</v>
          </cell>
          <cell r="C207" t="str">
            <v>250 MG COM CT BL AL PLAS INC X 28</v>
          </cell>
          <cell r="D207" t="str">
            <v>Conformidade</v>
          </cell>
          <cell r="E207">
            <v>2</v>
          </cell>
          <cell r="F207" t="str">
            <v>Monitorado</v>
          </cell>
          <cell r="G207" t="str">
            <v>Não</v>
          </cell>
          <cell r="H207">
            <v>7896261001763</v>
          </cell>
          <cell r="J207">
            <v>220.55600000000001</v>
          </cell>
        </row>
        <row r="208">
          <cell r="A208">
            <v>526508008110317</v>
          </cell>
          <cell r="B208" t="str">
            <v>LAMISIL</v>
          </cell>
          <cell r="C208" t="str">
            <v>250 MG COM CT BL AL PLAS INC X 7</v>
          </cell>
          <cell r="D208" t="str">
            <v>Conformidade</v>
          </cell>
          <cell r="E208">
            <v>2</v>
          </cell>
          <cell r="F208" t="str">
            <v>Monitorado</v>
          </cell>
          <cell r="G208" t="str">
            <v>Não</v>
          </cell>
          <cell r="H208">
            <v>7896261003231</v>
          </cell>
          <cell r="J208">
            <v>56.25</v>
          </cell>
        </row>
        <row r="209">
          <cell r="A209">
            <v>526508011162314</v>
          </cell>
          <cell r="B209" t="str">
            <v>LAMISIL CREME</v>
          </cell>
          <cell r="C209" t="str">
            <v>10 MG/G CREME CT TB AL X 15 G</v>
          </cell>
          <cell r="D209" t="str">
            <v>Conformidade</v>
          </cell>
          <cell r="E209">
            <v>1</v>
          </cell>
          <cell r="F209" t="str">
            <v>Monitorado</v>
          </cell>
          <cell r="G209" t="str">
            <v>Não</v>
          </cell>
          <cell r="H209">
            <v>7896261009745</v>
          </cell>
          <cell r="J209">
            <v>14.006</v>
          </cell>
        </row>
        <row r="210">
          <cell r="A210">
            <v>526508010166316</v>
          </cell>
          <cell r="B210" t="str">
            <v>LAMISIL CREME</v>
          </cell>
          <cell r="C210" t="str">
            <v>10 MG/G CREME CT TB AL X 7,5 G</v>
          </cell>
          <cell r="D210" t="str">
            <v>Conformidade</v>
          </cell>
          <cell r="E210">
            <v>1</v>
          </cell>
          <cell r="F210" t="str">
            <v>Monitorado</v>
          </cell>
          <cell r="G210" t="str">
            <v>Não</v>
          </cell>
          <cell r="H210">
            <v>7896261008991</v>
          </cell>
          <cell r="J210">
            <v>6.9859999999999998</v>
          </cell>
        </row>
        <row r="211">
          <cell r="A211">
            <v>526531701161312</v>
          </cell>
          <cell r="B211" t="str">
            <v>LAMISILATE</v>
          </cell>
          <cell r="C211" t="str">
            <v>10 MG/G CREM DERM CT TB AL X 15 G </v>
          </cell>
          <cell r="D211" t="str">
            <v>Conformidade</v>
          </cell>
          <cell r="E211">
            <v>1</v>
          </cell>
          <cell r="F211" t="str">
            <v>Monitorado</v>
          </cell>
          <cell r="G211" t="str">
            <v>Não</v>
          </cell>
          <cell r="H211">
            <v>7896261009745</v>
          </cell>
          <cell r="J211">
            <v>11.823</v>
          </cell>
        </row>
        <row r="212">
          <cell r="A212">
            <v>526531702168310</v>
          </cell>
          <cell r="B212" t="str">
            <v>LAMISILATE</v>
          </cell>
          <cell r="C212" t="str">
            <v>10 MG/G CREM DERM CT TB AL X 30 G </v>
          </cell>
          <cell r="D212" t="str">
            <v>Conformidade</v>
          </cell>
          <cell r="E212">
            <v>1</v>
          </cell>
          <cell r="F212" t="str">
            <v>Monitorado</v>
          </cell>
          <cell r="G212" t="str">
            <v>Não</v>
          </cell>
          <cell r="H212">
            <v>7896261009011</v>
          </cell>
          <cell r="J212">
            <v>19.71</v>
          </cell>
        </row>
        <row r="213">
          <cell r="A213">
            <v>526531703164319</v>
          </cell>
          <cell r="B213" t="str">
            <v>LAMISILATE</v>
          </cell>
          <cell r="C213" t="str">
            <v>10 MG/G CREM DERM CT TB AL X 7,5 G </v>
          </cell>
          <cell r="D213" t="str">
            <v>Conformidade</v>
          </cell>
          <cell r="E213">
            <v>1</v>
          </cell>
          <cell r="F213" t="str">
            <v>Monitorado</v>
          </cell>
          <cell r="G213" t="str">
            <v>Não</v>
          </cell>
          <cell r="H213">
            <v>7896261008991</v>
          </cell>
          <cell r="J213">
            <v>6.9859999999999998</v>
          </cell>
        </row>
        <row r="214">
          <cell r="A214">
            <v>526531704160317</v>
          </cell>
          <cell r="B214" t="str">
            <v>LAMISILATE</v>
          </cell>
          <cell r="C214" t="str">
            <v>10 MG/G GEL CT BG AL X 20 G </v>
          </cell>
          <cell r="D214" t="str">
            <v>Conformidade</v>
          </cell>
          <cell r="E214">
            <v>1</v>
          </cell>
          <cell r="F214" t="str">
            <v>Monitorado</v>
          </cell>
          <cell r="G214" t="str">
            <v>Não</v>
          </cell>
          <cell r="H214">
            <v>7896261003453</v>
          </cell>
          <cell r="J214">
            <v>21.768000000000001</v>
          </cell>
        </row>
        <row r="215">
          <cell r="A215">
            <v>526531705175318</v>
          </cell>
          <cell r="B215" t="str">
            <v>LAMISILATE</v>
          </cell>
          <cell r="C215" t="str">
            <v>10 MG/G SOL TOP CT FR PLAS OPC SPRAY X 30 ML </v>
          </cell>
          <cell r="D215" t="str">
            <v>Conformidade</v>
          </cell>
          <cell r="E215">
            <v>1</v>
          </cell>
          <cell r="F215" t="str">
            <v>Monitorado</v>
          </cell>
          <cell r="G215" t="str">
            <v>Não</v>
          </cell>
          <cell r="H215">
            <v>7896261003989</v>
          </cell>
          <cell r="J215">
            <v>38.835000000000001</v>
          </cell>
        </row>
        <row r="216">
          <cell r="A216">
            <v>526531601175311</v>
          </cell>
          <cell r="B216" t="str">
            <v>LAMISILATE UMA VEZ</v>
          </cell>
          <cell r="C216" t="str">
            <v>10 MG/G SOL FORM FILME CT BG AL X 4 G </v>
          </cell>
          <cell r="D216" t="str">
            <v>Conformidade</v>
          </cell>
          <cell r="E216">
            <v>1</v>
          </cell>
          <cell r="F216" t="str">
            <v>Monitorado</v>
          </cell>
          <cell r="G216" t="str">
            <v>Não</v>
          </cell>
          <cell r="H216">
            <v>7896261012295</v>
          </cell>
          <cell r="J216">
            <v>27.63</v>
          </cell>
        </row>
        <row r="217">
          <cell r="A217">
            <v>526508301111410</v>
          </cell>
          <cell r="B217" t="str">
            <v>LEPONEX</v>
          </cell>
          <cell r="C217" t="str">
            <v>100 MG COM CT BL AL PLAS INC X 30</v>
          </cell>
          <cell r="D217" t="str">
            <v>Conformidade</v>
          </cell>
          <cell r="E217">
            <v>1</v>
          </cell>
          <cell r="F217" t="str">
            <v>Monitorado</v>
          </cell>
          <cell r="G217" t="str">
            <v>Não</v>
          </cell>
          <cell r="H217">
            <v>7896261002388</v>
          </cell>
          <cell r="J217">
            <v>197.178</v>
          </cell>
        </row>
        <row r="218">
          <cell r="A218">
            <v>526508305115410</v>
          </cell>
          <cell r="B218" t="str">
            <v>LEPONEX</v>
          </cell>
          <cell r="C218" t="str">
            <v>25 MG COM CT BL AL PLAS INC X 20 </v>
          </cell>
          <cell r="D218" t="str">
            <v>Conformidade</v>
          </cell>
          <cell r="E218">
            <v>1</v>
          </cell>
          <cell r="F218" t="str">
            <v>Monitorado</v>
          </cell>
          <cell r="G218" t="str">
            <v>Não</v>
          </cell>
          <cell r="H218">
            <v>7896261002371</v>
          </cell>
          <cell r="J218">
            <v>32.67</v>
          </cell>
        </row>
        <row r="219">
          <cell r="A219">
            <v>526527601115310</v>
          </cell>
          <cell r="B219" t="str">
            <v>LESCOL XL</v>
          </cell>
          <cell r="C219" t="str">
            <v>80 MG COM REV LIB PROL CT BL AL/AL X 30</v>
          </cell>
          <cell r="D219" t="str">
            <v>Conformidade</v>
          </cell>
          <cell r="E219">
            <v>1</v>
          </cell>
          <cell r="F219" t="str">
            <v>Monitorado</v>
          </cell>
          <cell r="G219" t="str">
            <v>Não</v>
          </cell>
          <cell r="H219">
            <v>7896261005297</v>
          </cell>
          <cell r="J219">
            <v>130.44300000000001</v>
          </cell>
        </row>
        <row r="220">
          <cell r="A220">
            <v>526508601113419</v>
          </cell>
          <cell r="B220" t="str">
            <v>LIORESAL</v>
          </cell>
          <cell r="C220" t="str">
            <v>10 MG COM CT BL AL PLAS INC  X 20</v>
          </cell>
          <cell r="D220" t="str">
            <v>Conformidade</v>
          </cell>
          <cell r="E220">
            <v>3</v>
          </cell>
          <cell r="F220" t="str">
            <v>Monitorado</v>
          </cell>
          <cell r="G220" t="str">
            <v>Não</v>
          </cell>
          <cell r="H220">
            <v>7896261000520</v>
          </cell>
          <cell r="J220">
            <v>28.968</v>
          </cell>
        </row>
        <row r="221">
          <cell r="A221">
            <v>526509101114317</v>
          </cell>
          <cell r="B221" t="str">
            <v>LOPRESSOR</v>
          </cell>
          <cell r="C221" t="str">
            <v>100 MG COM REV CT 2 BL AL PLAS INC X 10</v>
          </cell>
          <cell r="D221" t="str">
            <v>Conformidade</v>
          </cell>
          <cell r="E221">
            <v>2</v>
          </cell>
          <cell r="F221" t="str">
            <v>Monitorado</v>
          </cell>
          <cell r="G221" t="str">
            <v>Não</v>
          </cell>
          <cell r="H221">
            <v>7896261000575</v>
          </cell>
          <cell r="J221">
            <v>18.707999999999998</v>
          </cell>
        </row>
        <row r="222">
          <cell r="A222">
            <v>526509401118318</v>
          </cell>
          <cell r="B222" t="str">
            <v>LOTENSIN</v>
          </cell>
          <cell r="C222" t="str">
            <v>10 MG COM REV CT BL AL/AL X 14</v>
          </cell>
          <cell r="D222" t="str">
            <v>Conformidade</v>
          </cell>
          <cell r="E222">
            <v>1</v>
          </cell>
          <cell r="F222" t="str">
            <v>Monitorado</v>
          </cell>
          <cell r="G222" t="str">
            <v>Não</v>
          </cell>
          <cell r="H222">
            <v>7896261000599</v>
          </cell>
          <cell r="J222">
            <v>36.191000000000003</v>
          </cell>
        </row>
        <row r="223">
          <cell r="A223">
            <v>526509402114316</v>
          </cell>
          <cell r="B223" t="str">
            <v>LOTENSIN</v>
          </cell>
          <cell r="C223" t="str">
            <v>10 MG COM REV CT BL AL/AL X 30</v>
          </cell>
          <cell r="D223" t="str">
            <v>Conformidade</v>
          </cell>
          <cell r="E223">
            <v>1</v>
          </cell>
          <cell r="F223" t="str">
            <v>Monitorado</v>
          </cell>
          <cell r="G223" t="str">
            <v>Não</v>
          </cell>
          <cell r="H223">
            <v>7896261000872</v>
          </cell>
          <cell r="J223">
            <v>74.643000000000001</v>
          </cell>
        </row>
        <row r="224">
          <cell r="A224">
            <v>526509405113310</v>
          </cell>
          <cell r="B224" t="str">
            <v>LOTENSIN</v>
          </cell>
          <cell r="C224" t="str">
            <v>5 MG COM REV CT BL AL/AL X 30</v>
          </cell>
          <cell r="D224" t="str">
            <v>Conformidade</v>
          </cell>
          <cell r="E224">
            <v>1</v>
          </cell>
          <cell r="F224" t="str">
            <v>Monitorado</v>
          </cell>
          <cell r="G224" t="str">
            <v>Não</v>
          </cell>
          <cell r="H224">
            <v>7896261000858</v>
          </cell>
          <cell r="J224">
            <v>47.305999999999997</v>
          </cell>
        </row>
        <row r="225">
          <cell r="A225">
            <v>526527101112312</v>
          </cell>
          <cell r="B225" t="str">
            <v>LOTENSIN H</v>
          </cell>
          <cell r="C225" t="str">
            <v>10 MG + 12,5 MG COM REV CT BL AL / AL X 30</v>
          </cell>
          <cell r="D225" t="str">
            <v>Conformidade</v>
          </cell>
          <cell r="E225">
            <v>2</v>
          </cell>
          <cell r="F225" t="str">
            <v>Monitorado</v>
          </cell>
          <cell r="G225" t="str">
            <v>Não</v>
          </cell>
          <cell r="H225">
            <v>7896261000940</v>
          </cell>
          <cell r="J225">
            <v>58.927</v>
          </cell>
        </row>
        <row r="226">
          <cell r="A226">
            <v>526527102119310</v>
          </cell>
          <cell r="B226" t="str">
            <v>LOTENSIN H</v>
          </cell>
          <cell r="C226" t="str">
            <v>5 MG + 6,25 MG COM REV CT BL AL / AL X 30</v>
          </cell>
          <cell r="D226" t="str">
            <v>Conformidade</v>
          </cell>
          <cell r="E226">
            <v>2</v>
          </cell>
          <cell r="F226" t="str">
            <v>Monitorado</v>
          </cell>
          <cell r="G226" t="str">
            <v>Não</v>
          </cell>
          <cell r="H226">
            <v>7896261000933</v>
          </cell>
          <cell r="J226">
            <v>37.305</v>
          </cell>
        </row>
        <row r="227">
          <cell r="A227">
            <v>526529502157216</v>
          </cell>
          <cell r="B227" t="str">
            <v>LUCENTIS</v>
          </cell>
          <cell r="C227" t="str">
            <v>10 MG/ML SOL INJ CT 1 FA VD INC X 0,23 ML + SER + AGULHA + FILTRO P/ INJ</v>
          </cell>
          <cell r="D227" t="str">
            <v>Conformidade</v>
          </cell>
          <cell r="E227">
            <v>3</v>
          </cell>
          <cell r="F227" t="str">
            <v>Monitorado</v>
          </cell>
          <cell r="G227" t="str">
            <v>Não</v>
          </cell>
          <cell r="H227">
            <v>7896261014985</v>
          </cell>
          <cell r="J227">
            <v>3700.2710000000002</v>
          </cell>
        </row>
        <row r="228">
          <cell r="A228">
            <v>526515080085503</v>
          </cell>
          <cell r="B228" t="str">
            <v>LUCENTIS</v>
          </cell>
          <cell r="C228" t="str">
            <v>10 MG/ML SOL INJ CT 1 SER PREENC VD TRANS X 0,165 ML</v>
          </cell>
          <cell r="D228" t="str">
            <v>Conformidade</v>
          </cell>
          <cell r="E228">
            <v>3</v>
          </cell>
          <cell r="F228" t="str">
            <v>Monitorado</v>
          </cell>
          <cell r="G228" t="str">
            <v>Não</v>
          </cell>
          <cell r="H228">
            <v>7896261020085</v>
          </cell>
          <cell r="J228">
            <v>2654.538</v>
          </cell>
        </row>
        <row r="229">
          <cell r="A229">
            <v>526509601117315</v>
          </cell>
          <cell r="B229" t="str">
            <v>LUDIOMIL</v>
          </cell>
          <cell r="C229" t="str">
            <v>25 MG COM REV CT BL AL PLAS INC X 20</v>
          </cell>
          <cell r="D229" t="str">
            <v>Conformidade</v>
          </cell>
          <cell r="E229">
            <v>1</v>
          </cell>
          <cell r="F229" t="str">
            <v>Monitorado</v>
          </cell>
          <cell r="G229" t="str">
            <v>Não</v>
          </cell>
          <cell r="H229">
            <v>7896261000179</v>
          </cell>
          <cell r="J229">
            <v>30.352</v>
          </cell>
        </row>
        <row r="230">
          <cell r="A230">
            <v>526509603111314</v>
          </cell>
          <cell r="B230" t="str">
            <v>LUDIOMIL</v>
          </cell>
          <cell r="C230" t="str">
            <v>75 MG COM REV CT BL AL PLAS INC X 20</v>
          </cell>
          <cell r="D230" t="str">
            <v>Conformidade</v>
          </cell>
          <cell r="E230">
            <v>1</v>
          </cell>
          <cell r="F230" t="str">
            <v>Monitorado</v>
          </cell>
          <cell r="G230" t="str">
            <v>Não</v>
          </cell>
          <cell r="H230">
            <v>7896261000186</v>
          </cell>
          <cell r="J230">
            <v>77.725999999999999</v>
          </cell>
        </row>
        <row r="231">
          <cell r="A231">
            <v>500902301170111</v>
          </cell>
          <cell r="B231" t="str">
            <v>MALEATO DE TIMOLOL</v>
          </cell>
          <cell r="C231" t="str">
            <v>5,0 MG/ML SOL OFT CT FR PLAS OPC GOT X 5 ML</v>
          </cell>
          <cell r="D231" t="str">
            <v>Conformidade</v>
          </cell>
          <cell r="E231">
            <v>2</v>
          </cell>
          <cell r="F231" t="str">
            <v>Monitorado</v>
          </cell>
          <cell r="G231" t="str">
            <v>Não</v>
          </cell>
          <cell r="H231">
            <v>7896548165577</v>
          </cell>
          <cell r="J231">
            <v>7.2670000000000003</v>
          </cell>
        </row>
        <row r="232">
          <cell r="A232">
            <v>500902501161319</v>
          </cell>
          <cell r="B232" t="str">
            <v>MAXIDEX</v>
          </cell>
          <cell r="C232" t="str">
            <v>1,0 MG/G POM OFT CT BG AL X 3,5 G</v>
          </cell>
          <cell r="D232" t="str">
            <v>Conformidade</v>
          </cell>
          <cell r="E232">
            <v>3</v>
          </cell>
          <cell r="F232" t="str">
            <v>Monitorado</v>
          </cell>
          <cell r="G232" t="str">
            <v>Não</v>
          </cell>
          <cell r="H232">
            <v>7896548198292</v>
          </cell>
          <cell r="J232">
            <v>19.552</v>
          </cell>
        </row>
        <row r="233">
          <cell r="A233">
            <v>500902502176311</v>
          </cell>
          <cell r="B233" t="str">
            <v>MAXIDEX</v>
          </cell>
          <cell r="C233" t="str">
            <v>1,0 MG/ML SUS OFT CT FR PLAS TRANS GOT X 5 ML</v>
          </cell>
          <cell r="D233" t="str">
            <v>Conformidade</v>
          </cell>
          <cell r="E233">
            <v>3</v>
          </cell>
          <cell r="F233" t="str">
            <v>Monitorado</v>
          </cell>
          <cell r="G233" t="str">
            <v>Não</v>
          </cell>
          <cell r="H233">
            <v>7896548111727</v>
          </cell>
          <cell r="J233">
            <v>5.7030000000000003</v>
          </cell>
        </row>
        <row r="234">
          <cell r="A234">
            <v>500902601166312</v>
          </cell>
          <cell r="B234" t="str">
            <v>MAXITROL</v>
          </cell>
          <cell r="C234" t="str">
            <v>1,0 MG/G + 5,0 MG/G + 6.000 UI/G POM OFT CT BG AL X 3,5 G</v>
          </cell>
          <cell r="D234" t="str">
            <v>Conformidade</v>
          </cell>
          <cell r="E234">
            <v>3</v>
          </cell>
          <cell r="F234" t="str">
            <v>Monitorado</v>
          </cell>
          <cell r="G234" t="str">
            <v>Não</v>
          </cell>
          <cell r="H234">
            <v>7896548198285</v>
          </cell>
          <cell r="J234">
            <v>19.225999999999999</v>
          </cell>
        </row>
        <row r="235">
          <cell r="A235">
            <v>500902602170313</v>
          </cell>
          <cell r="B235" t="str">
            <v>MAXITROL</v>
          </cell>
          <cell r="C235" t="str">
            <v>1,0 MG/ML + 5,0 MG/ML + 6.000 UI/ML SUS OFT CT FR PLAS TRANS GOT X 5 ML</v>
          </cell>
          <cell r="D235" t="str">
            <v>Conformidade</v>
          </cell>
          <cell r="E235">
            <v>3</v>
          </cell>
          <cell r="F235" t="str">
            <v>Monitorado</v>
          </cell>
          <cell r="G235" t="str">
            <v>Não</v>
          </cell>
          <cell r="H235">
            <v>7896548111987</v>
          </cell>
          <cell r="J235">
            <v>11.801</v>
          </cell>
        </row>
        <row r="236">
          <cell r="A236">
            <v>526510101114418</v>
          </cell>
          <cell r="B236" t="str">
            <v>MERIGEST</v>
          </cell>
          <cell r="C236" t="str">
            <v>2,0 MG + 0,7 MG COM REV CT BL AL PLAS OPC X 28</v>
          </cell>
          <cell r="D236" t="str">
            <v>Conformidade</v>
          </cell>
          <cell r="E236">
            <v>3</v>
          </cell>
          <cell r="F236" t="str">
            <v>Monitorado</v>
          </cell>
          <cell r="G236" t="str">
            <v>Não</v>
          </cell>
          <cell r="H236">
            <v>7896261004696</v>
          </cell>
          <cell r="J236">
            <v>37.698</v>
          </cell>
        </row>
        <row r="237">
          <cell r="A237">
            <v>526510301113415</v>
          </cell>
          <cell r="B237" t="str">
            <v>METHERGIN</v>
          </cell>
          <cell r="C237" t="str">
            <v>0,125 MG DRG CT BL AL PLAS INC X 12</v>
          </cell>
          <cell r="D237" t="str">
            <v>Conformidade</v>
          </cell>
          <cell r="E237">
            <v>3</v>
          </cell>
          <cell r="F237" t="str">
            <v>Monitorado</v>
          </cell>
          <cell r="G237" t="str">
            <v>Não</v>
          </cell>
          <cell r="H237">
            <v>7896261002487</v>
          </cell>
          <cell r="J237">
            <v>6.0970000000000004</v>
          </cell>
        </row>
        <row r="238">
          <cell r="A238">
            <v>526510302152414</v>
          </cell>
          <cell r="B238" t="str">
            <v>METHERGIN</v>
          </cell>
          <cell r="C238" t="str">
            <v>0,2 MG/ML SOL INJ CT 50 AMP VD INC X 1 ML</v>
          </cell>
          <cell r="D238" t="str">
            <v>Conformidade</v>
          </cell>
          <cell r="E238">
            <v>3</v>
          </cell>
          <cell r="F238" t="str">
            <v>Monitorado</v>
          </cell>
          <cell r="G238" t="str">
            <v>Não</v>
          </cell>
          <cell r="H238">
            <v>7896261002500</v>
          </cell>
          <cell r="J238">
            <v>100.935</v>
          </cell>
        </row>
        <row r="239">
          <cell r="A239">
            <v>526510404151311</v>
          </cell>
          <cell r="B239" t="str">
            <v>MIACALCIC</v>
          </cell>
          <cell r="C239" t="str">
            <v>100 UI SOL INJ CT 5 AMP VD INC X 1 ML</v>
          </cell>
          <cell r="D239" t="str">
            <v>Conformidade</v>
          </cell>
          <cell r="E239">
            <v>3</v>
          </cell>
          <cell r="F239" t="str">
            <v>Monitorado</v>
          </cell>
          <cell r="G239" t="str">
            <v>Não</v>
          </cell>
          <cell r="H239">
            <v>7896261015555</v>
          </cell>
          <cell r="J239">
            <v>204.57</v>
          </cell>
        </row>
        <row r="240">
          <cell r="A240">
            <v>526510402173413</v>
          </cell>
          <cell r="B240" t="str">
            <v>MIACALCIC</v>
          </cell>
          <cell r="C240" t="str">
            <v>200 UI/DOSE SOL NAS CT FR VD INC NEB X 2 ML</v>
          </cell>
          <cell r="D240" t="str">
            <v>Conformidade</v>
          </cell>
          <cell r="E240">
            <v>3</v>
          </cell>
          <cell r="F240" t="str">
            <v>Monitorado</v>
          </cell>
          <cell r="G240" t="str">
            <v>Não</v>
          </cell>
          <cell r="H240">
            <v>7896261001640</v>
          </cell>
          <cell r="J240">
            <v>182.20500000000001</v>
          </cell>
        </row>
        <row r="241">
          <cell r="A241">
            <v>526510501171419</v>
          </cell>
          <cell r="B241" t="str">
            <v>MIFLASONA</v>
          </cell>
          <cell r="C241" t="str">
            <v>200 MCG CAP INAL OR CT BL AL PLAS TRANS X 60 + INAL</v>
          </cell>
          <cell r="D241" t="str">
            <v>Conformidade</v>
          </cell>
          <cell r="E241">
            <v>3</v>
          </cell>
          <cell r="F241" t="str">
            <v>Monitorado</v>
          </cell>
          <cell r="G241" t="str">
            <v>Não</v>
          </cell>
          <cell r="H241">
            <v>7896261004009</v>
          </cell>
          <cell r="J241">
            <v>19.89</v>
          </cell>
        </row>
        <row r="242">
          <cell r="A242">
            <v>526510502178417</v>
          </cell>
          <cell r="B242" t="str">
            <v>MIFLASONA</v>
          </cell>
          <cell r="C242" t="str">
            <v>400 MCG CAP INAL OR CT BL AL PLAS TRANS X 60 + INAL</v>
          </cell>
          <cell r="D242" t="str">
            <v>Conformidade</v>
          </cell>
          <cell r="E242">
            <v>3</v>
          </cell>
          <cell r="F242" t="str">
            <v>Monitorado</v>
          </cell>
          <cell r="G242" t="str">
            <v>Não</v>
          </cell>
          <cell r="H242">
            <v>7896261004016</v>
          </cell>
          <cell r="J242">
            <v>34.548000000000002</v>
          </cell>
        </row>
        <row r="243">
          <cell r="A243">
            <v>526510607174411</v>
          </cell>
          <cell r="B243" t="str">
            <v>MIFLONIDE</v>
          </cell>
          <cell r="C243" t="str">
            <v>200 MCG CAP GEL DURA P/ INAL CT BL AL PLAS INC X 30</v>
          </cell>
          <cell r="D243" t="str">
            <v>Conformidade</v>
          </cell>
          <cell r="E243">
            <v>3</v>
          </cell>
          <cell r="F243" t="str">
            <v>Monitorado</v>
          </cell>
          <cell r="G243" t="str">
            <v>Não</v>
          </cell>
          <cell r="H243">
            <v>7896261006508</v>
          </cell>
          <cell r="J243">
            <v>11.137</v>
          </cell>
        </row>
        <row r="244">
          <cell r="A244">
            <v>526510603179419</v>
          </cell>
          <cell r="B244" t="str">
            <v>MIFLONIDE</v>
          </cell>
          <cell r="C244" t="str">
            <v>200 MCG CAP GEL DURA P/ INAL CT BL AL PLAS INC X 30 + INAL</v>
          </cell>
          <cell r="D244" t="str">
            <v>Conformidade</v>
          </cell>
          <cell r="E244">
            <v>3</v>
          </cell>
          <cell r="F244" t="str">
            <v>Monitorado</v>
          </cell>
          <cell r="G244" t="str">
            <v>Não</v>
          </cell>
          <cell r="H244">
            <v>7896261006539</v>
          </cell>
          <cell r="J244">
            <v>14.265000000000001</v>
          </cell>
        </row>
        <row r="245">
          <cell r="A245">
            <v>526510601117416</v>
          </cell>
          <cell r="B245" t="str">
            <v>MIFLONIDE</v>
          </cell>
          <cell r="C245" t="str">
            <v>200 MCG CAP GEL DURA P/ INAL CT BL AL PLAS INC X 60 + INAL</v>
          </cell>
          <cell r="D245" t="str">
            <v>Conformidade</v>
          </cell>
          <cell r="E245">
            <v>3</v>
          </cell>
          <cell r="F245" t="str">
            <v>Monitorado</v>
          </cell>
          <cell r="G245" t="str">
            <v>Não</v>
          </cell>
          <cell r="H245">
            <v>7896261005259</v>
          </cell>
          <cell r="J245">
            <v>28.641999999999999</v>
          </cell>
        </row>
        <row r="246">
          <cell r="A246">
            <v>526510608170411</v>
          </cell>
          <cell r="B246" t="str">
            <v>MIFLONIDE</v>
          </cell>
          <cell r="C246" t="str">
            <v>400 MCG CAP GEL DURA P/ INAL CT BL AL PLAS INC X 30</v>
          </cell>
          <cell r="D246" t="str">
            <v>Conformidade</v>
          </cell>
          <cell r="E246">
            <v>3</v>
          </cell>
          <cell r="F246" t="str">
            <v>Monitorado</v>
          </cell>
          <cell r="G246" t="str">
            <v>Não</v>
          </cell>
          <cell r="H246">
            <v>7896261006522</v>
          </cell>
          <cell r="J246">
            <v>21.588000000000001</v>
          </cell>
        </row>
        <row r="247">
          <cell r="A247">
            <v>526510604175417</v>
          </cell>
          <cell r="B247" t="str">
            <v>MIFLONIDE</v>
          </cell>
          <cell r="C247" t="str">
            <v>400 MCG CAP GEL DURA P/ INAL CT BL AL PLAS INC X 30 + INAL</v>
          </cell>
          <cell r="D247" t="str">
            <v>Conformidade</v>
          </cell>
          <cell r="E247">
            <v>3</v>
          </cell>
          <cell r="F247" t="str">
            <v>Monitorado</v>
          </cell>
          <cell r="G247" t="str">
            <v>Não</v>
          </cell>
          <cell r="H247">
            <v>7896261006546</v>
          </cell>
          <cell r="J247">
            <v>24.885000000000002</v>
          </cell>
        </row>
        <row r="248">
          <cell r="A248">
            <v>526510602113414</v>
          </cell>
          <cell r="B248" t="str">
            <v>MIFLONIDE</v>
          </cell>
          <cell r="C248" t="str">
            <v>400 MCG CAP GEL DURA P/ INAL CT BL AL PLAS INC X 60 + INAL</v>
          </cell>
          <cell r="D248" t="str">
            <v>Conformidade</v>
          </cell>
          <cell r="E248">
            <v>3</v>
          </cell>
          <cell r="F248" t="str">
            <v>Monitorado</v>
          </cell>
          <cell r="G248" t="str">
            <v>Não</v>
          </cell>
          <cell r="H248">
            <v>7896261005266</v>
          </cell>
          <cell r="J248">
            <v>49.77</v>
          </cell>
        </row>
        <row r="249">
          <cell r="A249">
            <v>526510902133410</v>
          </cell>
          <cell r="B249" t="str">
            <v>MURICALM</v>
          </cell>
          <cell r="C249" t="str">
            <v>0.1 MG/ML XPE CT FR VD AMB X 120 ML</v>
          </cell>
          <cell r="D249" t="str">
            <v>Conformidade</v>
          </cell>
          <cell r="E249">
            <v>1</v>
          </cell>
          <cell r="F249" t="str">
            <v>Monitorado</v>
          </cell>
          <cell r="G249" t="str">
            <v>Não</v>
          </cell>
          <cell r="H249">
            <v>7896261002562</v>
          </cell>
          <cell r="J249">
            <v>8.3469999999999995</v>
          </cell>
        </row>
        <row r="250">
          <cell r="A250">
            <v>526510901137412</v>
          </cell>
          <cell r="B250" t="str">
            <v>MURICALM</v>
          </cell>
          <cell r="C250" t="str">
            <v>1 MG/ML SOL OR CT FR VD CGT X 10 ML</v>
          </cell>
          <cell r="D250" t="str">
            <v>Conformidade</v>
          </cell>
          <cell r="E250">
            <v>1</v>
          </cell>
          <cell r="F250" t="str">
            <v>Monitorado</v>
          </cell>
          <cell r="G250" t="str">
            <v>Não</v>
          </cell>
          <cell r="H250">
            <v>7896261002555</v>
          </cell>
          <cell r="J250">
            <v>6.9409999999999998</v>
          </cell>
        </row>
        <row r="251">
          <cell r="A251">
            <v>500902901178316</v>
          </cell>
          <cell r="B251" t="str">
            <v>MYDRIACYL</v>
          </cell>
          <cell r="C251" t="str">
            <v>10 MG/ML SOL OFT CT FR PLAS TRANS GOT X 5 ML</v>
          </cell>
          <cell r="D251" t="str">
            <v>Conformidade</v>
          </cell>
          <cell r="E251">
            <v>3</v>
          </cell>
          <cell r="F251" t="str">
            <v>Monitorado</v>
          </cell>
          <cell r="G251" t="str">
            <v>Não</v>
          </cell>
          <cell r="H251">
            <v>7896548112229</v>
          </cell>
          <cell r="J251">
            <v>11.52</v>
          </cell>
        </row>
        <row r="252">
          <cell r="A252">
            <v>526511001113213</v>
          </cell>
          <cell r="B252" t="str">
            <v>MYFORTIC</v>
          </cell>
          <cell r="C252" t="str">
            <v>180 MG COM REV CT BL AL/AL X 120</v>
          </cell>
          <cell r="D252" t="str">
            <v>Conformidade</v>
          </cell>
          <cell r="E252">
            <v>3</v>
          </cell>
          <cell r="F252" t="str">
            <v>Monitorado</v>
          </cell>
          <cell r="G252" t="str">
            <v>Não</v>
          </cell>
          <cell r="H252">
            <v>7896261007802</v>
          </cell>
          <cell r="J252">
            <v>902.97</v>
          </cell>
        </row>
        <row r="253">
          <cell r="A253">
            <v>526511002111214</v>
          </cell>
          <cell r="B253" t="str">
            <v>MYFORTIC</v>
          </cell>
          <cell r="C253" t="str">
            <v>360 MG COM REV CT BL AL/AL X 120</v>
          </cell>
          <cell r="D253" t="str">
            <v>Conformidade</v>
          </cell>
          <cell r="E253">
            <v>3</v>
          </cell>
          <cell r="F253" t="str">
            <v>Monitorado</v>
          </cell>
          <cell r="G253" t="str">
            <v>Não</v>
          </cell>
          <cell r="H253">
            <v>7896261007819</v>
          </cell>
          <cell r="J253">
            <v>1805.9849999999999</v>
          </cell>
        </row>
        <row r="254">
          <cell r="A254">
            <v>500904901132312</v>
          </cell>
          <cell r="B254" t="str">
            <v>NEVANAC</v>
          </cell>
          <cell r="C254" t="str">
            <v>1 MG/ML SUS OFT CT FR PLAS TRANS GOT X 5 ML </v>
          </cell>
          <cell r="D254" t="str">
            <v>Conformidade</v>
          </cell>
          <cell r="E254">
            <v>3</v>
          </cell>
          <cell r="F254" t="str">
            <v>Monitorado</v>
          </cell>
          <cell r="G254" t="str">
            <v>Não</v>
          </cell>
          <cell r="H254">
            <v>7896548197585</v>
          </cell>
          <cell r="J254">
            <v>44.64</v>
          </cell>
        </row>
        <row r="255">
          <cell r="A255">
            <v>526514120079903</v>
          </cell>
          <cell r="B255" t="str">
            <v>NEVANAC UNO</v>
          </cell>
          <cell r="C255" t="str">
            <v>3 MG/ML SUS OFT CT FR PLAS OPC GOT X 3 ML</v>
          </cell>
          <cell r="D255" t="str">
            <v>Conformidade</v>
          </cell>
          <cell r="E255">
            <v>3</v>
          </cell>
          <cell r="F255" t="str">
            <v>Monitorado</v>
          </cell>
          <cell r="G255" t="str">
            <v>Não</v>
          </cell>
          <cell r="H255">
            <v>7896548199459</v>
          </cell>
          <cell r="J255">
            <v>80.346999999999994</v>
          </cell>
        </row>
        <row r="256">
          <cell r="A256">
            <v>526532102172412</v>
          </cell>
          <cell r="B256" t="str">
            <v>NICOTINELL</v>
          </cell>
          <cell r="C256" t="str">
            <v>14 MG ADES TRANSD CT SACHE X 7</v>
          </cell>
          <cell r="D256" t="str">
            <v>Conformidade</v>
          </cell>
          <cell r="E256">
            <v>3</v>
          </cell>
          <cell r="F256" t="str">
            <v>Monitorado</v>
          </cell>
          <cell r="G256" t="str">
            <v>Não</v>
          </cell>
          <cell r="H256">
            <v>7896261015890</v>
          </cell>
          <cell r="J256">
            <v>46.113</v>
          </cell>
        </row>
        <row r="257">
          <cell r="A257">
            <v>526532101176414</v>
          </cell>
          <cell r="B257" t="str">
            <v>NICOTINELL</v>
          </cell>
          <cell r="C257" t="str">
            <v>21 MG ADES TRANSD CT SACHE X 7</v>
          </cell>
          <cell r="D257" t="str">
            <v>Conformidade</v>
          </cell>
          <cell r="E257">
            <v>3</v>
          </cell>
          <cell r="F257" t="str">
            <v>Monitorado</v>
          </cell>
          <cell r="G257" t="str">
            <v>Não</v>
          </cell>
          <cell r="H257">
            <v>7896261015968</v>
          </cell>
          <cell r="J257">
            <v>48.206000000000003</v>
          </cell>
        </row>
        <row r="258">
          <cell r="A258">
            <v>526532103179410</v>
          </cell>
          <cell r="B258" t="str">
            <v>NICOTINELL</v>
          </cell>
          <cell r="C258" t="str">
            <v>7 MG ADES TRANSD CT SACHE X 7</v>
          </cell>
          <cell r="D258" t="str">
            <v>Conformidade</v>
          </cell>
          <cell r="E258">
            <v>3</v>
          </cell>
          <cell r="F258" t="str">
            <v>Monitorado</v>
          </cell>
          <cell r="G258" t="str">
            <v>Não</v>
          </cell>
          <cell r="H258">
            <v>7896261015821</v>
          </cell>
          <cell r="J258">
            <v>44.042999999999999</v>
          </cell>
        </row>
        <row r="259">
          <cell r="A259">
            <v>526532104175419</v>
          </cell>
          <cell r="B259" t="str">
            <v>NICOTINELL</v>
          </cell>
          <cell r="C259" t="str">
            <v>7 MG ADES TRANSD SACHE X 14 + 14 MG ADES TRANSD SACHE X 14 + 21 MG ADES TRANSD SACHE X 42 CT</v>
          </cell>
          <cell r="D259" t="str">
            <v>Conformidade</v>
          </cell>
          <cell r="E259">
            <v>3</v>
          </cell>
          <cell r="F259" t="str">
            <v>Monitorado</v>
          </cell>
          <cell r="G259" t="str">
            <v>Não</v>
          </cell>
          <cell r="H259">
            <v>7896261017764</v>
          </cell>
          <cell r="J259">
            <v>444.25099999999998</v>
          </cell>
        </row>
        <row r="260">
          <cell r="A260">
            <v>526511401170419</v>
          </cell>
          <cell r="B260" t="str">
            <v>NITRODERM TTS</v>
          </cell>
          <cell r="C260" t="str">
            <v>25 MG SIST ADES TRANSD CT 10 ENV AL POLIET X 1</v>
          </cell>
          <cell r="D260" t="str">
            <v>Conformidade</v>
          </cell>
          <cell r="E260">
            <v>2</v>
          </cell>
          <cell r="F260" t="str">
            <v>Monitorado</v>
          </cell>
          <cell r="G260" t="str">
            <v>Não</v>
          </cell>
          <cell r="H260">
            <v>7896261000667</v>
          </cell>
          <cell r="J260">
            <v>60.546999999999997</v>
          </cell>
        </row>
        <row r="261">
          <cell r="A261">
            <v>526511402177417</v>
          </cell>
          <cell r="B261" t="str">
            <v>NITRODERM TTS</v>
          </cell>
          <cell r="C261" t="str">
            <v>50 MG SIST ADES TRANSD CT 10 ENV AL POLIET X 1</v>
          </cell>
          <cell r="D261" t="str">
            <v>Conformidade</v>
          </cell>
          <cell r="E261">
            <v>2</v>
          </cell>
          <cell r="F261" t="str">
            <v>Monitorado</v>
          </cell>
          <cell r="G261" t="str">
            <v>Não</v>
          </cell>
          <cell r="H261">
            <v>7896261000650</v>
          </cell>
          <cell r="J261">
            <v>88.143000000000001</v>
          </cell>
        </row>
        <row r="262">
          <cell r="A262">
            <v>526511701166417</v>
          </cell>
          <cell r="B262" t="str">
            <v>NYOLOL GEL</v>
          </cell>
          <cell r="C262" t="str">
            <v>1,37 MG/ML GEL OFT CT FR PLAS TRANS GOT X 5 ML</v>
          </cell>
          <cell r="D262" t="str">
            <v>Conformidade</v>
          </cell>
          <cell r="E262">
            <v>2</v>
          </cell>
          <cell r="F262" t="str">
            <v>Monitorado</v>
          </cell>
          <cell r="G262" t="str">
            <v>Não</v>
          </cell>
          <cell r="H262">
            <v>7898088360849</v>
          </cell>
          <cell r="J262">
            <v>29.835000000000001</v>
          </cell>
        </row>
        <row r="263">
          <cell r="A263">
            <v>526512007115313</v>
          </cell>
          <cell r="B263" t="str">
            <v>OLCADIL</v>
          </cell>
          <cell r="C263" t="str">
            <v>1 MG COM CT BL AL/AL X 20  </v>
          </cell>
          <cell r="D263" t="str">
            <v>Conformidade</v>
          </cell>
          <cell r="E263">
            <v>1</v>
          </cell>
          <cell r="F263" t="str">
            <v>Monitorado</v>
          </cell>
          <cell r="G263" t="str">
            <v>Não</v>
          </cell>
          <cell r="H263">
            <v>7896261011762</v>
          </cell>
          <cell r="J263">
            <v>17.190000000000001</v>
          </cell>
        </row>
        <row r="264">
          <cell r="A264">
            <v>526512008111311</v>
          </cell>
          <cell r="B264" t="str">
            <v>OLCADIL</v>
          </cell>
          <cell r="C264" t="str">
            <v>1 MG COM CT BL AL/AL X 30</v>
          </cell>
          <cell r="D264" t="str">
            <v>Conformidade</v>
          </cell>
          <cell r="E264">
            <v>1</v>
          </cell>
          <cell r="F264" t="str">
            <v>Monitorado</v>
          </cell>
          <cell r="G264" t="str">
            <v>Não</v>
          </cell>
          <cell r="H264">
            <v>7896261011595</v>
          </cell>
          <cell r="J264">
            <v>25.785</v>
          </cell>
        </row>
        <row r="265">
          <cell r="A265">
            <v>526512004116416</v>
          </cell>
          <cell r="B265" t="str">
            <v>OLCADIL</v>
          </cell>
          <cell r="C265" t="str">
            <v>1 MG COM CT STR AL X 30</v>
          </cell>
          <cell r="D265" t="str">
            <v>Conformidade</v>
          </cell>
          <cell r="E265">
            <v>1</v>
          </cell>
          <cell r="F265" t="str">
            <v>Monitorado</v>
          </cell>
          <cell r="G265" t="str">
            <v>Não</v>
          </cell>
          <cell r="H265">
            <v>7896261011731</v>
          </cell>
          <cell r="J265">
            <v>24.401</v>
          </cell>
        </row>
        <row r="266">
          <cell r="A266">
            <v>526512009118311</v>
          </cell>
          <cell r="B266" t="str">
            <v>OLCADIL</v>
          </cell>
          <cell r="C266" t="str">
            <v>2 MG COM CT BL AL/AL X 20 </v>
          </cell>
          <cell r="D266" t="str">
            <v>Conformidade</v>
          </cell>
          <cell r="E266">
            <v>1</v>
          </cell>
          <cell r="F266" t="str">
            <v>Monitorado</v>
          </cell>
          <cell r="G266" t="str">
            <v>Não</v>
          </cell>
          <cell r="H266">
            <v>7896261011779</v>
          </cell>
          <cell r="J266">
            <v>27.100999999999999</v>
          </cell>
        </row>
        <row r="267">
          <cell r="A267">
            <v>526512010116317</v>
          </cell>
          <cell r="B267" t="str">
            <v>OLCADIL</v>
          </cell>
          <cell r="C267" t="str">
            <v>2 MG COM CT BL AL/AL X 30</v>
          </cell>
          <cell r="D267" t="str">
            <v>Conformidade</v>
          </cell>
          <cell r="E267">
            <v>1</v>
          </cell>
          <cell r="F267" t="str">
            <v>Monitorado</v>
          </cell>
          <cell r="G267" t="str">
            <v>Não</v>
          </cell>
          <cell r="H267">
            <v>7896261011601</v>
          </cell>
          <cell r="J267">
            <v>40.646000000000001</v>
          </cell>
        </row>
        <row r="268">
          <cell r="A268">
            <v>526512002113411</v>
          </cell>
          <cell r="B268" t="str">
            <v>OLCADIL</v>
          </cell>
          <cell r="C268" t="str">
            <v>2 MG COM CT STR AL X 20 </v>
          </cell>
          <cell r="D268" t="str">
            <v>Conformidade</v>
          </cell>
          <cell r="E268">
            <v>1</v>
          </cell>
          <cell r="F268" t="str">
            <v>Monitorado</v>
          </cell>
          <cell r="G268" t="str">
            <v>Não</v>
          </cell>
          <cell r="H268">
            <v>7896261002593</v>
          </cell>
          <cell r="J268">
            <v>25.650000000000002</v>
          </cell>
        </row>
        <row r="269">
          <cell r="A269">
            <v>526512011112315</v>
          </cell>
          <cell r="B269" t="str">
            <v>OLCADIL</v>
          </cell>
          <cell r="C269" t="str">
            <v>4 MG COM CT BL AL/AL X 20  </v>
          </cell>
          <cell r="D269" t="str">
            <v>Conformidade</v>
          </cell>
          <cell r="E269">
            <v>1</v>
          </cell>
          <cell r="F269" t="str">
            <v>Monitorado</v>
          </cell>
          <cell r="G269" t="str">
            <v>Não</v>
          </cell>
          <cell r="H269">
            <v>7896261011786</v>
          </cell>
          <cell r="J269">
            <v>40.86</v>
          </cell>
        </row>
        <row r="270">
          <cell r="A270">
            <v>526512012119313</v>
          </cell>
          <cell r="B270" t="str">
            <v>OLCADIL</v>
          </cell>
          <cell r="C270" t="str">
            <v>4 MG COM CT BL AL/AL X 30</v>
          </cell>
          <cell r="D270" t="str">
            <v>Conformidade</v>
          </cell>
          <cell r="E270">
            <v>1</v>
          </cell>
          <cell r="F270" t="str">
            <v>Monitorado</v>
          </cell>
          <cell r="G270" t="str">
            <v>Não</v>
          </cell>
          <cell r="H270">
            <v>7896261011618</v>
          </cell>
          <cell r="J270">
            <v>61.311999999999998</v>
          </cell>
        </row>
        <row r="271">
          <cell r="A271">
            <v>526512006119412</v>
          </cell>
          <cell r="B271" t="str">
            <v>OLCADIL</v>
          </cell>
          <cell r="C271" t="str">
            <v>4 MG COM CT STR AL X 30</v>
          </cell>
          <cell r="D271" t="str">
            <v>Conformidade</v>
          </cell>
          <cell r="E271">
            <v>1</v>
          </cell>
          <cell r="F271" t="str">
            <v>Monitorado</v>
          </cell>
          <cell r="G271" t="str">
            <v>Não</v>
          </cell>
          <cell r="H271">
            <v>7896261011755</v>
          </cell>
          <cell r="J271">
            <v>58.015999999999998</v>
          </cell>
        </row>
        <row r="272">
          <cell r="A272">
            <v>526532302171215</v>
          </cell>
          <cell r="B272" t="str">
            <v>ONBRIZE</v>
          </cell>
          <cell r="C272" t="str">
            <v>150 MCG CAP PO INAL CT BL AL/AL X 10 + 1 INALADOR</v>
          </cell>
          <cell r="D272" t="str">
            <v>Conformidade</v>
          </cell>
          <cell r="E272">
            <v>3</v>
          </cell>
          <cell r="F272" t="str">
            <v>Monitorado</v>
          </cell>
          <cell r="G272" t="str">
            <v>Não</v>
          </cell>
          <cell r="H272">
            <v>7896261016392</v>
          </cell>
          <cell r="J272">
            <v>31.972000000000001</v>
          </cell>
        </row>
        <row r="273">
          <cell r="A273">
            <v>526532301175217</v>
          </cell>
          <cell r="B273" t="str">
            <v>ONBRIZE</v>
          </cell>
          <cell r="C273" t="str">
            <v>150 MCG CAP PO INAL CT BL AL/AL X 30 + 1 INALADOR</v>
          </cell>
          <cell r="D273" t="str">
            <v>Conformidade</v>
          </cell>
          <cell r="E273">
            <v>3</v>
          </cell>
          <cell r="F273" t="str">
            <v>Monitorado</v>
          </cell>
          <cell r="G273" t="str">
            <v>Não</v>
          </cell>
          <cell r="H273">
            <v>7896261016385</v>
          </cell>
          <cell r="J273">
            <v>95.972999999999999</v>
          </cell>
        </row>
        <row r="274">
          <cell r="A274">
            <v>526515010080202</v>
          </cell>
          <cell r="B274" t="str">
            <v>ONBRIZE</v>
          </cell>
          <cell r="C274" t="str">
            <v>150 MCG CAP PO INAL CT BL AL/AL X 60 + 1 INALADOR</v>
          </cell>
          <cell r="D274" t="str">
            <v>Conformidade</v>
          </cell>
          <cell r="E274">
            <v>3</v>
          </cell>
          <cell r="F274" t="str">
            <v>Monitorado</v>
          </cell>
          <cell r="G274" t="str">
            <v>Não</v>
          </cell>
          <cell r="H274">
            <v>7896261019805</v>
          </cell>
          <cell r="J274">
            <v>191.857</v>
          </cell>
        </row>
        <row r="275">
          <cell r="A275">
            <v>526515010080402</v>
          </cell>
          <cell r="B275" t="str">
            <v>ONBRIZE</v>
          </cell>
          <cell r="C275" t="str">
            <v>150 MCG CAP PO INAL CT BL AL/AL X 90 + 1 INALADOR</v>
          </cell>
          <cell r="D275" t="str">
            <v>Conformidade</v>
          </cell>
          <cell r="E275">
            <v>3</v>
          </cell>
          <cell r="F275" t="str">
            <v>Monitorado</v>
          </cell>
          <cell r="G275" t="str">
            <v>Não</v>
          </cell>
          <cell r="H275">
            <v>7896261019829</v>
          </cell>
          <cell r="J275">
            <v>287.786</v>
          </cell>
        </row>
        <row r="276">
          <cell r="A276">
            <v>526532303119217</v>
          </cell>
          <cell r="B276" t="str">
            <v>ONBRIZE</v>
          </cell>
          <cell r="C276" t="str">
            <v>300 MCG CAP PO INAL CT BL AL/AL X 10 + 1 INALADOR</v>
          </cell>
          <cell r="D276" t="str">
            <v>Conformidade</v>
          </cell>
          <cell r="E276">
            <v>3</v>
          </cell>
          <cell r="F276" t="str">
            <v>Monitorado</v>
          </cell>
          <cell r="G276" t="str">
            <v>Não</v>
          </cell>
          <cell r="H276">
            <v>7896261016439</v>
          </cell>
          <cell r="J276">
            <v>31.972000000000001</v>
          </cell>
        </row>
        <row r="277">
          <cell r="A277">
            <v>526532304115215</v>
          </cell>
          <cell r="B277" t="str">
            <v>ONBRIZE</v>
          </cell>
          <cell r="C277" t="str">
            <v>300 MCG CAP PO INAL CT BL AL/AL X 30 + 1 INALADOR</v>
          </cell>
          <cell r="D277" t="str">
            <v>Conformidade</v>
          </cell>
          <cell r="E277">
            <v>3</v>
          </cell>
          <cell r="F277" t="str">
            <v>Monitorado</v>
          </cell>
          <cell r="G277" t="str">
            <v>Não</v>
          </cell>
          <cell r="H277">
            <v>7896261016422</v>
          </cell>
          <cell r="J277">
            <v>95.972999999999999</v>
          </cell>
        </row>
        <row r="278">
          <cell r="A278">
            <v>526515010080302</v>
          </cell>
          <cell r="B278" t="str">
            <v>ONBRIZE</v>
          </cell>
          <cell r="C278" t="str">
            <v>300 MCG CAP PO INAL CT BL AL/AL X 60 + 1 INALADOR</v>
          </cell>
          <cell r="D278" t="str">
            <v>Conformidade</v>
          </cell>
          <cell r="E278">
            <v>3</v>
          </cell>
          <cell r="F278" t="str">
            <v>Monitorado</v>
          </cell>
          <cell r="G278" t="str">
            <v>Não</v>
          </cell>
          <cell r="H278">
            <v>7896261019812</v>
          </cell>
          <cell r="J278">
            <v>191.857</v>
          </cell>
        </row>
        <row r="279">
          <cell r="A279">
            <v>526515010080502</v>
          </cell>
          <cell r="B279" t="str">
            <v>ONBRIZE</v>
          </cell>
          <cell r="C279" t="str">
            <v>300 MCG CAP PO INAL CT BL AL/AL X 90 + 1 INALADOR</v>
          </cell>
          <cell r="D279" t="str">
            <v>Conformidade</v>
          </cell>
          <cell r="E279">
            <v>3</v>
          </cell>
          <cell r="F279" t="str">
            <v>Monitorado</v>
          </cell>
          <cell r="G279" t="str">
            <v>Não</v>
          </cell>
          <cell r="H279">
            <v>7896261019836</v>
          </cell>
          <cell r="J279">
            <v>287.786</v>
          </cell>
        </row>
        <row r="280">
          <cell r="A280">
            <v>526512201167315</v>
          </cell>
          <cell r="B280" t="str">
            <v>OTRIVINA</v>
          </cell>
          <cell r="C280" t="str">
            <v>1 MG/G GEL NASAL CT BG AL X 10 G</v>
          </cell>
          <cell r="D280" t="str">
            <v>Conformidade</v>
          </cell>
          <cell r="E280">
            <v>2</v>
          </cell>
          <cell r="F280" t="str">
            <v>Monitorado</v>
          </cell>
          <cell r="G280" t="str">
            <v>Não</v>
          </cell>
          <cell r="H280">
            <v>7896261000704</v>
          </cell>
          <cell r="J280">
            <v>7.6609999999999996</v>
          </cell>
        </row>
        <row r="281">
          <cell r="A281">
            <v>526512202171316</v>
          </cell>
          <cell r="B281" t="str">
            <v>OTRIVINA</v>
          </cell>
          <cell r="C281" t="str">
            <v>1 MG/ML SOL NASAL CT FR PLAS OPC GOT X 15 ML</v>
          </cell>
          <cell r="D281" t="str">
            <v>Conformidade</v>
          </cell>
          <cell r="E281">
            <v>2</v>
          </cell>
          <cell r="F281" t="str">
            <v>Monitorado</v>
          </cell>
          <cell r="G281" t="str">
            <v>Não</v>
          </cell>
          <cell r="H281">
            <v>7896261010055</v>
          </cell>
          <cell r="J281">
            <v>5.883</v>
          </cell>
        </row>
        <row r="282">
          <cell r="A282">
            <v>526512301110315</v>
          </cell>
          <cell r="B282" t="str">
            <v>PAMELOR</v>
          </cell>
          <cell r="C282" t="str">
            <v>10 MG CAP GEL DURA CT  BL AL PLAS INC X 20</v>
          </cell>
          <cell r="D282" t="str">
            <v>Conformidade</v>
          </cell>
          <cell r="E282">
            <v>1</v>
          </cell>
          <cell r="F282" t="str">
            <v>Monitorado</v>
          </cell>
          <cell r="G282" t="str">
            <v>Não</v>
          </cell>
          <cell r="H282">
            <v>7896261005921</v>
          </cell>
          <cell r="J282">
            <v>12.307</v>
          </cell>
        </row>
        <row r="283">
          <cell r="A283">
            <v>526512302117313</v>
          </cell>
          <cell r="B283" t="str">
            <v>PAMELOR</v>
          </cell>
          <cell r="C283" t="str">
            <v>10 MG CAP GEL DURA CT  BL AL PLAS INC X 30</v>
          </cell>
          <cell r="D283" t="str">
            <v>Conformidade</v>
          </cell>
          <cell r="E283">
            <v>1</v>
          </cell>
          <cell r="F283" t="str">
            <v>Monitorado</v>
          </cell>
          <cell r="G283" t="str">
            <v>Não</v>
          </cell>
          <cell r="H283">
            <v>7896261009660</v>
          </cell>
          <cell r="J283">
            <v>18.495000000000001</v>
          </cell>
        </row>
        <row r="284">
          <cell r="A284">
            <v>526512303131311</v>
          </cell>
          <cell r="B284" t="str">
            <v>PAMELOR</v>
          </cell>
          <cell r="C284" t="str">
            <v>2 MG/ML SOL OR CT FR VD AMB X 100 ML</v>
          </cell>
          <cell r="D284" t="str">
            <v>Conformidade</v>
          </cell>
          <cell r="E284">
            <v>1</v>
          </cell>
          <cell r="F284" t="str">
            <v>Monitorado</v>
          </cell>
          <cell r="G284" t="str">
            <v>Não</v>
          </cell>
          <cell r="H284">
            <v>7896261003149</v>
          </cell>
          <cell r="J284">
            <v>24.885000000000002</v>
          </cell>
        </row>
        <row r="285">
          <cell r="A285">
            <v>526512304111312</v>
          </cell>
          <cell r="B285" t="str">
            <v>PAMELOR</v>
          </cell>
          <cell r="C285" t="str">
            <v>25 MG CAP GEL DURA CT  BL AL PLAS INC  X 20</v>
          </cell>
          <cell r="D285" t="str">
            <v>Conformidade</v>
          </cell>
          <cell r="E285">
            <v>1</v>
          </cell>
          <cell r="F285" t="str">
            <v>Monitorado</v>
          </cell>
          <cell r="G285" t="str">
            <v>Não</v>
          </cell>
          <cell r="H285">
            <v>7896261002647</v>
          </cell>
          <cell r="J285">
            <v>19.260000000000002</v>
          </cell>
        </row>
        <row r="286">
          <cell r="A286">
            <v>526512305116318</v>
          </cell>
          <cell r="B286" t="str">
            <v>PAMELOR</v>
          </cell>
          <cell r="C286" t="str">
            <v>25 MG CAP GEL DURA CT  BL AL PLAS INC X 30</v>
          </cell>
          <cell r="D286" t="str">
            <v>Conformidade</v>
          </cell>
          <cell r="E286">
            <v>1</v>
          </cell>
          <cell r="F286" t="str">
            <v>Monitorado</v>
          </cell>
          <cell r="G286" t="str">
            <v>Não</v>
          </cell>
          <cell r="H286">
            <v>7896261009677</v>
          </cell>
          <cell r="J286">
            <v>28.922999999999998</v>
          </cell>
        </row>
        <row r="287">
          <cell r="A287">
            <v>526512306112316</v>
          </cell>
          <cell r="B287" t="str">
            <v>PAMELOR</v>
          </cell>
          <cell r="C287" t="str">
            <v>50 MG CAP GEL DURA CT  BL AL PLAS INC X 20</v>
          </cell>
          <cell r="D287" t="str">
            <v>Conformidade</v>
          </cell>
          <cell r="E287">
            <v>1</v>
          </cell>
          <cell r="F287" t="str">
            <v>Monitorado</v>
          </cell>
          <cell r="G287" t="str">
            <v>Não</v>
          </cell>
          <cell r="H287">
            <v>7896261002654</v>
          </cell>
          <cell r="J287">
            <v>28.125</v>
          </cell>
        </row>
        <row r="288">
          <cell r="A288">
            <v>526512307119314</v>
          </cell>
          <cell r="B288" t="str">
            <v>PAMELOR</v>
          </cell>
          <cell r="C288" t="str">
            <v>50 MG CAP GEL DURA CT BL AL PLAS INC X 30</v>
          </cell>
          <cell r="D288" t="str">
            <v>Conformidade</v>
          </cell>
          <cell r="E288">
            <v>1</v>
          </cell>
          <cell r="F288" t="str">
            <v>Monitorado</v>
          </cell>
          <cell r="G288" t="str">
            <v>Não</v>
          </cell>
          <cell r="H288">
            <v>7896261009684</v>
          </cell>
          <cell r="J288">
            <v>42.186999999999998</v>
          </cell>
        </row>
        <row r="289">
          <cell r="A289">
            <v>526512309111310</v>
          </cell>
          <cell r="B289" t="str">
            <v>PAMELOR</v>
          </cell>
          <cell r="C289" t="str">
            <v>75 MG CAP GEL DURA  CT BL AL PLAS INC X 30</v>
          </cell>
          <cell r="D289" t="str">
            <v>Conformidade</v>
          </cell>
          <cell r="E289">
            <v>1</v>
          </cell>
          <cell r="F289" t="str">
            <v>Monitorado</v>
          </cell>
          <cell r="G289" t="str">
            <v>Não</v>
          </cell>
          <cell r="H289">
            <v>7896261009691</v>
          </cell>
          <cell r="J289">
            <v>56.957999999999998</v>
          </cell>
        </row>
        <row r="290">
          <cell r="A290">
            <v>526512308115312</v>
          </cell>
          <cell r="B290" t="str">
            <v>PAMELOR</v>
          </cell>
          <cell r="C290" t="str">
            <v>75 MG CAP GEL DURA CT  BL AL PLAS INC  X  20</v>
          </cell>
          <cell r="D290" t="str">
            <v>Conformidade</v>
          </cell>
          <cell r="E290">
            <v>1</v>
          </cell>
          <cell r="F290" t="str">
            <v>Monitorado</v>
          </cell>
          <cell r="G290" t="str">
            <v>Não</v>
          </cell>
          <cell r="H290">
            <v>7896261002661</v>
          </cell>
          <cell r="J290">
            <v>37.957000000000001</v>
          </cell>
        </row>
        <row r="291">
          <cell r="A291">
            <v>526512402111317</v>
          </cell>
          <cell r="B291" t="str">
            <v>PARCEL</v>
          </cell>
          <cell r="C291" t="str">
            <v>1 MG + 450 MG + 40 MG DRG CT BL AL PLAS INC X 20</v>
          </cell>
          <cell r="D291" t="str">
            <v>Conformidade</v>
          </cell>
          <cell r="E291">
            <v>3</v>
          </cell>
          <cell r="F291" t="str">
            <v>Monitorado</v>
          </cell>
          <cell r="G291" t="str">
            <v>Não</v>
          </cell>
          <cell r="H291">
            <v>7896261014800</v>
          </cell>
          <cell r="J291">
            <v>20.576000000000001</v>
          </cell>
        </row>
        <row r="292">
          <cell r="A292">
            <v>526512504119317</v>
          </cell>
          <cell r="B292" t="str">
            <v>PARLODEL</v>
          </cell>
          <cell r="C292" t="str">
            <v>2,5 MG COM CT  BL AL/AL X 28</v>
          </cell>
          <cell r="D292" t="str">
            <v>Conformidade</v>
          </cell>
          <cell r="E292">
            <v>3</v>
          </cell>
          <cell r="F292" t="str">
            <v>Monitorado</v>
          </cell>
          <cell r="G292" t="str">
            <v>Não</v>
          </cell>
          <cell r="H292">
            <v>7896261002685</v>
          </cell>
          <cell r="J292">
            <v>80.763000000000005</v>
          </cell>
        </row>
        <row r="293">
          <cell r="A293">
            <v>526512503112319</v>
          </cell>
          <cell r="B293" t="str">
            <v>PARLODEL</v>
          </cell>
          <cell r="C293" t="str">
            <v>2,5 MG COM CT BL AL/AL X 14</v>
          </cell>
          <cell r="D293" t="str">
            <v>Conformidade</v>
          </cell>
          <cell r="E293">
            <v>3</v>
          </cell>
          <cell r="F293" t="str">
            <v>Monitorado</v>
          </cell>
          <cell r="G293" t="str">
            <v>Não</v>
          </cell>
          <cell r="H293">
            <v>7896261002678</v>
          </cell>
          <cell r="J293">
            <v>41.377000000000002</v>
          </cell>
        </row>
        <row r="294">
          <cell r="A294">
            <v>500903101175310</v>
          </cell>
          <cell r="B294" t="str">
            <v>PATANOL</v>
          </cell>
          <cell r="C294" t="str">
            <v>1,0 MG/ML SOL OFT CT FR PLAS OPC GOT X 5 ML</v>
          </cell>
          <cell r="D294" t="str">
            <v>Conformidade</v>
          </cell>
          <cell r="E294">
            <v>3</v>
          </cell>
          <cell r="F294" t="str">
            <v>Monitorado</v>
          </cell>
          <cell r="G294" t="str">
            <v>Não</v>
          </cell>
          <cell r="H294">
            <v>7896548115251</v>
          </cell>
          <cell r="J294">
            <v>40.015999999999998</v>
          </cell>
        </row>
        <row r="295">
          <cell r="A295">
            <v>500904601171411</v>
          </cell>
          <cell r="B295" t="str">
            <v>PATANOL S</v>
          </cell>
          <cell r="C295" t="str">
            <v>2,0 MG/ML SOL OFT CT FR PLAS OPC X 2,5 ML </v>
          </cell>
          <cell r="D295" t="str">
            <v>Conformidade</v>
          </cell>
          <cell r="E295">
            <v>3</v>
          </cell>
          <cell r="F295" t="str">
            <v>Monitorado</v>
          </cell>
          <cell r="G295" t="str">
            <v>Não</v>
          </cell>
          <cell r="H295">
            <v>7896548140581</v>
          </cell>
          <cell r="J295">
            <v>40.015999999999998</v>
          </cell>
        </row>
        <row r="296">
          <cell r="A296">
            <v>526512701178413</v>
          </cell>
          <cell r="B296" t="str">
            <v>PRIVINA</v>
          </cell>
          <cell r="C296" t="str">
            <v>1 MG/ML SOL NAS CT FR PLAS OPC GOT X 15 ML</v>
          </cell>
          <cell r="D296" t="str">
            <v>Conformidade</v>
          </cell>
          <cell r="E296">
            <v>2</v>
          </cell>
          <cell r="F296" t="str">
            <v>Monitorado</v>
          </cell>
          <cell r="G296" t="str">
            <v>Não</v>
          </cell>
          <cell r="H296">
            <v>7896261000711</v>
          </cell>
          <cell r="J296">
            <v>5.9279999999999999</v>
          </cell>
        </row>
        <row r="297">
          <cell r="A297">
            <v>526512805143411</v>
          </cell>
          <cell r="B297" t="str">
            <v>PROCTO-GLYVENOL</v>
          </cell>
          <cell r="C297" t="str">
            <v>400 MG + 40 MG SUP RET CT STR X 10</v>
          </cell>
          <cell r="D297" t="str">
            <v>Conformidade</v>
          </cell>
          <cell r="E297">
            <v>3</v>
          </cell>
          <cell r="F297" t="str">
            <v>Monitorado</v>
          </cell>
          <cell r="G297" t="str">
            <v>Não</v>
          </cell>
          <cell r="H297">
            <v>7896261011632</v>
          </cell>
          <cell r="J297">
            <v>21.047999999999998</v>
          </cell>
        </row>
        <row r="298">
          <cell r="A298">
            <v>526512804163419</v>
          </cell>
          <cell r="B298" t="str">
            <v>PROCTO-GLYVENOL</v>
          </cell>
          <cell r="C298" t="str">
            <v>50 MG/G + 20 MG/G CREM CT BG AL X 30 G + 10 APLIC</v>
          </cell>
          <cell r="D298" t="str">
            <v>Conformidade</v>
          </cell>
          <cell r="E298">
            <v>3</v>
          </cell>
          <cell r="F298" t="str">
            <v>Monitorado</v>
          </cell>
          <cell r="G298" t="str">
            <v>Não</v>
          </cell>
          <cell r="H298">
            <v>7896261009226</v>
          </cell>
          <cell r="J298">
            <v>18</v>
          </cell>
        </row>
        <row r="299">
          <cell r="A299">
            <v>526512806166318</v>
          </cell>
          <cell r="B299" t="str">
            <v>PROCTO-GLYVENOL</v>
          </cell>
          <cell r="C299" t="str">
            <v>50 MG/G + 20 MG/G CREM CT BG AL X 60 G + APLIC</v>
          </cell>
          <cell r="D299" t="str">
            <v>Conformidade</v>
          </cell>
          <cell r="E299">
            <v>3</v>
          </cell>
          <cell r="F299" t="str">
            <v>Monitorado</v>
          </cell>
          <cell r="G299" t="str">
            <v>Não</v>
          </cell>
          <cell r="H299">
            <v>7896261017054</v>
          </cell>
          <cell r="J299">
            <v>35.651000000000003</v>
          </cell>
        </row>
        <row r="300">
          <cell r="A300">
            <v>526529301119317</v>
          </cell>
          <cell r="B300" t="str">
            <v>RASILEZ</v>
          </cell>
          <cell r="C300" t="str">
            <v>150 MG COM REV CT BL AL/AL X 14 </v>
          </cell>
          <cell r="D300" t="str">
            <v>Conformidade</v>
          </cell>
          <cell r="E300">
            <v>2</v>
          </cell>
          <cell r="F300" t="str">
            <v>Monitorado</v>
          </cell>
          <cell r="G300" t="str">
            <v>Não</v>
          </cell>
          <cell r="H300">
            <v>7896261013551</v>
          </cell>
          <cell r="J300">
            <v>49.701999999999998</v>
          </cell>
        </row>
        <row r="301">
          <cell r="A301">
            <v>526529302115315</v>
          </cell>
          <cell r="B301" t="str">
            <v>RASILEZ</v>
          </cell>
          <cell r="C301" t="str">
            <v>150 MG COM REV CT BL AL/AL X 28</v>
          </cell>
          <cell r="D301" t="str">
            <v>Conformidade</v>
          </cell>
          <cell r="E301">
            <v>2</v>
          </cell>
          <cell r="F301" t="str">
            <v>Monitorado</v>
          </cell>
          <cell r="G301" t="str">
            <v>Não</v>
          </cell>
          <cell r="H301">
            <v>7896261013568</v>
          </cell>
          <cell r="J301">
            <v>99.405000000000001</v>
          </cell>
        </row>
        <row r="302">
          <cell r="A302">
            <v>526529303111313</v>
          </cell>
          <cell r="B302" t="str">
            <v>RASILEZ</v>
          </cell>
          <cell r="C302" t="str">
            <v>300 MG COM REV CT BL AL/AL X 14</v>
          </cell>
          <cell r="D302" t="str">
            <v>Conformidade</v>
          </cell>
          <cell r="E302">
            <v>2</v>
          </cell>
          <cell r="F302" t="str">
            <v>Monitorado</v>
          </cell>
          <cell r="G302" t="str">
            <v>Não</v>
          </cell>
          <cell r="H302">
            <v>7896261013612</v>
          </cell>
          <cell r="J302">
            <v>49.701999999999998</v>
          </cell>
        </row>
        <row r="303">
          <cell r="A303">
            <v>526529304118311</v>
          </cell>
          <cell r="B303" t="str">
            <v>RASILEZ</v>
          </cell>
          <cell r="C303" t="str">
            <v>300 MG COM REV CT BL AL/AL X 28</v>
          </cell>
          <cell r="D303" t="str">
            <v>Conformidade</v>
          </cell>
          <cell r="E303">
            <v>2</v>
          </cell>
          <cell r="F303" t="str">
            <v>Monitorado</v>
          </cell>
          <cell r="G303" t="str">
            <v>Não</v>
          </cell>
          <cell r="H303">
            <v>7896261013629</v>
          </cell>
          <cell r="J303">
            <v>99.405000000000001</v>
          </cell>
        </row>
        <row r="304">
          <cell r="A304">
            <v>526531807113419</v>
          </cell>
          <cell r="B304" t="str">
            <v>RASILEZ AMLO</v>
          </cell>
          <cell r="C304" t="str">
            <v>150 MG + 10 MG COM REV CT BL AL/AL X 30</v>
          </cell>
          <cell r="D304" t="str">
            <v>Conformidade</v>
          </cell>
          <cell r="E304">
            <v>3</v>
          </cell>
          <cell r="F304" t="str">
            <v>Monitorado</v>
          </cell>
          <cell r="G304" t="str">
            <v>Não</v>
          </cell>
          <cell r="H304">
            <v>7896261017665</v>
          </cell>
          <cell r="J304">
            <v>150.86199999999999</v>
          </cell>
        </row>
        <row r="305">
          <cell r="A305">
            <v>526531808111411</v>
          </cell>
          <cell r="B305" t="str">
            <v>RASILEZ AMLO</v>
          </cell>
          <cell r="C305" t="str">
            <v>150 MG + 5 MG COM REV CT BL AL/AL X 14</v>
          </cell>
          <cell r="D305" t="str">
            <v>Conformidade</v>
          </cell>
          <cell r="E305">
            <v>3</v>
          </cell>
          <cell r="F305" t="str">
            <v>Monitorado</v>
          </cell>
          <cell r="G305" t="str">
            <v>Não</v>
          </cell>
          <cell r="H305">
            <v>7896261017627</v>
          </cell>
          <cell r="J305">
            <v>57.195</v>
          </cell>
        </row>
        <row r="306">
          <cell r="A306">
            <v>526531809116415</v>
          </cell>
          <cell r="B306" t="str">
            <v>RASILEZ AMLO</v>
          </cell>
          <cell r="C306" t="str">
            <v>150 MG + 5 MG COM REV CT BL AL/AL X 30</v>
          </cell>
          <cell r="D306" t="str">
            <v>Conformidade</v>
          </cell>
          <cell r="E306">
            <v>3</v>
          </cell>
          <cell r="F306" t="str">
            <v>Monitorado</v>
          </cell>
          <cell r="G306" t="str">
            <v>Não</v>
          </cell>
          <cell r="H306">
            <v>7896261017634</v>
          </cell>
          <cell r="J306">
            <v>122.54600000000001</v>
          </cell>
        </row>
        <row r="307">
          <cell r="A307">
            <v>526531810114412</v>
          </cell>
          <cell r="B307" t="str">
            <v>RASILEZ AMLO</v>
          </cell>
          <cell r="C307" t="str">
            <v>300 MG + 10 MG COM REV CT BL AL/AL X 30</v>
          </cell>
          <cell r="D307" t="str">
            <v>Conformidade</v>
          </cell>
          <cell r="E307">
            <v>3</v>
          </cell>
          <cell r="F307" t="str">
            <v>Monitorado</v>
          </cell>
          <cell r="G307" t="str">
            <v>Não</v>
          </cell>
          <cell r="H307">
            <v>7896261017726</v>
          </cell>
          <cell r="J307">
            <v>150.86199999999999</v>
          </cell>
        </row>
        <row r="308">
          <cell r="A308">
            <v>526531811110410</v>
          </cell>
          <cell r="B308" t="str">
            <v>RASILEZ AMLO</v>
          </cell>
          <cell r="C308" t="str">
            <v>300 MG + 5 MG COM REV CT BL AL/AL X 14</v>
          </cell>
          <cell r="D308" t="str">
            <v>Conformidade</v>
          </cell>
          <cell r="E308">
            <v>3</v>
          </cell>
          <cell r="F308" t="str">
            <v>Monitorado</v>
          </cell>
          <cell r="G308" t="str">
            <v>Não</v>
          </cell>
          <cell r="H308">
            <v>7896261017689</v>
          </cell>
          <cell r="J308">
            <v>57.195</v>
          </cell>
        </row>
        <row r="309">
          <cell r="A309">
            <v>526531812117419</v>
          </cell>
          <cell r="B309" t="str">
            <v>RASILEZ AMLO</v>
          </cell>
          <cell r="C309" t="str">
            <v>300 MG + 5 MG COM REV CT BL AL/AL X 30</v>
          </cell>
          <cell r="D309" t="str">
            <v>Conformidade</v>
          </cell>
          <cell r="E309">
            <v>3</v>
          </cell>
          <cell r="F309" t="str">
            <v>Monitorado</v>
          </cell>
          <cell r="G309" t="str">
            <v>Não</v>
          </cell>
          <cell r="H309">
            <v>7896261017696</v>
          </cell>
          <cell r="J309">
            <v>122.54600000000001</v>
          </cell>
        </row>
        <row r="310">
          <cell r="A310">
            <v>526530801111319</v>
          </cell>
          <cell r="B310" t="str">
            <v>RASILEZ HCT</v>
          </cell>
          <cell r="C310" t="str">
            <v>150 MG + 12,5 MG COM REV CT BL AL/AL X 14</v>
          </cell>
          <cell r="D310" t="str">
            <v>Conformidade</v>
          </cell>
          <cell r="E310">
            <v>3</v>
          </cell>
          <cell r="F310" t="str">
            <v>Monitorado</v>
          </cell>
          <cell r="G310" t="str">
            <v>Não</v>
          </cell>
          <cell r="H310">
            <v>7896261015302</v>
          </cell>
          <cell r="J310">
            <v>42.761000000000003</v>
          </cell>
        </row>
        <row r="311">
          <cell r="A311">
            <v>526530802118317</v>
          </cell>
          <cell r="B311" t="str">
            <v>RASILEZ HCT</v>
          </cell>
          <cell r="C311" t="str">
            <v>150 MG + 12,5 MG COM REV CT BL AL/AL X 28</v>
          </cell>
          <cell r="D311" t="str">
            <v>Conformidade</v>
          </cell>
          <cell r="E311">
            <v>3</v>
          </cell>
          <cell r="F311" t="str">
            <v>Monitorado</v>
          </cell>
          <cell r="G311" t="str">
            <v>Não</v>
          </cell>
          <cell r="H311">
            <v>7896261015296</v>
          </cell>
          <cell r="J311">
            <v>85.387</v>
          </cell>
        </row>
        <row r="312">
          <cell r="A312">
            <v>526530812113318</v>
          </cell>
          <cell r="B312" t="str">
            <v>RASILEZ HCT</v>
          </cell>
          <cell r="C312" t="str">
            <v>150 MG + 25 MG COM REV CT BL AL/AL X 14</v>
          </cell>
          <cell r="D312" t="str">
            <v>Conformidade</v>
          </cell>
          <cell r="E312">
            <v>3</v>
          </cell>
          <cell r="F312" t="str">
            <v>Monitorado</v>
          </cell>
          <cell r="G312" t="str">
            <v>Não</v>
          </cell>
          <cell r="H312">
            <v>7896261015326</v>
          </cell>
          <cell r="J312">
            <v>44.212000000000003</v>
          </cell>
        </row>
        <row r="313">
          <cell r="A313">
            <v>526530804110313</v>
          </cell>
          <cell r="B313" t="str">
            <v>RASILEZ HCT</v>
          </cell>
          <cell r="C313" t="str">
            <v>150 MG + 25 MG COM REV CT BL AL/AL X 28</v>
          </cell>
          <cell r="D313" t="str">
            <v>Conformidade</v>
          </cell>
          <cell r="E313">
            <v>3</v>
          </cell>
          <cell r="F313" t="str">
            <v>Monitorado</v>
          </cell>
          <cell r="G313" t="str">
            <v>Não</v>
          </cell>
          <cell r="H313">
            <v>7896261015319</v>
          </cell>
          <cell r="J313">
            <v>88.412999999999997</v>
          </cell>
        </row>
        <row r="314">
          <cell r="A314">
            <v>526530806113311</v>
          </cell>
          <cell r="B314" t="str">
            <v>RASILEZ HCT</v>
          </cell>
          <cell r="C314" t="str">
            <v>300 MG + 12,5 MG COM REV CT BL AL/AL X 14</v>
          </cell>
          <cell r="D314" t="str">
            <v>Conformidade</v>
          </cell>
          <cell r="E314">
            <v>3</v>
          </cell>
          <cell r="F314" t="str">
            <v>Monitorado</v>
          </cell>
          <cell r="G314" t="str">
            <v>Não</v>
          </cell>
          <cell r="H314">
            <v>7896261015340</v>
          </cell>
          <cell r="J314">
            <v>42.761000000000003</v>
          </cell>
        </row>
        <row r="315">
          <cell r="A315">
            <v>526530807111310</v>
          </cell>
          <cell r="B315" t="str">
            <v>RASILEZ HCT</v>
          </cell>
          <cell r="C315" t="str">
            <v>300 MG + 12,5 MG COM REV CT BL AL/AL X 28</v>
          </cell>
          <cell r="D315" t="str">
            <v>Conformidade</v>
          </cell>
          <cell r="E315">
            <v>3</v>
          </cell>
          <cell r="F315" t="str">
            <v>Monitorado</v>
          </cell>
          <cell r="G315" t="str">
            <v>Não</v>
          </cell>
          <cell r="H315">
            <v>7896261015333</v>
          </cell>
          <cell r="J315">
            <v>85.387</v>
          </cell>
        </row>
        <row r="316">
          <cell r="A316">
            <v>526530809112314</v>
          </cell>
          <cell r="B316" t="str">
            <v>RASILEZ HCT</v>
          </cell>
          <cell r="C316" t="str">
            <v>300 MG + 25 MG COM REV CT BL AL/AL X 14</v>
          </cell>
          <cell r="D316" t="str">
            <v>Conformidade</v>
          </cell>
          <cell r="E316">
            <v>3</v>
          </cell>
          <cell r="F316" t="str">
            <v>Monitorado</v>
          </cell>
          <cell r="G316" t="str">
            <v>Não</v>
          </cell>
          <cell r="H316">
            <v>7896261015364</v>
          </cell>
          <cell r="J316">
            <v>44.212000000000003</v>
          </cell>
        </row>
        <row r="317">
          <cell r="A317">
            <v>526530810110311</v>
          </cell>
          <cell r="B317" t="str">
            <v>RASILEZ HCT</v>
          </cell>
          <cell r="C317" t="str">
            <v>300 MG + 25 MG COM REV CT BL AL/AL X 28</v>
          </cell>
          <cell r="D317" t="str">
            <v>Conformidade</v>
          </cell>
          <cell r="E317">
            <v>3</v>
          </cell>
          <cell r="F317" t="str">
            <v>Monitorado</v>
          </cell>
          <cell r="G317" t="str">
            <v>Não</v>
          </cell>
          <cell r="H317">
            <v>7896261015357</v>
          </cell>
          <cell r="J317">
            <v>88.412999999999997</v>
          </cell>
        </row>
        <row r="318">
          <cell r="A318">
            <v>526513206111316</v>
          </cell>
          <cell r="B318" t="str">
            <v>RITALINA</v>
          </cell>
          <cell r="C318" t="str">
            <v>10 MG COM CT BL AL AL X 20</v>
          </cell>
          <cell r="D318" t="str">
            <v>Conformidade</v>
          </cell>
          <cell r="E318">
            <v>3</v>
          </cell>
          <cell r="F318" t="str">
            <v>Monitorado</v>
          </cell>
          <cell r="G318" t="str">
            <v>Não</v>
          </cell>
          <cell r="H318">
            <v>7896261017290</v>
          </cell>
          <cell r="J318">
            <v>18.460999999999999</v>
          </cell>
        </row>
        <row r="319">
          <cell r="A319">
            <v>526514090079503</v>
          </cell>
          <cell r="B319" t="str">
            <v>RITALINA</v>
          </cell>
          <cell r="C319" t="str">
            <v>10 MG COM CT BL AL AL X 30</v>
          </cell>
          <cell r="D319" t="str">
            <v>Conformidade</v>
          </cell>
          <cell r="E319">
            <v>3</v>
          </cell>
          <cell r="F319" t="str">
            <v>Monitorado</v>
          </cell>
          <cell r="G319" t="str">
            <v>Não</v>
          </cell>
          <cell r="H319">
            <v>7896261018754</v>
          </cell>
          <cell r="J319">
            <v>27.686</v>
          </cell>
        </row>
        <row r="320">
          <cell r="A320">
            <v>526513207118314</v>
          </cell>
          <cell r="B320" t="str">
            <v>RITALINA</v>
          </cell>
          <cell r="C320" t="str">
            <v>10 MG COM CT BL AL AL X 60</v>
          </cell>
          <cell r="D320" t="str">
            <v>Conformidade</v>
          </cell>
          <cell r="E320">
            <v>3</v>
          </cell>
          <cell r="F320" t="str">
            <v>Monitorado</v>
          </cell>
          <cell r="G320" t="str">
            <v>Não</v>
          </cell>
          <cell r="H320">
            <v>7896261017306</v>
          </cell>
          <cell r="J320">
            <v>55.35</v>
          </cell>
        </row>
        <row r="321">
          <cell r="A321">
            <v>526513201111415</v>
          </cell>
          <cell r="B321" t="str">
            <v>RITALINA</v>
          </cell>
          <cell r="C321" t="str">
            <v>10 MG COM CT BL AL PLAS INC X 20</v>
          </cell>
          <cell r="D321" t="str">
            <v>Conformidade</v>
          </cell>
          <cell r="E321">
            <v>3</v>
          </cell>
          <cell r="F321" t="str">
            <v>Monitorado</v>
          </cell>
          <cell r="G321" t="str">
            <v>Não</v>
          </cell>
          <cell r="H321">
            <v>7896261000230</v>
          </cell>
          <cell r="J321">
            <v>18.27</v>
          </cell>
        </row>
        <row r="322">
          <cell r="A322">
            <v>526513205115415</v>
          </cell>
          <cell r="B322" t="str">
            <v>RITALINA</v>
          </cell>
          <cell r="C322" t="str">
            <v>10 MG COM CT BL AL PLAS INC X 60</v>
          </cell>
          <cell r="D322" t="str">
            <v>Conformidade</v>
          </cell>
          <cell r="E322">
            <v>3</v>
          </cell>
          <cell r="F322" t="str">
            <v>Monitorado</v>
          </cell>
          <cell r="G322" t="str">
            <v>Não</v>
          </cell>
          <cell r="H322">
            <v>7896261011885</v>
          </cell>
          <cell r="J322">
            <v>54.798000000000002</v>
          </cell>
        </row>
        <row r="323">
          <cell r="A323">
            <v>526530005110312</v>
          </cell>
          <cell r="B323" t="str">
            <v>RITALINA LA</v>
          </cell>
          <cell r="C323" t="str">
            <v>10 MG CAP GEL DURA C/ MICROG LIB MOD CT FR PLAS X 30</v>
          </cell>
          <cell r="D323" t="str">
            <v>Conformidade</v>
          </cell>
          <cell r="E323">
            <v>3</v>
          </cell>
          <cell r="F323" t="str">
            <v>Monitorado</v>
          </cell>
          <cell r="G323" t="str">
            <v>Não</v>
          </cell>
          <cell r="H323">
            <v>7896261017177</v>
          </cell>
          <cell r="J323">
            <v>70.605000000000004</v>
          </cell>
        </row>
        <row r="324">
          <cell r="A324">
            <v>526513204119311</v>
          </cell>
          <cell r="B324" t="str">
            <v>RITALINA LA</v>
          </cell>
          <cell r="C324" t="str">
            <v>20 MG CAP GEL DURA C/ MICROG LIB MOD CT FR PLAS X 30</v>
          </cell>
          <cell r="D324" t="str">
            <v>Conformidade</v>
          </cell>
          <cell r="E324">
            <v>3</v>
          </cell>
          <cell r="F324" t="str">
            <v>Monitorado</v>
          </cell>
          <cell r="G324" t="str">
            <v>Não</v>
          </cell>
          <cell r="H324">
            <v>7896261006850</v>
          </cell>
          <cell r="J324">
            <v>188.20099999999999</v>
          </cell>
        </row>
        <row r="325">
          <cell r="A325">
            <v>526513202116216</v>
          </cell>
          <cell r="B325" t="str">
            <v>RITALINA LA</v>
          </cell>
          <cell r="C325" t="str">
            <v>30 MG CAP GEL DURA C/ MICROG LIB MOD CT FR PLAS X 30</v>
          </cell>
          <cell r="D325" t="str">
            <v>Conformidade</v>
          </cell>
          <cell r="E325">
            <v>3</v>
          </cell>
          <cell r="F325" t="str">
            <v>Monitorado</v>
          </cell>
          <cell r="G325" t="str">
            <v>Não</v>
          </cell>
          <cell r="H325">
            <v>7896261006867</v>
          </cell>
          <cell r="J325">
            <v>197.60599999999999</v>
          </cell>
        </row>
        <row r="326">
          <cell r="A326">
            <v>526513203112214</v>
          </cell>
          <cell r="B326" t="str">
            <v>RITALINA LA</v>
          </cell>
          <cell r="C326" t="str">
            <v>40 MG CAP GEL DURA C/ MICROG LIB MOD CT FR PLAS X 30</v>
          </cell>
          <cell r="D326" t="str">
            <v>Conformidade</v>
          </cell>
          <cell r="E326">
            <v>3</v>
          </cell>
          <cell r="F326" t="str">
            <v>Monitorado</v>
          </cell>
          <cell r="G326" t="str">
            <v>Não</v>
          </cell>
          <cell r="H326">
            <v>7896261006874</v>
          </cell>
          <cell r="J326">
            <v>207.46100000000001</v>
          </cell>
        </row>
        <row r="327">
          <cell r="A327">
            <v>526513301157311</v>
          </cell>
          <cell r="B327" t="str">
            <v>SANDIMMUN</v>
          </cell>
          <cell r="C327" t="str">
            <v>50 MG/ML SOL INJ CT 10 AMP VD INC X 1 ML</v>
          </cell>
          <cell r="D327" t="str">
            <v>Conformidade</v>
          </cell>
          <cell r="E327">
            <v>3</v>
          </cell>
          <cell r="F327" t="str">
            <v>Monitorado</v>
          </cell>
          <cell r="G327" t="str">
            <v>Não</v>
          </cell>
          <cell r="H327">
            <v>7896261012134</v>
          </cell>
          <cell r="J327">
            <v>182.46299999999999</v>
          </cell>
        </row>
        <row r="328">
          <cell r="A328">
            <v>526513302153318</v>
          </cell>
          <cell r="B328" t="str">
            <v>SANDIMMUN</v>
          </cell>
          <cell r="C328" t="str">
            <v>50 MG/ML SOL INJ CT 10 AMP VD INC X 5 ML</v>
          </cell>
          <cell r="D328" t="str">
            <v>Conformidade</v>
          </cell>
          <cell r="E328">
            <v>3</v>
          </cell>
          <cell r="F328" t="str">
            <v>Monitorado</v>
          </cell>
          <cell r="G328" t="str">
            <v>Não</v>
          </cell>
          <cell r="H328">
            <v>7896261014336</v>
          </cell>
          <cell r="J328">
            <v>824.79300000000001</v>
          </cell>
        </row>
        <row r="329">
          <cell r="A329">
            <v>526513402115310</v>
          </cell>
          <cell r="B329" t="str">
            <v>SANDIMMUN NEORAL</v>
          </cell>
          <cell r="C329" t="str">
            <v>100 MG CAP GEL MOLE CT BL AL/AL X 50</v>
          </cell>
          <cell r="D329" t="str">
            <v>Conformidade</v>
          </cell>
          <cell r="E329">
            <v>3</v>
          </cell>
          <cell r="F329" t="str">
            <v>Monitorado</v>
          </cell>
          <cell r="G329" t="str">
            <v>Não</v>
          </cell>
          <cell r="H329">
            <v>7896261001664</v>
          </cell>
          <cell r="J329">
            <v>371.61</v>
          </cell>
        </row>
        <row r="330">
          <cell r="A330">
            <v>526513403138314</v>
          </cell>
          <cell r="B330" t="str">
            <v>SANDIMMUN NEORAL</v>
          </cell>
          <cell r="C330" t="str">
            <v>100 MG/ML SOL OR CT FR VD INC X 50 ML</v>
          </cell>
          <cell r="D330" t="str">
            <v>Conformidade</v>
          </cell>
          <cell r="E330">
            <v>3</v>
          </cell>
          <cell r="F330" t="str">
            <v>Monitorado</v>
          </cell>
          <cell r="G330" t="str">
            <v>Não</v>
          </cell>
          <cell r="H330">
            <v>7896261002791</v>
          </cell>
          <cell r="J330">
            <v>379.608</v>
          </cell>
        </row>
        <row r="331">
          <cell r="A331">
            <v>526513404118317</v>
          </cell>
          <cell r="B331" t="str">
            <v>SANDIMMUN NEORAL</v>
          </cell>
          <cell r="C331" t="str">
            <v>25 MG CAP GEL MOLE CT BL AL/AL X 50</v>
          </cell>
          <cell r="D331" t="str">
            <v>Conformidade</v>
          </cell>
          <cell r="E331">
            <v>3</v>
          </cell>
          <cell r="F331" t="str">
            <v>Monitorado</v>
          </cell>
          <cell r="G331" t="str">
            <v>Não</v>
          </cell>
          <cell r="H331">
            <v>7896261002807</v>
          </cell>
          <cell r="J331">
            <v>109.33799999999999</v>
          </cell>
        </row>
        <row r="332">
          <cell r="A332">
            <v>526513405114315</v>
          </cell>
          <cell r="B332" t="str">
            <v>SANDIMMUN NEORAL</v>
          </cell>
          <cell r="C332" t="str">
            <v>50 MG CAP GEL MOLE CT BL AL/AL X 50</v>
          </cell>
          <cell r="D332" t="str">
            <v>Conformidade</v>
          </cell>
          <cell r="E332">
            <v>3</v>
          </cell>
          <cell r="F332" t="str">
            <v>Monitorado</v>
          </cell>
          <cell r="G332" t="str">
            <v>Não</v>
          </cell>
          <cell r="H332">
            <v>7896261001671</v>
          </cell>
          <cell r="J332">
            <v>218.71100000000001</v>
          </cell>
        </row>
        <row r="333">
          <cell r="A333">
            <v>526513601118417</v>
          </cell>
          <cell r="B333" t="str">
            <v>SANDOMIGRAN</v>
          </cell>
          <cell r="C333" t="str">
            <v>0,5 MG DRG CT 2 BL AL PLAS INC X 10</v>
          </cell>
          <cell r="D333" t="str">
            <v>Conformidade</v>
          </cell>
          <cell r="E333">
            <v>3</v>
          </cell>
          <cell r="F333" t="str">
            <v>Monitorado</v>
          </cell>
          <cell r="G333" t="str">
            <v>Não</v>
          </cell>
          <cell r="H333">
            <v>7896261002869</v>
          </cell>
          <cell r="J333">
            <v>25.166</v>
          </cell>
        </row>
        <row r="334">
          <cell r="A334">
            <v>526513701155411</v>
          </cell>
          <cell r="B334" t="str">
            <v>SANDOSTATIN</v>
          </cell>
          <cell r="C334" t="str">
            <v>0,05 MG/ML SOL INJ CT 5 AMP VD INC X 1 ML</v>
          </cell>
          <cell r="D334" t="str">
            <v>Conformidade</v>
          </cell>
          <cell r="E334">
            <v>3</v>
          </cell>
          <cell r="F334" t="str">
            <v>Monitorado</v>
          </cell>
          <cell r="G334" t="str">
            <v>Não</v>
          </cell>
          <cell r="H334">
            <v>7896261014343</v>
          </cell>
          <cell r="J334">
            <v>194.703</v>
          </cell>
        </row>
        <row r="335">
          <cell r="A335">
            <v>526513702151411</v>
          </cell>
          <cell r="B335" t="str">
            <v>SANDOSTATIN</v>
          </cell>
          <cell r="C335" t="str">
            <v>0,1 MG/ML SOL INJ CT 5 AMP VD INC X 1 ML</v>
          </cell>
          <cell r="D335" t="str">
            <v>Conformidade</v>
          </cell>
          <cell r="E335">
            <v>3</v>
          </cell>
          <cell r="F335" t="str">
            <v>Monitorado</v>
          </cell>
          <cell r="G335" t="str">
            <v>Não</v>
          </cell>
          <cell r="H335">
            <v>7896261014329</v>
          </cell>
          <cell r="J335">
            <v>331.79599999999999</v>
          </cell>
        </row>
        <row r="336">
          <cell r="A336">
            <v>526513703158418</v>
          </cell>
          <cell r="B336" t="str">
            <v>SANDOSTATIN</v>
          </cell>
          <cell r="C336" t="str">
            <v>0,5 MG/ML SOL INJ CT 5 AMP VD INC X 1 ML</v>
          </cell>
          <cell r="D336" t="str">
            <v>Conformidade</v>
          </cell>
          <cell r="E336">
            <v>3</v>
          </cell>
          <cell r="F336" t="str">
            <v>Monitorado</v>
          </cell>
          <cell r="G336" t="str">
            <v>Não</v>
          </cell>
          <cell r="H336">
            <v>7896261014350</v>
          </cell>
          <cell r="J336">
            <v>1445.6130000000001</v>
          </cell>
        </row>
        <row r="337">
          <cell r="A337">
            <v>526514110079603</v>
          </cell>
          <cell r="B337" t="str">
            <v>SANDOSTATIN</v>
          </cell>
          <cell r="C337" t="str">
            <v>10 MG PO P/ SUS INJ CT FA VD INC + 1 SER DIL X 2,0 ML + SIST APLIC</v>
          </cell>
          <cell r="D337" t="str">
            <v>Conformidade</v>
          </cell>
          <cell r="E337">
            <v>3</v>
          </cell>
          <cell r="F337" t="str">
            <v>Monitorado</v>
          </cell>
          <cell r="G337" t="str">
            <v>Não</v>
          </cell>
          <cell r="H337">
            <v>7896261018389</v>
          </cell>
          <cell r="J337">
            <v>3657.7910000000002</v>
          </cell>
        </row>
        <row r="338">
          <cell r="A338">
            <v>526514110079703</v>
          </cell>
          <cell r="B338" t="str">
            <v>SANDOSTATIN</v>
          </cell>
          <cell r="C338" t="str">
            <v>20 MG PO P/ SUS INJ CT FA VD INC + 1 SER DIL X 2,0 ML + SIST APLIC</v>
          </cell>
          <cell r="D338" t="str">
            <v>Conformidade</v>
          </cell>
          <cell r="E338">
            <v>3</v>
          </cell>
          <cell r="F338" t="str">
            <v>Monitorado</v>
          </cell>
          <cell r="G338" t="str">
            <v>Não</v>
          </cell>
          <cell r="H338">
            <v>7896261018396</v>
          </cell>
          <cell r="J338">
            <v>5626.9459999999999</v>
          </cell>
        </row>
        <row r="339">
          <cell r="A339">
            <v>526514110079803</v>
          </cell>
          <cell r="B339" t="str">
            <v>SANDOSTATIN</v>
          </cell>
          <cell r="C339" t="str">
            <v>30 MG PO P/ SUS INJ CT FA VD INC + 1 SER DIL X 2,0 ML + SIST APLIC</v>
          </cell>
          <cell r="D339" t="str">
            <v>Conformidade</v>
          </cell>
          <cell r="E339">
            <v>3</v>
          </cell>
          <cell r="F339" t="str">
            <v>Monitorado</v>
          </cell>
          <cell r="G339" t="str">
            <v>Não</v>
          </cell>
          <cell r="H339">
            <v>7896261018402</v>
          </cell>
          <cell r="J339">
            <v>7596.3370000000004</v>
          </cell>
        </row>
        <row r="340">
          <cell r="A340">
            <v>526527202156315</v>
          </cell>
          <cell r="B340" t="str">
            <v>SANDOSTATIN LAR</v>
          </cell>
          <cell r="C340" t="str">
            <v>10 MG PO P/ SUS INJ CT FA VD INC + 1 SER DIL X 2,5 ML + SIST APLIC </v>
          </cell>
          <cell r="D340" t="str">
            <v>Conformidade</v>
          </cell>
          <cell r="E340">
            <v>3</v>
          </cell>
          <cell r="F340" t="str">
            <v>Monitorado</v>
          </cell>
          <cell r="G340" t="str">
            <v>Não</v>
          </cell>
          <cell r="H340">
            <v>7896261003859</v>
          </cell>
          <cell r="J340">
            <v>3657.7910000000002</v>
          </cell>
        </row>
        <row r="341">
          <cell r="A341">
            <v>526527204159311</v>
          </cell>
          <cell r="B341" t="str">
            <v>SANDOSTATIN LAR</v>
          </cell>
          <cell r="C341" t="str">
            <v>20 MG PO P/ SUS INJ CT FA VD INC + 1 SER DIL X 2,5 ML + SIST APLIC </v>
          </cell>
          <cell r="D341" t="str">
            <v>Conformidade</v>
          </cell>
          <cell r="E341">
            <v>3</v>
          </cell>
          <cell r="F341" t="str">
            <v>Monitorado</v>
          </cell>
          <cell r="G341" t="str">
            <v>Não</v>
          </cell>
          <cell r="H341">
            <v>7896261003866</v>
          </cell>
          <cell r="J341">
            <v>5626.9459999999999</v>
          </cell>
        </row>
        <row r="342">
          <cell r="A342">
            <v>526527206151318</v>
          </cell>
          <cell r="B342" t="str">
            <v>SANDOSTATIN LAR</v>
          </cell>
          <cell r="C342" t="str">
            <v>30 MG PO P/ SUS INJ CT FA VD INC + 1 SER DIL X 2,5 ML + SIST APLIC </v>
          </cell>
          <cell r="D342" t="str">
            <v>Conformidade</v>
          </cell>
          <cell r="E342">
            <v>3</v>
          </cell>
          <cell r="F342" t="str">
            <v>Monitorado</v>
          </cell>
          <cell r="G342" t="str">
            <v>Não</v>
          </cell>
          <cell r="H342">
            <v>7896261003873</v>
          </cell>
          <cell r="J342">
            <v>7596.3370000000004</v>
          </cell>
        </row>
        <row r="343">
          <cell r="A343">
            <v>526515030080702</v>
          </cell>
          <cell r="B343" t="str">
            <v>Seebri</v>
          </cell>
          <cell r="C343" t="str">
            <v>50MCG CAP C/ PÓ INAL CT BL AL/AL X 12 + 1 INALADOR </v>
          </cell>
          <cell r="D343" t="str">
            <v>Conformidade</v>
          </cell>
          <cell r="E343">
            <v>3</v>
          </cell>
          <cell r="F343" t="str">
            <v>Monitorado</v>
          </cell>
          <cell r="G343" t="str">
            <v>Não</v>
          </cell>
          <cell r="H343">
            <v>7896261020191</v>
          </cell>
          <cell r="J343">
            <v>60.93</v>
          </cell>
        </row>
        <row r="344">
          <cell r="A344">
            <v>526515030080802</v>
          </cell>
          <cell r="B344" t="str">
            <v>Seebri</v>
          </cell>
          <cell r="C344" t="str">
            <v>50MCG CAP C/ PÓ INAL CT BL AL/AL X 30 + 1 INALADOR </v>
          </cell>
          <cell r="D344" t="str">
            <v>Conformidade</v>
          </cell>
          <cell r="E344">
            <v>3</v>
          </cell>
          <cell r="F344" t="str">
            <v>Monitorado</v>
          </cell>
          <cell r="G344" t="str">
            <v>Não</v>
          </cell>
          <cell r="H344">
            <v>7896261020184</v>
          </cell>
          <cell r="J344">
            <v>152.33600000000001</v>
          </cell>
        </row>
        <row r="345">
          <cell r="A345">
            <v>526513901154419</v>
          </cell>
          <cell r="B345" t="str">
            <v>SIMULECT</v>
          </cell>
          <cell r="C345" t="str">
            <v>20 MG PÓ LIOF INJ CT FA VD INC + AMP VD INC DIL X 5 ML </v>
          </cell>
          <cell r="D345" t="str">
            <v>Conformidade</v>
          </cell>
          <cell r="E345">
            <v>3</v>
          </cell>
          <cell r="F345" t="str">
            <v>Monitorado</v>
          </cell>
          <cell r="G345" t="str">
            <v>Não</v>
          </cell>
          <cell r="H345">
            <v>7896261001466</v>
          </cell>
          <cell r="J345">
            <v>6023.317</v>
          </cell>
        </row>
        <row r="346">
          <cell r="A346">
            <v>526514103111311</v>
          </cell>
          <cell r="B346" t="str">
            <v>SIRDALUD</v>
          </cell>
          <cell r="C346" t="str">
            <v>2 MG COM CT BL AL PLAS INC X 30  </v>
          </cell>
          <cell r="D346" t="str">
            <v>Conformidade</v>
          </cell>
          <cell r="E346">
            <v>3</v>
          </cell>
          <cell r="F346" t="str">
            <v>Monitorado</v>
          </cell>
          <cell r="G346" t="str">
            <v>Não</v>
          </cell>
          <cell r="H346">
            <v>7896261010185</v>
          </cell>
          <cell r="J346">
            <v>35.481999999999999</v>
          </cell>
        </row>
        <row r="347">
          <cell r="A347">
            <v>526514201113416</v>
          </cell>
          <cell r="B347" t="str">
            <v>SLOW - K</v>
          </cell>
          <cell r="C347" t="str">
            <v>600 MG DRG CT FR PLAS OPC X 20</v>
          </cell>
          <cell r="D347" t="str">
            <v>Conformidade</v>
          </cell>
          <cell r="E347">
            <v>3</v>
          </cell>
          <cell r="F347" t="str">
            <v>Monitorado</v>
          </cell>
          <cell r="G347" t="str">
            <v>Não</v>
          </cell>
          <cell r="H347">
            <v>7896261006553</v>
          </cell>
          <cell r="J347">
            <v>9.8879999999999999</v>
          </cell>
        </row>
        <row r="348">
          <cell r="A348">
            <v>526525602114214</v>
          </cell>
          <cell r="B348" t="str">
            <v>STALEVO</v>
          </cell>
          <cell r="C348" t="str">
            <v>100 MG+ 25 MG+ 200MG COM REV CT FR PLAS OPC X 30</v>
          </cell>
          <cell r="D348" t="str">
            <v>Conformidade</v>
          </cell>
          <cell r="E348">
            <v>3</v>
          </cell>
          <cell r="F348" t="str">
            <v>Monitorado</v>
          </cell>
          <cell r="G348" t="str">
            <v>Não</v>
          </cell>
          <cell r="H348">
            <v>7896261008410</v>
          </cell>
          <cell r="J348">
            <v>166.072</v>
          </cell>
        </row>
        <row r="349">
          <cell r="A349">
            <v>526525601118216</v>
          </cell>
          <cell r="B349" t="str">
            <v>STALEVO</v>
          </cell>
          <cell r="C349" t="str">
            <v>100MG+25 MG+200MG COM REV CT FR PLAS OPC X 10</v>
          </cell>
          <cell r="D349" t="str">
            <v>Conformidade</v>
          </cell>
          <cell r="E349">
            <v>3</v>
          </cell>
          <cell r="F349" t="str">
            <v>Monitorado</v>
          </cell>
          <cell r="G349" t="str">
            <v>Não</v>
          </cell>
          <cell r="H349">
            <v>7896261008403</v>
          </cell>
          <cell r="J349">
            <v>55.338000000000001</v>
          </cell>
        </row>
        <row r="350">
          <cell r="A350">
            <v>526525603110212</v>
          </cell>
          <cell r="B350" t="str">
            <v>STALEVO</v>
          </cell>
          <cell r="C350" t="str">
            <v>150 + 37,5 + 200 MG COM REV CT FR PLAS OPC X 10</v>
          </cell>
          <cell r="D350" t="str">
            <v>Conformidade</v>
          </cell>
          <cell r="E350">
            <v>3</v>
          </cell>
          <cell r="F350" t="str">
            <v>Monitorado</v>
          </cell>
          <cell r="G350" t="str">
            <v>Não</v>
          </cell>
          <cell r="H350">
            <v>7896261008441</v>
          </cell>
          <cell r="J350">
            <v>58.05</v>
          </cell>
        </row>
        <row r="351">
          <cell r="A351">
            <v>526525604117210</v>
          </cell>
          <cell r="B351" t="str">
            <v>STALEVO</v>
          </cell>
          <cell r="C351" t="str">
            <v>150 MG + 37,5 MG + 200 MG COM REV CT FR PLAS OPC X 30</v>
          </cell>
          <cell r="D351" t="str">
            <v>Conformidade</v>
          </cell>
          <cell r="E351">
            <v>3</v>
          </cell>
          <cell r="F351" t="str">
            <v>Monitorado</v>
          </cell>
          <cell r="G351" t="str">
            <v>Não</v>
          </cell>
          <cell r="H351">
            <v>7896261008458</v>
          </cell>
          <cell r="J351">
            <v>174.12700000000001</v>
          </cell>
        </row>
        <row r="352">
          <cell r="A352">
            <v>526514070079307</v>
          </cell>
          <cell r="B352" t="str">
            <v>STALEVO</v>
          </cell>
          <cell r="C352" t="str">
            <v>200 MG + 50 MG + 200 MG COM REV CT FR PLAS OPC X 10 </v>
          </cell>
          <cell r="D352" t="str">
            <v>Conformidade</v>
          </cell>
          <cell r="E352">
            <v>3</v>
          </cell>
          <cell r="F352" t="str">
            <v>Monitorado</v>
          </cell>
          <cell r="G352" t="str">
            <v>Não</v>
          </cell>
          <cell r="H352">
            <v>7896261017276</v>
          </cell>
          <cell r="J352">
            <v>60.963000000000001</v>
          </cell>
        </row>
        <row r="353">
          <cell r="A353">
            <v>526514070079407</v>
          </cell>
          <cell r="B353" t="str">
            <v>STALEVO</v>
          </cell>
          <cell r="C353" t="str">
            <v>200 MG + 50 MG + 200 MG COM REV CT FR PLAS OPC X 30 </v>
          </cell>
          <cell r="D353" t="str">
            <v>Conformidade</v>
          </cell>
          <cell r="E353">
            <v>3</v>
          </cell>
          <cell r="F353" t="str">
            <v>Monitorado</v>
          </cell>
          <cell r="G353" t="str">
            <v>Não</v>
          </cell>
          <cell r="H353">
            <v>7896261014732</v>
          </cell>
          <cell r="J353">
            <v>182.90199999999999</v>
          </cell>
        </row>
        <row r="354">
          <cell r="A354">
            <v>526525606111211</v>
          </cell>
          <cell r="B354" t="str">
            <v>STALEVO</v>
          </cell>
          <cell r="C354" t="str">
            <v>50 MG+ 12,5 MG+ 200MG COM REV CT FR PLAS OPC X 10</v>
          </cell>
          <cell r="D354" t="str">
            <v>Conformidade</v>
          </cell>
          <cell r="E354">
            <v>3</v>
          </cell>
          <cell r="F354" t="str">
            <v>Monitorado</v>
          </cell>
          <cell r="G354" t="str">
            <v>Não</v>
          </cell>
          <cell r="H354">
            <v>7896261008366</v>
          </cell>
          <cell r="J354">
            <v>52.661000000000001</v>
          </cell>
        </row>
        <row r="355">
          <cell r="A355">
            <v>526525605113219</v>
          </cell>
          <cell r="B355" t="str">
            <v>STALEVO</v>
          </cell>
          <cell r="C355" t="str">
            <v>50 MG+12,5 MG+200MG COM REV CT FR PLAS OPC X 30</v>
          </cell>
          <cell r="D355" t="str">
            <v>Conformidade</v>
          </cell>
          <cell r="E355">
            <v>3</v>
          </cell>
          <cell r="F355" t="str">
            <v>Monitorado</v>
          </cell>
          <cell r="G355" t="str">
            <v>Não</v>
          </cell>
          <cell r="H355">
            <v>7896261008373</v>
          </cell>
          <cell r="J355">
            <v>158.017</v>
          </cell>
        </row>
        <row r="356">
          <cell r="A356">
            <v>526514301118411</v>
          </cell>
          <cell r="B356" t="str">
            <v>STARFORM</v>
          </cell>
          <cell r="C356" t="str">
            <v>120 MG COM REV + 500 MG COM REV CT 14 BL PVC/PVDC/ALU X 6 + 6</v>
          </cell>
          <cell r="D356" t="str">
            <v>Conformidade</v>
          </cell>
          <cell r="E356">
            <v>3</v>
          </cell>
          <cell r="F356" t="str">
            <v>Monitorado</v>
          </cell>
          <cell r="G356" t="str">
            <v>Não</v>
          </cell>
          <cell r="H356">
            <v>7896261006225</v>
          </cell>
          <cell r="J356">
            <v>178.21100000000001</v>
          </cell>
        </row>
        <row r="357">
          <cell r="A357">
            <v>526514302114418</v>
          </cell>
          <cell r="B357" t="str">
            <v>STARFORM</v>
          </cell>
          <cell r="C357" t="str">
            <v>120 MG COM REV + 500 MG COM REV CT 8 BL PVC/PVDC/ALU X 6 + 6</v>
          </cell>
          <cell r="D357" t="str">
            <v>Conformidade</v>
          </cell>
          <cell r="E357">
            <v>3</v>
          </cell>
          <cell r="F357" t="str">
            <v>Monitorado</v>
          </cell>
          <cell r="G357" t="str">
            <v>Não</v>
          </cell>
          <cell r="H357">
            <v>7896261006171</v>
          </cell>
          <cell r="J357">
            <v>101.801</v>
          </cell>
        </row>
        <row r="358">
          <cell r="A358">
            <v>526514304117317</v>
          </cell>
          <cell r="B358" t="str">
            <v>STARFORM</v>
          </cell>
          <cell r="C358" t="str">
            <v>120 MG COM REV + 850 MG COM REV CT 14 BL PVC/PVDC/ALU X 6 + 6</v>
          </cell>
          <cell r="D358" t="str">
            <v>Conformidade</v>
          </cell>
          <cell r="E358">
            <v>3</v>
          </cell>
          <cell r="F358" t="str">
            <v>Monitorado</v>
          </cell>
          <cell r="G358" t="str">
            <v>Não</v>
          </cell>
          <cell r="H358">
            <v>7896261009615</v>
          </cell>
          <cell r="J358">
            <v>178.21100000000001</v>
          </cell>
        </row>
        <row r="359">
          <cell r="A359">
            <v>526514303110211</v>
          </cell>
          <cell r="B359" t="str">
            <v>STARFORM</v>
          </cell>
          <cell r="C359" t="str">
            <v>120 MG COM REV + 850 MG COM REV CT 8 BL PVC/PVDC/ALU X 6 + 6</v>
          </cell>
          <cell r="D359" t="str">
            <v>Conformidade</v>
          </cell>
          <cell r="E359">
            <v>3</v>
          </cell>
          <cell r="F359" t="str">
            <v>Monitorado</v>
          </cell>
          <cell r="G359" t="str">
            <v>Não</v>
          </cell>
          <cell r="H359">
            <v>7896261009608</v>
          </cell>
          <cell r="J359">
            <v>101.801</v>
          </cell>
        </row>
        <row r="360">
          <cell r="A360">
            <v>526514401112219</v>
          </cell>
          <cell r="B360" t="str">
            <v>STARLIX</v>
          </cell>
          <cell r="C360" t="str">
            <v>120 MG COM REV CT BL PVC/PVDC/AL X 24</v>
          </cell>
          <cell r="D360" t="str">
            <v>Conformidade</v>
          </cell>
          <cell r="E360">
            <v>3</v>
          </cell>
          <cell r="F360" t="str">
            <v>Monitorado</v>
          </cell>
          <cell r="G360" t="str">
            <v>Não</v>
          </cell>
          <cell r="H360">
            <v>7896261005167</v>
          </cell>
          <cell r="J360">
            <v>50.85</v>
          </cell>
        </row>
        <row r="361">
          <cell r="A361">
            <v>526514402119217</v>
          </cell>
          <cell r="B361" t="str">
            <v>STARLIX</v>
          </cell>
          <cell r="C361" t="str">
            <v>120 MG COM REV CT BL PVC/PVDC/AL X 48</v>
          </cell>
          <cell r="D361" t="str">
            <v>Conformidade</v>
          </cell>
          <cell r="E361">
            <v>3</v>
          </cell>
          <cell r="F361" t="str">
            <v>Monitorado</v>
          </cell>
          <cell r="G361" t="str">
            <v>Não</v>
          </cell>
          <cell r="H361">
            <v>7896261005112</v>
          </cell>
          <cell r="J361">
            <v>101.801</v>
          </cell>
        </row>
        <row r="362">
          <cell r="A362">
            <v>526514403115215</v>
          </cell>
          <cell r="B362" t="str">
            <v>STARLIX</v>
          </cell>
          <cell r="C362" t="str">
            <v>120 MG COM REV CT BL PVC/PVDC/AL X 84</v>
          </cell>
          <cell r="D362" t="str">
            <v>Conformidade</v>
          </cell>
          <cell r="E362">
            <v>3</v>
          </cell>
          <cell r="F362" t="str">
            <v>Monitorado</v>
          </cell>
          <cell r="G362" t="str">
            <v>Não</v>
          </cell>
          <cell r="H362">
            <v>7896261005129</v>
          </cell>
          <cell r="J362">
            <v>178.21100000000001</v>
          </cell>
        </row>
        <row r="363">
          <cell r="A363">
            <v>526514603173316</v>
          </cell>
          <cell r="B363" t="str">
            <v>SYNTOCINON</v>
          </cell>
          <cell r="C363" t="str">
            <v>40 UI/ML SOL NAS CT FR VD AMB SPR X 5 ML</v>
          </cell>
          <cell r="D363" t="str">
            <v>Conformidade</v>
          </cell>
          <cell r="E363">
            <v>3</v>
          </cell>
          <cell r="F363" t="str">
            <v>Monitorado</v>
          </cell>
          <cell r="G363" t="str">
            <v>Não</v>
          </cell>
          <cell r="H363">
            <v>7896261014701</v>
          </cell>
          <cell r="J363">
            <v>26.402999999999999</v>
          </cell>
        </row>
        <row r="364">
          <cell r="A364">
            <v>526514602150411</v>
          </cell>
          <cell r="B364" t="str">
            <v>SYNTOCINON</v>
          </cell>
          <cell r="C364" t="str">
            <v>5 UI/ML SOL INJ CT 50 AMP VD INC X 1 ML (REST HOSP)</v>
          </cell>
          <cell r="D364" t="str">
            <v>Conformidade</v>
          </cell>
          <cell r="E364">
            <v>3</v>
          </cell>
          <cell r="F364" t="str">
            <v>Monitorado</v>
          </cell>
          <cell r="G364" t="str">
            <v>Não</v>
          </cell>
          <cell r="H364">
            <v>7896261002906</v>
          </cell>
          <cell r="J364">
            <v>100.248</v>
          </cell>
        </row>
        <row r="365">
          <cell r="A365">
            <v>500903301174113</v>
          </cell>
          <cell r="B365" t="str">
            <v>TARTARATO DE BRIMONIDINA</v>
          </cell>
          <cell r="C365" t="str">
            <v>2,0 MG/ML SOL OFT CT FR PLAS OPC CGT X 5 ML</v>
          </cell>
          <cell r="D365" t="str">
            <v>Conformidade</v>
          </cell>
          <cell r="E365">
            <v>2</v>
          </cell>
          <cell r="F365" t="str">
            <v>Monitorado</v>
          </cell>
          <cell r="G365" t="str">
            <v>Não</v>
          </cell>
          <cell r="H365">
            <v>7896548137048</v>
          </cell>
          <cell r="J365">
            <v>37.225999999999999</v>
          </cell>
        </row>
        <row r="366">
          <cell r="A366">
            <v>526514070079204</v>
          </cell>
          <cell r="B366" t="str">
            <v>TASIGNA</v>
          </cell>
          <cell r="C366" t="str">
            <v>200 MG CAPGEL DURA CT BL AL PLAS INC X 112</v>
          </cell>
          <cell r="D366" t="str">
            <v>Conformidade</v>
          </cell>
          <cell r="E366">
            <v>2</v>
          </cell>
          <cell r="F366" t="str">
            <v>Monitorado</v>
          </cell>
          <cell r="G366" t="str">
            <v>Sim</v>
          </cell>
          <cell r="H366">
            <v>7896261019973</v>
          </cell>
          <cell r="I366">
            <v>11144.418</v>
          </cell>
        </row>
        <row r="367">
          <cell r="A367">
            <v>526530601112214</v>
          </cell>
          <cell r="B367" t="str">
            <v>TASIGNA</v>
          </cell>
          <cell r="C367" t="str">
            <v>200 MG CAPGEL DURA CT BL AL/AL X 112</v>
          </cell>
          <cell r="D367" t="str">
            <v>Conformidade</v>
          </cell>
          <cell r="E367">
            <v>2</v>
          </cell>
          <cell r="F367" t="str">
            <v>Monitorado</v>
          </cell>
          <cell r="G367" t="str">
            <v>Sim</v>
          </cell>
          <cell r="H367">
            <v>7896261013926</v>
          </cell>
          <cell r="I367">
            <v>11144.418</v>
          </cell>
        </row>
        <row r="368">
          <cell r="A368">
            <v>526515001134310</v>
          </cell>
          <cell r="B368" t="str">
            <v>TEGRETOL</v>
          </cell>
          <cell r="C368" t="str">
            <v>20 MG/ML SUS OR CT FR VD AMB X 100 ML + SER DOS</v>
          </cell>
          <cell r="D368" t="str">
            <v>Conformidade</v>
          </cell>
          <cell r="E368">
            <v>1</v>
          </cell>
          <cell r="F368" t="str">
            <v>Monitorado</v>
          </cell>
          <cell r="G368" t="str">
            <v>Não</v>
          </cell>
          <cell r="H368">
            <v>7896261000742</v>
          </cell>
          <cell r="J368">
            <v>16.166</v>
          </cell>
        </row>
        <row r="369">
          <cell r="A369">
            <v>526515002114313</v>
          </cell>
          <cell r="B369" t="str">
            <v>TEGRETOL</v>
          </cell>
          <cell r="C369" t="str">
            <v>200 MG COM CT  BL AL PLAS INC X 20</v>
          </cell>
          <cell r="D369" t="str">
            <v>Conformidade</v>
          </cell>
          <cell r="E369">
            <v>1</v>
          </cell>
          <cell r="F369" t="str">
            <v>Monitorado</v>
          </cell>
          <cell r="G369" t="str">
            <v>Não</v>
          </cell>
          <cell r="H369">
            <v>7896261000094</v>
          </cell>
          <cell r="J369">
            <v>14.895</v>
          </cell>
        </row>
        <row r="370">
          <cell r="A370">
            <v>526515003110311</v>
          </cell>
          <cell r="B370" t="str">
            <v>TEGRETOL</v>
          </cell>
          <cell r="C370" t="str">
            <v>200 MG COM CT BL AL PLAS INC X 60</v>
          </cell>
          <cell r="D370" t="str">
            <v>Conformidade</v>
          </cell>
          <cell r="E370">
            <v>1</v>
          </cell>
          <cell r="F370" t="str">
            <v>Monitorado</v>
          </cell>
          <cell r="G370" t="str">
            <v>Não</v>
          </cell>
          <cell r="H370">
            <v>7896261005181</v>
          </cell>
          <cell r="J370">
            <v>42.356000000000002</v>
          </cell>
        </row>
        <row r="371">
          <cell r="A371">
            <v>526515004117311</v>
          </cell>
          <cell r="B371" t="str">
            <v>TEGRETOL</v>
          </cell>
          <cell r="C371" t="str">
            <v>400 MG COM CT  BL AL PLAS INC X 20</v>
          </cell>
          <cell r="D371" t="str">
            <v>Conformidade</v>
          </cell>
          <cell r="E371">
            <v>1</v>
          </cell>
          <cell r="F371" t="str">
            <v>Monitorado</v>
          </cell>
          <cell r="G371" t="str">
            <v>Não</v>
          </cell>
          <cell r="H371">
            <v>7896261000100</v>
          </cell>
          <cell r="J371">
            <v>29.632000000000001</v>
          </cell>
        </row>
        <row r="372">
          <cell r="A372">
            <v>526515005113318</v>
          </cell>
          <cell r="B372" t="str">
            <v>TEGRETOL CR</v>
          </cell>
          <cell r="C372" t="str">
            <v>200 MG COM LIB PROL CT BL AL PLAS INC X 20</v>
          </cell>
          <cell r="D372" t="str">
            <v>Conformidade</v>
          </cell>
          <cell r="E372">
            <v>1</v>
          </cell>
          <cell r="F372" t="str">
            <v>Monitorado</v>
          </cell>
          <cell r="G372" t="str">
            <v>Não</v>
          </cell>
          <cell r="H372">
            <v>7896261000117</v>
          </cell>
          <cell r="J372">
            <v>16.087</v>
          </cell>
        </row>
        <row r="373">
          <cell r="A373">
            <v>526515006111319</v>
          </cell>
          <cell r="B373" t="str">
            <v>TEGRETOL CR</v>
          </cell>
          <cell r="C373" t="str">
            <v>200 MG COM LIB PROL CT BL AL PLAS INC X 60</v>
          </cell>
          <cell r="D373" t="str">
            <v>Conformidade</v>
          </cell>
          <cell r="E373">
            <v>1</v>
          </cell>
          <cell r="F373" t="str">
            <v>Monitorado</v>
          </cell>
          <cell r="G373" t="str">
            <v>Não</v>
          </cell>
          <cell r="H373">
            <v>7896261005198</v>
          </cell>
          <cell r="J373">
            <v>42.356000000000002</v>
          </cell>
        </row>
        <row r="374">
          <cell r="A374">
            <v>526515007116314</v>
          </cell>
          <cell r="B374" t="str">
            <v>TEGRETOL CR</v>
          </cell>
          <cell r="C374" t="str">
            <v>400 MG COM LIB PROL CT BL AL PLAS INC X 20</v>
          </cell>
          <cell r="D374" t="str">
            <v>Conformidade</v>
          </cell>
          <cell r="E374">
            <v>1</v>
          </cell>
          <cell r="F374" t="str">
            <v>Monitorado</v>
          </cell>
          <cell r="G374" t="str">
            <v>Não</v>
          </cell>
          <cell r="H374">
            <v>7896261000124</v>
          </cell>
          <cell r="J374">
            <v>34.042000000000002</v>
          </cell>
        </row>
        <row r="375">
          <cell r="A375">
            <v>526526601111414</v>
          </cell>
          <cell r="B375" t="str">
            <v>TEGRETOL CR</v>
          </cell>
          <cell r="C375" t="str">
            <v>400 MG COM LIB PROL CT BL AL PLAS INC X 60</v>
          </cell>
          <cell r="D375" t="str">
            <v>Conformidade</v>
          </cell>
          <cell r="E375">
            <v>1</v>
          </cell>
          <cell r="F375" t="str">
            <v>Monitorado</v>
          </cell>
          <cell r="G375" t="str">
            <v>Não</v>
          </cell>
          <cell r="H375">
            <v>7896261005747</v>
          </cell>
          <cell r="J375">
            <v>102.08199999999999</v>
          </cell>
        </row>
        <row r="376">
          <cell r="A376">
            <v>526513030077514</v>
          </cell>
          <cell r="B376" t="str">
            <v>TOBI</v>
          </cell>
          <cell r="C376" t="str">
            <v>300 MG/5 ML SOL NEBULIZ CT ENV AL X 56 AMP PE</v>
          </cell>
          <cell r="D376" t="str">
            <v>Conformidade</v>
          </cell>
          <cell r="E376">
            <v>2</v>
          </cell>
          <cell r="F376" t="str">
            <v>Monitorado</v>
          </cell>
          <cell r="G376" t="str">
            <v>Não</v>
          </cell>
          <cell r="H376">
            <v>7896261018341</v>
          </cell>
          <cell r="J376">
            <v>6280.3119999999999</v>
          </cell>
        </row>
        <row r="377">
          <cell r="A377">
            <v>500903401160319</v>
          </cell>
          <cell r="B377" t="str">
            <v>TOBRADEX</v>
          </cell>
          <cell r="C377" t="str">
            <v>3,0 MG/G + 1,0 MG/G POM OFT CT BG AL X 3,5 G</v>
          </cell>
          <cell r="D377" t="str">
            <v>Conformidade</v>
          </cell>
          <cell r="E377">
            <v>3</v>
          </cell>
          <cell r="F377" t="str">
            <v>Monitorado</v>
          </cell>
          <cell r="G377" t="str">
            <v>Não</v>
          </cell>
          <cell r="H377">
            <v>7896548198070</v>
          </cell>
          <cell r="J377">
            <v>25.492000000000001</v>
          </cell>
        </row>
        <row r="378">
          <cell r="A378">
            <v>500903402175311</v>
          </cell>
          <cell r="B378" t="str">
            <v>TOBRADEX</v>
          </cell>
          <cell r="C378" t="str">
            <v>3,0 MG/ML + 1,0 MG/ML SUS OFT CT FR PLAS TRANS GOT X 5 ML</v>
          </cell>
          <cell r="D378" t="str">
            <v>Conformidade</v>
          </cell>
          <cell r="E378">
            <v>3</v>
          </cell>
          <cell r="F378" t="str">
            <v>Monitorado</v>
          </cell>
          <cell r="G378" t="str">
            <v>Não</v>
          </cell>
          <cell r="H378">
            <v>7896548112908</v>
          </cell>
          <cell r="J378">
            <v>23.568000000000001</v>
          </cell>
        </row>
        <row r="379">
          <cell r="A379">
            <v>500903501173110</v>
          </cell>
          <cell r="B379" t="str">
            <v>TOBRAMICINA + DEXAMETASONA</v>
          </cell>
          <cell r="C379" t="str">
            <v>3 MG/ML + 1 MG/ML SUS OFT CT 1 FR PLAS TRANS GOT X 5 ML</v>
          </cell>
          <cell r="D379" t="str">
            <v>Conformidade</v>
          </cell>
          <cell r="E379">
            <v>3</v>
          </cell>
          <cell r="F379" t="str">
            <v>Monitorado</v>
          </cell>
          <cell r="G379" t="str">
            <v>Não</v>
          </cell>
          <cell r="H379">
            <v>7896548140666</v>
          </cell>
          <cell r="J379">
            <v>15.536</v>
          </cell>
        </row>
        <row r="380">
          <cell r="A380">
            <v>500903701164311</v>
          </cell>
          <cell r="B380" t="str">
            <v>TOBREX</v>
          </cell>
          <cell r="C380" t="str">
            <v>3 MG/G POM OFT CT BG AL X 3,5 G</v>
          </cell>
          <cell r="D380" t="str">
            <v>Conformidade</v>
          </cell>
          <cell r="E380">
            <v>3</v>
          </cell>
          <cell r="F380" t="str">
            <v>Monitorado</v>
          </cell>
          <cell r="G380" t="str">
            <v>Não</v>
          </cell>
          <cell r="H380">
            <v>7896548198162</v>
          </cell>
          <cell r="J380">
            <v>24.626000000000001</v>
          </cell>
        </row>
        <row r="381">
          <cell r="A381">
            <v>500903702179310</v>
          </cell>
          <cell r="B381" t="str">
            <v>TOBREX</v>
          </cell>
          <cell r="C381" t="str">
            <v>3 MG/ML SOL OFT CT FR PLAS TRANS GOT X 5 ML</v>
          </cell>
          <cell r="D381" t="str">
            <v>Conformidade</v>
          </cell>
          <cell r="E381">
            <v>3</v>
          </cell>
          <cell r="F381" t="str">
            <v>Monitorado</v>
          </cell>
          <cell r="G381" t="str">
            <v>Não</v>
          </cell>
          <cell r="H381">
            <v>7896548112717</v>
          </cell>
          <cell r="J381">
            <v>19.417000000000002</v>
          </cell>
        </row>
        <row r="382">
          <cell r="A382">
            <v>526527903111318</v>
          </cell>
          <cell r="B382" t="str">
            <v>TOFRANIL PAMOATO</v>
          </cell>
          <cell r="C382" t="str">
            <v>150 MG CAP GEL DURA CT BL AL PLAS INC X 30</v>
          </cell>
          <cell r="D382" t="str">
            <v>Conformidade</v>
          </cell>
          <cell r="E382">
            <v>1</v>
          </cell>
          <cell r="F382" t="str">
            <v>Monitorado</v>
          </cell>
          <cell r="G382" t="str">
            <v>Não</v>
          </cell>
          <cell r="H382">
            <v>7896261014534</v>
          </cell>
          <cell r="J382">
            <v>75.644999999999996</v>
          </cell>
        </row>
        <row r="383">
          <cell r="A383">
            <v>526527904118316</v>
          </cell>
          <cell r="B383" t="str">
            <v>TOFRANIL PAMOATO</v>
          </cell>
          <cell r="C383" t="str">
            <v>75 MG CAP GEL DURA CT BL AL PLAS INC X 30</v>
          </cell>
          <cell r="D383" t="str">
            <v>Conformidade</v>
          </cell>
          <cell r="E383">
            <v>1</v>
          </cell>
          <cell r="F383" t="str">
            <v>Monitorado</v>
          </cell>
          <cell r="G383" t="str">
            <v>Não</v>
          </cell>
          <cell r="H383">
            <v>7896261014527</v>
          </cell>
          <cell r="J383">
            <v>43.199999999999996</v>
          </cell>
        </row>
        <row r="384">
          <cell r="A384">
            <v>500903801177316</v>
          </cell>
          <cell r="B384" t="str">
            <v>TRAVATAN</v>
          </cell>
          <cell r="C384" t="str">
            <v>0,04 MG/ML SOL OFT CT FR PLAS TRANS GOT X 2,5 ML</v>
          </cell>
          <cell r="D384" t="str">
            <v>Conformidade</v>
          </cell>
          <cell r="E384">
            <v>2</v>
          </cell>
          <cell r="F384" t="str">
            <v>Monitorado</v>
          </cell>
          <cell r="G384" t="str">
            <v>Não</v>
          </cell>
          <cell r="H384">
            <v>7896548198636</v>
          </cell>
          <cell r="J384">
            <v>87.085999999999999</v>
          </cell>
        </row>
        <row r="385">
          <cell r="A385">
            <v>500912110006403</v>
          </cell>
          <cell r="B385" t="str">
            <v>TRAVATAN</v>
          </cell>
          <cell r="C385" t="str">
            <v>0,04 MG/ML SOL OFT CT FR PLAS TRANS GOT X 5,0 ML</v>
          </cell>
          <cell r="D385" t="str">
            <v>Conformidade</v>
          </cell>
          <cell r="E385">
            <v>2</v>
          </cell>
          <cell r="F385" t="str">
            <v>Monitorado</v>
          </cell>
          <cell r="G385" t="str">
            <v>Não</v>
          </cell>
          <cell r="H385">
            <v>7896548197608</v>
          </cell>
          <cell r="J385">
            <v>174.172</v>
          </cell>
        </row>
        <row r="386">
          <cell r="A386">
            <v>526515404115314</v>
          </cell>
          <cell r="B386" t="str">
            <v>TRILEPTAL</v>
          </cell>
          <cell r="C386" t="str">
            <v>300 MG COM REV CT BL AL PLAS INC X 10</v>
          </cell>
          <cell r="D386" t="str">
            <v>Conformidade</v>
          </cell>
          <cell r="E386">
            <v>1</v>
          </cell>
          <cell r="F386" t="str">
            <v>Monitorado</v>
          </cell>
          <cell r="G386" t="str">
            <v>Não</v>
          </cell>
          <cell r="H386">
            <v>7896261004283</v>
          </cell>
          <cell r="J386">
            <v>18.527999999999999</v>
          </cell>
        </row>
        <row r="387">
          <cell r="A387">
            <v>526515403119316</v>
          </cell>
          <cell r="B387" t="str">
            <v>TRILEPTAL</v>
          </cell>
          <cell r="C387" t="str">
            <v>300 MG COM REV CT BL AL PLAS INC X 20</v>
          </cell>
          <cell r="D387" t="str">
            <v>Conformidade</v>
          </cell>
          <cell r="E387">
            <v>1</v>
          </cell>
          <cell r="F387" t="str">
            <v>Monitorado</v>
          </cell>
          <cell r="G387" t="str">
            <v>Não</v>
          </cell>
          <cell r="H387">
            <v>7896261000834</v>
          </cell>
          <cell r="J387">
            <v>36.371000000000002</v>
          </cell>
        </row>
        <row r="388">
          <cell r="A388">
            <v>526515405111312</v>
          </cell>
          <cell r="B388" t="str">
            <v>TRILEPTAL</v>
          </cell>
          <cell r="C388" t="str">
            <v>300 MG COM REV CT BL AL PLAS INC X 60</v>
          </cell>
          <cell r="D388" t="str">
            <v>Conformidade</v>
          </cell>
          <cell r="E388">
            <v>1</v>
          </cell>
          <cell r="F388" t="str">
            <v>Monitorado</v>
          </cell>
          <cell r="G388" t="str">
            <v>Não</v>
          </cell>
          <cell r="H388">
            <v>7896261005372</v>
          </cell>
          <cell r="J388">
            <v>109.361</v>
          </cell>
        </row>
        <row r="389">
          <cell r="A389">
            <v>526515410131415</v>
          </cell>
          <cell r="B389" t="str">
            <v>TRILEPTAL</v>
          </cell>
          <cell r="C389" t="str">
            <v>60 MG/ML SUS OR CT FR VD AMB X 100 ML + 2 SER DOS </v>
          </cell>
          <cell r="D389" t="str">
            <v>Conformidade</v>
          </cell>
          <cell r="E389">
            <v>1</v>
          </cell>
          <cell r="F389" t="str">
            <v>Monitorado</v>
          </cell>
          <cell r="G389" t="str">
            <v>Não</v>
          </cell>
          <cell r="H389">
            <v>7896261011106</v>
          </cell>
          <cell r="J389">
            <v>41.421999999999997</v>
          </cell>
        </row>
        <row r="390">
          <cell r="A390">
            <v>526515408110317</v>
          </cell>
          <cell r="B390" t="str">
            <v>TRILEPTAL</v>
          </cell>
          <cell r="C390" t="str">
            <v>600 MG COM REV CT BL AL PLAS INC X 20</v>
          </cell>
          <cell r="D390" t="str">
            <v>Conformidade</v>
          </cell>
          <cell r="E390">
            <v>1</v>
          </cell>
          <cell r="F390" t="str">
            <v>Monitorado</v>
          </cell>
          <cell r="G390" t="str">
            <v>Não</v>
          </cell>
          <cell r="H390">
            <v>7896261000841</v>
          </cell>
          <cell r="J390">
            <v>69.918000000000006</v>
          </cell>
        </row>
        <row r="391">
          <cell r="A391">
            <v>526515409117315</v>
          </cell>
          <cell r="B391" t="str">
            <v>TRILEPTAL</v>
          </cell>
          <cell r="C391" t="str">
            <v>600 MG COM REV CT BL AL PLAS INC X 60</v>
          </cell>
          <cell r="D391" t="str">
            <v>Conformidade</v>
          </cell>
          <cell r="E391">
            <v>1</v>
          </cell>
          <cell r="F391" t="str">
            <v>Monitorado</v>
          </cell>
          <cell r="G391" t="str">
            <v>Não</v>
          </cell>
          <cell r="H391">
            <v>7896261006898</v>
          </cell>
          <cell r="J391">
            <v>209.81200000000001</v>
          </cell>
        </row>
        <row r="392">
          <cell r="A392">
            <v>526515502117419</v>
          </cell>
          <cell r="B392" t="str">
            <v>TRIMEDAL</v>
          </cell>
          <cell r="C392" t="str">
            <v>500 MG + 0,5 MG + 15 MG + 40 MG  COM REV  1 CT STR AL/AL X 24 </v>
          </cell>
          <cell r="D392" t="str">
            <v>Conformidade</v>
          </cell>
          <cell r="E392">
            <v>3</v>
          </cell>
          <cell r="F392" t="str">
            <v>Monitorado</v>
          </cell>
          <cell r="G392" t="str">
            <v>Não</v>
          </cell>
          <cell r="H392">
            <v>7896261010222</v>
          </cell>
          <cell r="J392">
            <v>17.561</v>
          </cell>
        </row>
        <row r="393">
          <cell r="A393">
            <v>526515503113311</v>
          </cell>
          <cell r="B393" t="str">
            <v>TRIMEDAL</v>
          </cell>
          <cell r="C393" t="str">
            <v>500 MG COM REV CT 1 STR AL/AL X 4</v>
          </cell>
          <cell r="D393" t="str">
            <v>Conformidade</v>
          </cell>
          <cell r="E393">
            <v>3</v>
          </cell>
          <cell r="F393" t="str">
            <v>Monitorado</v>
          </cell>
          <cell r="G393" t="str">
            <v>Não</v>
          </cell>
          <cell r="H393">
            <v>7896261010246</v>
          </cell>
          <cell r="J393">
            <v>2.9129999999999998</v>
          </cell>
        </row>
        <row r="394">
          <cell r="A394">
            <v>500903901171311</v>
          </cell>
          <cell r="B394" t="str">
            <v>TRISORB</v>
          </cell>
          <cell r="C394" t="str">
            <v>3,0 MG/ML + 1,0 MG/ML + 2,0 MG/ML CT FR GOT PLAS TRANS X 15 ML</v>
          </cell>
          <cell r="D394" t="str">
            <v>Conformidade</v>
          </cell>
          <cell r="E394">
            <v>3</v>
          </cell>
          <cell r="F394" t="str">
            <v>Monitorado</v>
          </cell>
          <cell r="G394" t="str">
            <v>Não</v>
          </cell>
          <cell r="H394">
            <v>7896548140222</v>
          </cell>
          <cell r="J394">
            <v>14.816000000000001</v>
          </cell>
        </row>
        <row r="395">
          <cell r="A395">
            <v>526515030085002</v>
          </cell>
          <cell r="B395" t="str">
            <v>VACINA ADSORVIDA MENINGOCÓCICA B (RECOMBINANTE)</v>
          </cell>
          <cell r="C395" t="str">
            <v>SUS INJ CT SER PREENC VD INC X 0,5ML</v>
          </cell>
          <cell r="D395" t="str">
            <v>Conformidade</v>
          </cell>
          <cell r="E395">
            <v>3</v>
          </cell>
          <cell r="F395" t="str">
            <v>Monitorado</v>
          </cell>
          <cell r="G395" t="str">
            <v>Não</v>
          </cell>
          <cell r="H395">
            <v>7896261018372</v>
          </cell>
          <cell r="J395">
            <v>382.79199999999997</v>
          </cell>
        </row>
        <row r="396">
          <cell r="A396">
            <v>526515030084902</v>
          </cell>
          <cell r="B396" t="str">
            <v>VACINA ADSORVIDA MENINGOCÓCICA B (RECOMBINANTE)</v>
          </cell>
          <cell r="C396" t="str">
            <v>SUS INJ CT SER PREENC VD INC X 0,5ML + AGU</v>
          </cell>
          <cell r="D396" t="str">
            <v>Conformidade</v>
          </cell>
          <cell r="E396">
            <v>3</v>
          </cell>
          <cell r="F396" t="str">
            <v>Monitorado</v>
          </cell>
          <cell r="G396" t="str">
            <v>Não</v>
          </cell>
          <cell r="H396">
            <v>7896261018327</v>
          </cell>
          <cell r="J396">
            <v>382.79199999999997</v>
          </cell>
        </row>
        <row r="397">
          <cell r="A397">
            <v>526515030085102</v>
          </cell>
          <cell r="B397" t="str">
            <v>VACINA ADSORVIDA MENINGOCÓCICA B (RECOMBINANTE)</v>
          </cell>
          <cell r="C397" t="str">
            <v>SUS INJ CT 10 SER PREENC VD INC X 0,5ML</v>
          </cell>
          <cell r="D397" t="str">
            <v>Conformidade</v>
          </cell>
          <cell r="E397">
            <v>3</v>
          </cell>
          <cell r="F397" t="str">
            <v>Monitorado</v>
          </cell>
          <cell r="G397" t="str">
            <v>Não</v>
          </cell>
          <cell r="H397">
            <v>7896261018334</v>
          </cell>
          <cell r="J397">
            <v>3827.9580000000001</v>
          </cell>
        </row>
        <row r="398">
          <cell r="A398">
            <v>526531501154411</v>
          </cell>
          <cell r="B398" t="str">
            <v>VACINA ADSORVIDA MENINGOCÓCICA C (CONJUGADA - CRM197)</v>
          </cell>
          <cell r="C398" t="str">
            <v>10 MCG PO LIOF INJ CT FA VD INC + SER PREENC X 0,6 ML</v>
          </cell>
          <cell r="D398" t="str">
            <v>Conformidade</v>
          </cell>
          <cell r="E398">
            <v>3</v>
          </cell>
          <cell r="F398" t="str">
            <v>Monitorado</v>
          </cell>
          <cell r="G398" t="str">
            <v>Não</v>
          </cell>
          <cell r="H398">
            <v>7896261015722</v>
          </cell>
          <cell r="J398">
            <v>185.64699999999999</v>
          </cell>
        </row>
        <row r="399">
          <cell r="A399">
            <v>526532201154412</v>
          </cell>
          <cell r="B399" t="str">
            <v>VACINA INFLUENZA (INATIVADA, SUBUNITÁRIA, ADJUVADA)</v>
          </cell>
          <cell r="C399" t="str">
            <v>SUS INJ CT 1 SER VD INC PREENCH X 0,5 ML</v>
          </cell>
          <cell r="D399" t="str">
            <v>Conformidade</v>
          </cell>
          <cell r="E399">
            <v>3</v>
          </cell>
          <cell r="F399" t="str">
            <v>Monitorado</v>
          </cell>
          <cell r="G399" t="str">
            <v>Não</v>
          </cell>
          <cell r="H399">
            <v>7896261016620</v>
          </cell>
          <cell r="J399">
            <v>43.695</v>
          </cell>
        </row>
        <row r="400">
          <cell r="A400">
            <v>526512120076603</v>
          </cell>
          <cell r="B400" t="str">
            <v>Vacina influenza (inativada, subunitária, adjuvada)</v>
          </cell>
          <cell r="C400" t="str">
            <v>SUS INJ CT 10 SER VD INC PREENCH X 0,5 ML</v>
          </cell>
          <cell r="D400" t="str">
            <v>Conformidade</v>
          </cell>
          <cell r="E400">
            <v>3</v>
          </cell>
          <cell r="F400" t="str">
            <v>Monitorado</v>
          </cell>
          <cell r="G400" t="str">
            <v>Não</v>
          </cell>
          <cell r="H400">
            <v>7896261016637</v>
          </cell>
          <cell r="J400">
            <v>437.02800000000002</v>
          </cell>
        </row>
        <row r="401">
          <cell r="A401">
            <v>526531901152317</v>
          </cell>
          <cell r="B401" t="str">
            <v>VACINA INFLUENZA (SUBUNITÁRIA, INATIVADA)</v>
          </cell>
          <cell r="C401" t="str">
            <v>SUS INJ CT 1 SER PREENCH VD INC X 0,5 ML</v>
          </cell>
          <cell r="D401" t="str">
            <v>Conformidade</v>
          </cell>
          <cell r="E401">
            <v>3</v>
          </cell>
          <cell r="F401" t="str">
            <v>Monitorado</v>
          </cell>
          <cell r="G401" t="str">
            <v>Não</v>
          </cell>
          <cell r="H401">
            <v>7896261016514</v>
          </cell>
          <cell r="J401">
            <v>43.695</v>
          </cell>
        </row>
        <row r="402">
          <cell r="A402">
            <v>526512120076503</v>
          </cell>
          <cell r="B402" t="str">
            <v>VACINA INFLUENZA (SUBUNITÁRIA, INATIVADA)</v>
          </cell>
          <cell r="C402" t="str">
            <v>SUS INJ CT 10 SER PREENC VD INC X 0,5 ML</v>
          </cell>
          <cell r="D402" t="str">
            <v>Conformidade</v>
          </cell>
          <cell r="E402">
            <v>3</v>
          </cell>
          <cell r="F402" t="str">
            <v>Monitorado</v>
          </cell>
          <cell r="G402" t="str">
            <v>Não</v>
          </cell>
          <cell r="H402">
            <v>7896261016521</v>
          </cell>
          <cell r="J402">
            <v>437.02800000000002</v>
          </cell>
        </row>
        <row r="403">
          <cell r="A403">
            <v>526532401153411</v>
          </cell>
          <cell r="B403" t="str">
            <v>VACINA MENINGOCÓCICA ACWY (CONJUGADA)</v>
          </cell>
          <cell r="C403" t="str">
            <v>10 MCG PO LIOF FA VD INC + 5-5-5 MCG SOL INJ SER PREENCH VD INC X 0,6 ML</v>
          </cell>
          <cell r="D403" t="str">
            <v>Conformidade</v>
          </cell>
          <cell r="E403">
            <v>3</v>
          </cell>
          <cell r="F403" t="str">
            <v>Monitorado</v>
          </cell>
          <cell r="G403" t="str">
            <v>Não</v>
          </cell>
          <cell r="H403">
            <v>7896261016736</v>
          </cell>
          <cell r="J403">
            <v>213.80600000000001</v>
          </cell>
        </row>
        <row r="404">
          <cell r="A404">
            <v>526514030078903</v>
          </cell>
          <cell r="B404" t="str">
            <v>vacina meningocócica ACWY (conjugada)</v>
          </cell>
          <cell r="C404" t="str">
            <v>10 MCG PO LIOF SOL INJ X 1 DOSE CT FA VD TRANS + 5-5-5 MCG SOL INJ FA VD TRANS X 0,6 ML</v>
          </cell>
          <cell r="D404" t="str">
            <v>Conformidade</v>
          </cell>
          <cell r="E404">
            <v>3</v>
          </cell>
          <cell r="F404" t="str">
            <v>Monitorado</v>
          </cell>
          <cell r="G404" t="str">
            <v>Não</v>
          </cell>
          <cell r="H404">
            <v>7896261018280</v>
          </cell>
          <cell r="J404">
            <v>213.80600000000001</v>
          </cell>
        </row>
        <row r="405">
          <cell r="A405">
            <v>526514030079003</v>
          </cell>
          <cell r="B405" t="str">
            <v>vacina meningocócica ACWY (conjugada)</v>
          </cell>
          <cell r="C405" t="str">
            <v>10 MCG PO LIOF SOL INJ X 5 DOSE CT 5 FA VD TRANS + 5-5-5 MCG SOL INJ 5 FA VD TRANS X 0,6 ML</v>
          </cell>
          <cell r="D405" t="str">
            <v>Conformidade</v>
          </cell>
          <cell r="E405">
            <v>3</v>
          </cell>
          <cell r="F405" t="str">
            <v>Monitorado</v>
          </cell>
          <cell r="G405" t="str">
            <v>Não</v>
          </cell>
          <cell r="H405">
            <v>7896261018297</v>
          </cell>
          <cell r="J405">
            <v>1069.02</v>
          </cell>
        </row>
        <row r="406">
          <cell r="A406">
            <v>526515902115413</v>
          </cell>
          <cell r="B406" t="str">
            <v>VENORUTON</v>
          </cell>
          <cell r="C406" t="str">
            <v>300 MG CAP GEL DURA CT 2 BL AL PLAS  INC X 10</v>
          </cell>
          <cell r="D406" t="str">
            <v>Conformidade</v>
          </cell>
          <cell r="E406">
            <v>2</v>
          </cell>
          <cell r="F406" t="str">
            <v>Monitorado</v>
          </cell>
          <cell r="G406" t="str">
            <v>Não</v>
          </cell>
          <cell r="H406">
            <v>7896261006577</v>
          </cell>
          <cell r="J406">
            <v>28.417000000000002</v>
          </cell>
        </row>
        <row r="407">
          <cell r="A407">
            <v>526515903111411</v>
          </cell>
          <cell r="B407" t="str">
            <v>VENORUTON</v>
          </cell>
          <cell r="C407" t="str">
            <v>500 MG COM REV CT 2 BL AL PLAS INC X 10</v>
          </cell>
          <cell r="D407" t="str">
            <v>Conformidade</v>
          </cell>
          <cell r="E407">
            <v>2</v>
          </cell>
          <cell r="F407" t="str">
            <v>Monitorado</v>
          </cell>
          <cell r="G407" t="str">
            <v>Não</v>
          </cell>
          <cell r="H407">
            <v>7896261006584</v>
          </cell>
          <cell r="J407">
            <v>48.206000000000003</v>
          </cell>
        </row>
        <row r="408">
          <cell r="A408">
            <v>500904801138319</v>
          </cell>
          <cell r="B408" t="str">
            <v>VIGADEXA</v>
          </cell>
          <cell r="C408" t="str">
            <v>5 MG/ML + 1 MG/ML SOL OFT CT FR PLAS OPC GOT X 5 ML</v>
          </cell>
          <cell r="D408" t="str">
            <v>Conformidade</v>
          </cell>
          <cell r="E408">
            <v>3</v>
          </cell>
          <cell r="F408" t="str">
            <v>Monitorado</v>
          </cell>
          <cell r="G408" t="str">
            <v>Não</v>
          </cell>
          <cell r="H408">
            <v>7896548197554</v>
          </cell>
          <cell r="J408">
            <v>25.503</v>
          </cell>
        </row>
        <row r="409">
          <cell r="A409">
            <v>500904201130317</v>
          </cell>
          <cell r="B409" t="str">
            <v>VIGAMOX</v>
          </cell>
          <cell r="C409" t="str">
            <v>5 MG/ML CT FR PLAS TRANS GOT X 5 ML</v>
          </cell>
          <cell r="D409" t="str">
            <v>Conformidade</v>
          </cell>
          <cell r="E409">
            <v>3</v>
          </cell>
          <cell r="F409" t="str">
            <v>Monitorado</v>
          </cell>
          <cell r="G409" t="str">
            <v>Não</v>
          </cell>
          <cell r="H409">
            <v>7896548139585</v>
          </cell>
          <cell r="J409">
            <v>26.751999999999999</v>
          </cell>
        </row>
        <row r="410">
          <cell r="A410">
            <v>526516101175416</v>
          </cell>
          <cell r="B410" t="str">
            <v>VISCOTEARS</v>
          </cell>
          <cell r="C410" t="str">
            <v>2,0 MG/G GEL OFT CT TB LAM X 10 G</v>
          </cell>
          <cell r="D410" t="str">
            <v>Conformidade</v>
          </cell>
          <cell r="E410">
            <v>3</v>
          </cell>
          <cell r="F410" t="str">
            <v>Monitorado</v>
          </cell>
          <cell r="G410" t="str">
            <v>Não</v>
          </cell>
          <cell r="H410">
            <v>7896261014992</v>
          </cell>
          <cell r="J410">
            <v>31.826000000000001</v>
          </cell>
        </row>
        <row r="411">
          <cell r="A411">
            <v>526516201110413</v>
          </cell>
          <cell r="B411" t="str">
            <v>VISKALDIX</v>
          </cell>
          <cell r="C411" t="str">
            <v>10 MG + 5 MG COM CT 2 BL AL PLAS INC X 10</v>
          </cell>
          <cell r="D411" t="str">
            <v>Conformidade</v>
          </cell>
          <cell r="E411">
            <v>2</v>
          </cell>
          <cell r="F411" t="str">
            <v>Monitorado</v>
          </cell>
          <cell r="G411" t="str">
            <v>Não</v>
          </cell>
          <cell r="H411">
            <v>7896261002975</v>
          </cell>
          <cell r="J411">
            <v>43.267000000000003</v>
          </cell>
        </row>
        <row r="412">
          <cell r="A412">
            <v>526516301115417</v>
          </cell>
          <cell r="B412" t="str">
            <v>VISKEN</v>
          </cell>
          <cell r="C412" t="str">
            <v>10 MG COM CT 2 BL AL PLAS INC X 10</v>
          </cell>
          <cell r="D412" t="str">
            <v>Conformidade</v>
          </cell>
          <cell r="E412">
            <v>2</v>
          </cell>
          <cell r="F412" t="str">
            <v>Monitorado</v>
          </cell>
          <cell r="G412" t="str">
            <v>Não</v>
          </cell>
          <cell r="H412">
            <v>7896261002999</v>
          </cell>
          <cell r="J412">
            <v>41.456000000000003</v>
          </cell>
        </row>
        <row r="413">
          <cell r="A413">
            <v>526516302111415</v>
          </cell>
          <cell r="B413" t="str">
            <v>VISKEN</v>
          </cell>
          <cell r="C413" t="str">
            <v>5 MG COM CT 2 BL AL PLAS INC X 10</v>
          </cell>
          <cell r="D413" t="str">
            <v>Conformidade</v>
          </cell>
          <cell r="E413">
            <v>2</v>
          </cell>
          <cell r="F413" t="str">
            <v>Monitorado</v>
          </cell>
          <cell r="G413" t="str">
            <v>Não</v>
          </cell>
          <cell r="H413">
            <v>7896261002982</v>
          </cell>
          <cell r="J413">
            <v>23.242000000000001</v>
          </cell>
        </row>
        <row r="414">
          <cell r="A414">
            <v>526516402175210</v>
          </cell>
          <cell r="B414" t="str">
            <v>VISUDYNE</v>
          </cell>
          <cell r="C414" t="str">
            <v>15 MG PÓ LIOF CT FA VD INC X 826 MG</v>
          </cell>
          <cell r="D414" t="str">
            <v>Conformidade</v>
          </cell>
          <cell r="E414">
            <v>3</v>
          </cell>
          <cell r="F414" t="str">
            <v>Monitorado</v>
          </cell>
          <cell r="G414" t="str">
            <v>Não</v>
          </cell>
          <cell r="H414">
            <v>7896261008779</v>
          </cell>
          <cell r="J414">
            <v>6199.942</v>
          </cell>
        </row>
        <row r="415">
          <cell r="A415">
            <v>526516508119314</v>
          </cell>
          <cell r="B415" t="str">
            <v>VOLTAREN</v>
          </cell>
          <cell r="C415" t="str">
            <v>100 MG COM DESINT LENTA CT BL AL PLAS INC X 10</v>
          </cell>
          <cell r="D415" t="str">
            <v>Conformidade</v>
          </cell>
          <cell r="E415">
            <v>1</v>
          </cell>
          <cell r="F415" t="str">
            <v>Monitorado</v>
          </cell>
          <cell r="G415" t="str">
            <v>Não</v>
          </cell>
          <cell r="H415">
            <v>7896261000261</v>
          </cell>
          <cell r="J415">
            <v>23.736999999999998</v>
          </cell>
        </row>
        <row r="416">
          <cell r="A416">
            <v>526516501157318</v>
          </cell>
          <cell r="B416" t="str">
            <v>VOLTAREN</v>
          </cell>
          <cell r="C416" t="str">
            <v>25 MG/ML SOL INJ CT 5 AMP VD INC X 3 ML</v>
          </cell>
          <cell r="D416" t="str">
            <v>Conformidade</v>
          </cell>
          <cell r="E416">
            <v>1</v>
          </cell>
          <cell r="F416" t="str">
            <v>Monitorado</v>
          </cell>
          <cell r="G416" t="str">
            <v>Não</v>
          </cell>
          <cell r="H416">
            <v>7896261000797</v>
          </cell>
          <cell r="J416">
            <v>12.217000000000001</v>
          </cell>
        </row>
        <row r="417">
          <cell r="A417">
            <v>526516502153316</v>
          </cell>
          <cell r="B417" t="str">
            <v>VOLTAREN</v>
          </cell>
          <cell r="C417" t="str">
            <v>25 MG/ML SOL INJ CT 50 AMP VD INC X 3 ML (EMB HOSP)</v>
          </cell>
          <cell r="D417" t="str">
            <v>Conformidade</v>
          </cell>
          <cell r="E417">
            <v>1</v>
          </cell>
          <cell r="F417" t="str">
            <v>Monitorado</v>
          </cell>
          <cell r="G417" t="str">
            <v>Não</v>
          </cell>
          <cell r="H417">
            <v>7896261000803</v>
          </cell>
          <cell r="J417">
            <v>101.373</v>
          </cell>
        </row>
        <row r="418">
          <cell r="A418">
            <v>526516503117313</v>
          </cell>
          <cell r="B418" t="str">
            <v>VOLTAREN</v>
          </cell>
          <cell r="C418" t="str">
            <v>50 MG COM REV CT BL AL PLAS INC X 20 </v>
          </cell>
          <cell r="D418" t="str">
            <v>Conformidade</v>
          </cell>
          <cell r="E418">
            <v>1</v>
          </cell>
          <cell r="F418" t="str">
            <v>Monitorado</v>
          </cell>
          <cell r="G418" t="str">
            <v>Não</v>
          </cell>
          <cell r="H418">
            <v>7896261000193</v>
          </cell>
          <cell r="J418">
            <v>24.547000000000001</v>
          </cell>
        </row>
        <row r="419">
          <cell r="A419">
            <v>526515060085203</v>
          </cell>
          <cell r="B419" t="str">
            <v>VOLTAREN</v>
          </cell>
          <cell r="C419" t="str">
            <v>50 MG COM REV CT BL AL/AL X 20</v>
          </cell>
          <cell r="D419" t="str">
            <v>Conformidade</v>
          </cell>
          <cell r="E419">
            <v>3</v>
          </cell>
          <cell r="F419" t="str">
            <v>Monitorado</v>
          </cell>
          <cell r="G419" t="str">
            <v>Não</v>
          </cell>
          <cell r="H419">
            <v>7896261019393</v>
          </cell>
          <cell r="J419">
            <v>24.547000000000001</v>
          </cell>
        </row>
        <row r="420">
          <cell r="A420">
            <v>526515060085303</v>
          </cell>
          <cell r="B420" t="str">
            <v>VOLTAREN</v>
          </cell>
          <cell r="C420" t="str">
            <v>50 MG COM REV CT BL AL/PVC/PE/PVDC X 20</v>
          </cell>
          <cell r="D420" t="str">
            <v>Conformidade</v>
          </cell>
          <cell r="E420">
            <v>3</v>
          </cell>
          <cell r="F420" t="str">
            <v>Monitorado</v>
          </cell>
          <cell r="G420" t="str">
            <v>Não</v>
          </cell>
          <cell r="H420">
            <v>7896261019430</v>
          </cell>
          <cell r="J420">
            <v>24.547000000000001</v>
          </cell>
        </row>
        <row r="421">
          <cell r="A421">
            <v>526516504148311</v>
          </cell>
          <cell r="B421" t="str">
            <v>VOLTAREN</v>
          </cell>
          <cell r="C421" t="str">
            <v>50 MG SUP RET CT STR X 5</v>
          </cell>
          <cell r="D421" t="str">
            <v>Conformidade</v>
          </cell>
          <cell r="E421">
            <v>1</v>
          </cell>
          <cell r="F421" t="str">
            <v>Monitorado</v>
          </cell>
          <cell r="G421" t="str">
            <v>Não</v>
          </cell>
          <cell r="H421">
            <v>7896261000780</v>
          </cell>
          <cell r="J421">
            <v>7.7060000000000004</v>
          </cell>
        </row>
        <row r="422">
          <cell r="A422">
            <v>526516509115312</v>
          </cell>
          <cell r="B422" t="str">
            <v>VOLTAREN</v>
          </cell>
          <cell r="C422" t="str">
            <v>75 MG COM DESINT LENTA CT 2 BL AL PLAS INC X 10</v>
          </cell>
          <cell r="D422" t="str">
            <v>Conformidade</v>
          </cell>
          <cell r="E422">
            <v>1</v>
          </cell>
          <cell r="F422" t="str">
            <v>Monitorado</v>
          </cell>
          <cell r="G422" t="str">
            <v>Não</v>
          </cell>
          <cell r="H422">
            <v>7896261000025</v>
          </cell>
          <cell r="J422">
            <v>27.056000000000001</v>
          </cell>
        </row>
        <row r="423">
          <cell r="A423">
            <v>526525701155210</v>
          </cell>
          <cell r="B423" t="str">
            <v>XOLAIR</v>
          </cell>
          <cell r="C423" t="str">
            <v>150 MG PO LIOF INJ CT FA VD INC + AMP VD INC DIL X 2 ML </v>
          </cell>
          <cell r="D423" t="str">
            <v>Conformidade</v>
          </cell>
          <cell r="E423">
            <v>3</v>
          </cell>
          <cell r="F423" t="str">
            <v>Monitorado</v>
          </cell>
          <cell r="G423" t="str">
            <v>Não</v>
          </cell>
          <cell r="H423">
            <v>7896261005365</v>
          </cell>
          <cell r="J423">
            <v>1965.116</v>
          </cell>
        </row>
        <row r="424">
          <cell r="A424">
            <v>526516605114313</v>
          </cell>
          <cell r="B424" t="str">
            <v>ZADITEN</v>
          </cell>
          <cell r="C424" t="str">
            <v>2 MG COM SRO CT BL AL PLAS INC X 20</v>
          </cell>
          <cell r="D424" t="str">
            <v>Conformidade</v>
          </cell>
          <cell r="E424">
            <v>2</v>
          </cell>
          <cell r="F424" t="str">
            <v>Monitorado</v>
          </cell>
          <cell r="G424" t="str">
            <v>Não</v>
          </cell>
          <cell r="H424">
            <v>7896261003033</v>
          </cell>
          <cell r="J424">
            <v>81.652000000000001</v>
          </cell>
        </row>
        <row r="425">
          <cell r="A425">
            <v>526516703116213</v>
          </cell>
          <cell r="B425" t="str">
            <v>ZELMAC</v>
          </cell>
          <cell r="C425" t="str">
            <v>6 MG COM CT BL AL /AL X 30</v>
          </cell>
          <cell r="D425" t="str">
            <v>Conformidade</v>
          </cell>
          <cell r="E425">
            <v>3</v>
          </cell>
          <cell r="F425" t="str">
            <v>Monitorado</v>
          </cell>
          <cell r="G425" t="str">
            <v>Não</v>
          </cell>
          <cell r="H425">
            <v>7896261005242</v>
          </cell>
          <cell r="J425">
            <v>139.34200000000001</v>
          </cell>
        </row>
        <row r="426">
          <cell r="A426">
            <v>526516704112211</v>
          </cell>
          <cell r="B426" t="str">
            <v>ZELMAC</v>
          </cell>
          <cell r="C426" t="str">
            <v>6 MG COM CT BL AL /AL X 60</v>
          </cell>
          <cell r="D426" t="str">
            <v>Conformidade</v>
          </cell>
          <cell r="E426">
            <v>3</v>
          </cell>
          <cell r="F426" t="str">
            <v>Monitorado</v>
          </cell>
          <cell r="G426" t="str">
            <v>Não</v>
          </cell>
          <cell r="H426">
            <v>7896261010017</v>
          </cell>
          <cell r="J426">
            <v>278.62799999999999</v>
          </cell>
        </row>
        <row r="427">
          <cell r="A427">
            <v>526516802157211</v>
          </cell>
          <cell r="B427" t="str">
            <v>ZOMETA</v>
          </cell>
          <cell r="C427" t="str">
            <v>4 MG SOL INJ CT  FA PLAS  INC X 5 ML</v>
          </cell>
          <cell r="D427" t="str">
            <v>Conformidade</v>
          </cell>
          <cell r="E427">
            <v>3</v>
          </cell>
          <cell r="F427" t="str">
            <v>Monitorado</v>
          </cell>
          <cell r="G427" t="str">
            <v>Sim</v>
          </cell>
          <cell r="H427">
            <v>7896261007734</v>
          </cell>
          <cell r="I427">
            <v>1225.462</v>
          </cell>
        </row>
        <row r="428">
          <cell r="A428">
            <v>526514010078703</v>
          </cell>
          <cell r="B428" t="str">
            <v>ZOMETA</v>
          </cell>
          <cell r="C428" t="str">
            <v>4 MG SOL INJ CT FA PLAS TRANS X 100 ML </v>
          </cell>
          <cell r="D428" t="str">
            <v>Conformidade</v>
          </cell>
          <cell r="E428">
            <v>3</v>
          </cell>
          <cell r="F428" t="str">
            <v>Monitorado</v>
          </cell>
          <cell r="G428" t="str">
            <v>Sim</v>
          </cell>
          <cell r="H428">
            <v>7896261000292</v>
          </cell>
          <cell r="I428">
            <v>1225.462</v>
          </cell>
        </row>
        <row r="429">
          <cell r="A429">
            <v>526516803153315</v>
          </cell>
          <cell r="B429" t="str">
            <v>ZOMETA</v>
          </cell>
          <cell r="C429" t="str">
            <v>4 MG SOL INJ 1 FR AMP PLAS INC X 5 ML + 9 MG/ML SOL INJ IV BOLS PVC INC SIST FECH X 100 ML</v>
          </cell>
          <cell r="D429" t="str">
            <v>Conformidade</v>
          </cell>
          <cell r="E429">
            <v>3</v>
          </cell>
          <cell r="F429" t="str">
            <v>Monitorado</v>
          </cell>
          <cell r="G429" t="str">
            <v>Sim</v>
          </cell>
          <cell r="H429">
            <v>7896261016705</v>
          </cell>
          <cell r="I429">
            <v>1225.462</v>
          </cell>
        </row>
        <row r="430">
          <cell r="A430">
            <v>526514020078805</v>
          </cell>
          <cell r="B430" t="str">
            <v>ZOTEON PÓ</v>
          </cell>
          <cell r="C430" t="str">
            <v>28 MG CAP DURA PÓ INAL OR CT BL AL AL X 224 + 5 INALADORES</v>
          </cell>
          <cell r="D430" t="str">
            <v>Conformidade</v>
          </cell>
          <cell r="E430">
            <v>2</v>
          </cell>
          <cell r="F430" t="str">
            <v>Monitorado</v>
          </cell>
          <cell r="G430" t="str">
            <v>Não</v>
          </cell>
          <cell r="H430">
            <v>7896261019782</v>
          </cell>
          <cell r="J430">
            <v>6280.3119999999999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file:///\\LA.NOVARTIS.NET\BRSP-DFS\DATA\PH\BusUnits\Pre&#231;os\LISTAS\TPN\Hist&#243;rico%20TPN\HIST&#211;RIO%20TPN_at&#233;%202014.doc"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99"/>
  <sheetViews>
    <sheetView showGridLines="0" tabSelected="1" zoomScaleNormal="100" workbookViewId="0">
      <pane ySplit="10" topLeftCell="A11" activePane="bottomLeft" state="frozen"/>
      <selection pane="bottomLeft" activeCell="C16" sqref="C16"/>
    </sheetView>
  </sheetViews>
  <sheetFormatPr defaultRowHeight="12.75"/>
  <cols>
    <col min="1" max="1" width="25" style="76" customWidth="1"/>
    <col min="2" max="2" width="16.5703125" style="78" customWidth="1"/>
    <col min="3" max="3" width="32.28515625" style="76" customWidth="1"/>
    <col min="4" max="4" width="56.140625" style="76" customWidth="1"/>
    <col min="5" max="5" width="42" style="76" customWidth="1"/>
    <col min="6" max="6" width="16.7109375" style="78" customWidth="1"/>
    <col min="7" max="7" width="19.85546875" style="77" customWidth="1"/>
    <col min="8" max="8" width="24" style="78" customWidth="1"/>
    <col min="9" max="9" width="22.42578125" style="77" customWidth="1"/>
    <col min="10" max="10" width="16.28515625" style="78" customWidth="1"/>
    <col min="11" max="11" width="13.140625" style="78" customWidth="1"/>
    <col min="12" max="29" width="12.140625" style="85" customWidth="1"/>
    <col min="30" max="30" width="26.140625" style="108" hidden="1" customWidth="1"/>
    <col min="31" max="31" width="16.140625" style="108" hidden="1" customWidth="1"/>
    <col min="32" max="32" width="41.140625" style="105" hidden="1" customWidth="1"/>
    <col min="33" max="33" width="14.140625" style="108" hidden="1" customWidth="1"/>
    <col min="34" max="34" width="9.140625" style="108" hidden="1" customWidth="1"/>
    <col min="35" max="35" width="14.85546875" style="108" hidden="1" customWidth="1"/>
    <col min="36" max="36" width="16.42578125" style="108" hidden="1" customWidth="1"/>
    <col min="37" max="38" width="17.7109375" style="108" hidden="1" customWidth="1"/>
    <col min="39" max="39" width="11.140625" style="108" hidden="1" customWidth="1"/>
    <col min="40" max="40" width="17.7109375" style="108" hidden="1" customWidth="1"/>
    <col min="41" max="41" width="59.28515625" style="105" hidden="1" customWidth="1"/>
    <col min="42" max="42" width="13.7109375" style="108" hidden="1" customWidth="1"/>
    <col min="43" max="43" width="69" style="105" hidden="1" customWidth="1"/>
    <col min="44" max="45" width="19.7109375" style="108" hidden="1" customWidth="1"/>
    <col min="46" max="46" width="9.140625" style="149" customWidth="1"/>
    <col min="47" max="47" width="11.5703125" style="149" customWidth="1"/>
    <col min="48" max="79" width="9.140625" style="149" customWidth="1"/>
    <col min="80" max="16384" width="9.140625" style="149"/>
  </cols>
  <sheetData>
    <row r="1" spans="1:45" ht="26.25" customHeight="1">
      <c r="F1" s="77"/>
      <c r="G1" s="78"/>
      <c r="H1" s="77"/>
      <c r="I1" s="78"/>
      <c r="K1" s="85"/>
      <c r="L1" s="134"/>
      <c r="M1" s="134"/>
      <c r="N1" s="134"/>
      <c r="O1" s="134"/>
      <c r="P1" s="134"/>
      <c r="Q1" s="134"/>
      <c r="R1" s="134"/>
      <c r="S1" s="134"/>
      <c r="T1" s="134"/>
      <c r="U1" s="134"/>
      <c r="V1" s="134"/>
      <c r="W1" s="134"/>
      <c r="X1" s="134"/>
      <c r="Y1" s="134"/>
      <c r="Z1" s="134"/>
      <c r="AA1" s="134"/>
      <c r="AB1" s="134"/>
      <c r="AC1" s="134"/>
      <c r="AH1" s="138"/>
      <c r="AI1" s="138"/>
      <c r="AJ1" s="138"/>
      <c r="AK1" s="138"/>
      <c r="AL1" s="138"/>
      <c r="AM1" s="138"/>
      <c r="AN1" s="138"/>
      <c r="AO1" s="199"/>
      <c r="AP1" s="138"/>
      <c r="AQ1" s="199"/>
      <c r="AR1" s="138"/>
      <c r="AS1" s="138"/>
    </row>
    <row r="2" spans="1:45" ht="26.25" customHeight="1">
      <c r="A2" s="80" t="s">
        <v>1954</v>
      </c>
      <c r="B2" s="145"/>
      <c r="C2" s="81"/>
      <c r="D2" s="81"/>
      <c r="E2" s="81"/>
      <c r="F2" s="82"/>
      <c r="G2" s="83"/>
      <c r="H2" s="82"/>
      <c r="I2" s="83"/>
      <c r="J2" s="83"/>
      <c r="K2" s="84"/>
      <c r="AH2" s="138"/>
      <c r="AI2" s="138"/>
      <c r="AJ2" s="138"/>
      <c r="AK2" s="138"/>
      <c r="AL2" s="138"/>
      <c r="AM2" s="138"/>
      <c r="AN2" s="138"/>
      <c r="AO2" s="199"/>
      <c r="AP2" s="138"/>
      <c r="AQ2" s="199"/>
      <c r="AR2" s="138"/>
      <c r="AS2" s="138"/>
    </row>
    <row r="3" spans="1:45" ht="26.25" customHeight="1">
      <c r="A3" s="86" t="s">
        <v>0</v>
      </c>
      <c r="B3" s="146"/>
      <c r="C3" s="81"/>
      <c r="D3" s="81"/>
      <c r="E3" s="81"/>
      <c r="F3" s="82"/>
      <c r="G3" s="83"/>
      <c r="H3" s="83"/>
      <c r="I3" s="83"/>
      <c r="J3" s="83"/>
      <c r="K3" s="83"/>
      <c r="AH3" s="138"/>
      <c r="AI3" s="138"/>
      <c r="AJ3" s="138"/>
      <c r="AK3" s="138"/>
      <c r="AL3" s="138"/>
      <c r="AM3" s="138"/>
      <c r="AN3" s="138"/>
      <c r="AO3" s="199"/>
      <c r="AP3" s="138"/>
      <c r="AQ3" s="199"/>
      <c r="AR3" s="138"/>
      <c r="AS3" s="138"/>
    </row>
    <row r="4" spans="1:45" ht="12.75" customHeight="1">
      <c r="A4" s="165" t="s">
        <v>2382</v>
      </c>
      <c r="B4" s="166"/>
      <c r="C4" s="167"/>
      <c r="D4" s="167"/>
      <c r="E4" s="83"/>
      <c r="F4" s="82"/>
      <c r="G4" s="83"/>
      <c r="H4" s="83"/>
      <c r="I4" s="82"/>
      <c r="J4" s="82"/>
      <c r="K4" s="84" t="s">
        <v>1</v>
      </c>
      <c r="AH4" s="138"/>
      <c r="AI4" s="138"/>
      <c r="AJ4" s="138"/>
      <c r="AK4" s="138"/>
      <c r="AL4" s="138"/>
      <c r="AM4" s="138"/>
      <c r="AN4" s="138"/>
      <c r="AO4" s="199"/>
      <c r="AP4" s="138"/>
      <c r="AQ4" s="199"/>
      <c r="AR4" s="138"/>
      <c r="AS4" s="138"/>
    </row>
    <row r="5" spans="1:45" ht="12.75" customHeight="1">
      <c r="A5" s="169" t="s">
        <v>2383</v>
      </c>
      <c r="B5" s="166"/>
      <c r="C5" s="167"/>
      <c r="D5" s="167"/>
      <c r="E5" s="83"/>
      <c r="F5" s="82"/>
      <c r="G5" s="83"/>
      <c r="H5" s="83"/>
      <c r="I5" s="82"/>
      <c r="J5" s="82"/>
      <c r="K5" s="84"/>
      <c r="AH5" s="138"/>
      <c r="AI5" s="138"/>
      <c r="AJ5" s="138"/>
      <c r="AK5" s="138"/>
      <c r="AL5" s="138"/>
      <c r="AM5" s="138"/>
      <c r="AN5" s="138"/>
      <c r="AO5" s="199"/>
      <c r="AP5" s="138"/>
      <c r="AQ5" s="199"/>
      <c r="AR5" s="138"/>
      <c r="AS5" s="138"/>
    </row>
    <row r="6" spans="1:45" ht="12.75" customHeight="1">
      <c r="A6" s="86"/>
      <c r="B6" s="146"/>
      <c r="C6" s="83"/>
      <c r="D6" s="83"/>
      <c r="E6" s="83"/>
      <c r="F6" s="82"/>
      <c r="G6" s="83"/>
      <c r="H6" s="82"/>
      <c r="I6" s="82"/>
      <c r="J6" s="82"/>
      <c r="K6" s="84"/>
      <c r="AH6" s="138"/>
      <c r="AI6" s="138"/>
      <c r="AJ6" s="138"/>
      <c r="AK6" s="138"/>
      <c r="AL6" s="138"/>
      <c r="AM6" s="138"/>
      <c r="AN6" s="138"/>
      <c r="AO6" s="199"/>
      <c r="AP6" s="138"/>
      <c r="AQ6" s="199"/>
      <c r="AR6" s="306"/>
      <c r="AS6" s="138"/>
    </row>
    <row r="7" spans="1:45" ht="12.75" customHeight="1" thickBot="1">
      <c r="A7" s="399" t="s">
        <v>2381</v>
      </c>
      <c r="B7" s="146"/>
      <c r="C7" s="83"/>
      <c r="D7" s="83"/>
      <c r="E7" s="83"/>
      <c r="F7" s="82"/>
      <c r="G7" s="83"/>
      <c r="H7" s="82"/>
      <c r="I7" s="82"/>
      <c r="J7" s="82"/>
      <c r="K7" s="84"/>
      <c r="AH7" s="138"/>
      <c r="AI7" s="138"/>
      <c r="AJ7" s="138"/>
      <c r="AK7" s="138"/>
      <c r="AL7" s="138"/>
      <c r="AM7" s="138"/>
      <c r="AN7" s="138"/>
      <c r="AO7" s="199"/>
      <c r="AP7" s="138"/>
      <c r="AQ7" s="199"/>
      <c r="AR7" s="138"/>
      <c r="AS7" s="138"/>
    </row>
    <row r="8" spans="1:45" ht="13.5" customHeight="1" thickBot="1">
      <c r="A8" s="350"/>
      <c r="B8" s="213"/>
      <c r="C8" s="214"/>
      <c r="D8" s="214"/>
      <c r="E8" s="214"/>
      <c r="F8" s="215"/>
      <c r="G8" s="214"/>
      <c r="H8" s="215"/>
      <c r="I8" s="215"/>
      <c r="J8" s="215"/>
      <c r="K8" s="216"/>
      <c r="L8" s="217"/>
      <c r="M8" s="217"/>
      <c r="N8" s="217"/>
      <c r="O8" s="217"/>
      <c r="P8" s="217"/>
      <c r="Q8" s="217"/>
      <c r="R8" s="217"/>
      <c r="S8" s="217"/>
      <c r="T8" s="217"/>
      <c r="U8" s="217"/>
      <c r="V8" s="217"/>
      <c r="W8" s="217"/>
      <c r="X8" s="217"/>
      <c r="Y8" s="217"/>
      <c r="Z8" s="217"/>
      <c r="AA8" s="217"/>
      <c r="AB8" s="217"/>
      <c r="AC8" s="217"/>
      <c r="AD8" s="218"/>
      <c r="AE8" s="218"/>
      <c r="AF8" s="219"/>
      <c r="AG8" s="218"/>
      <c r="AH8" s="220"/>
      <c r="AI8" s="220"/>
      <c r="AJ8" s="220"/>
      <c r="AK8" s="220"/>
      <c r="AL8" s="220"/>
      <c r="AM8" s="220"/>
      <c r="AN8" s="220"/>
      <c r="AO8" s="295"/>
      <c r="AP8" s="220"/>
      <c r="AQ8" s="295"/>
      <c r="AR8" s="220"/>
      <c r="AS8" s="220"/>
    </row>
    <row r="9" spans="1:45" ht="17.25" customHeight="1" thickBot="1">
      <c r="A9" s="87" t="s">
        <v>2</v>
      </c>
      <c r="B9" s="147"/>
      <c r="C9" s="88"/>
      <c r="D9" s="88"/>
      <c r="E9" s="88"/>
      <c r="F9" s="88"/>
      <c r="G9" s="89"/>
      <c r="H9" s="88"/>
      <c r="I9" s="89"/>
      <c r="J9" s="90"/>
      <c r="K9" s="91"/>
      <c r="L9" s="467" t="s">
        <v>2347</v>
      </c>
      <c r="M9" s="468"/>
      <c r="N9" s="467" t="s">
        <v>4</v>
      </c>
      <c r="O9" s="468"/>
      <c r="P9" s="467" t="s">
        <v>2348</v>
      </c>
      <c r="Q9" s="468"/>
      <c r="R9" s="467" t="s">
        <v>2349</v>
      </c>
      <c r="S9" s="468"/>
      <c r="T9" s="467" t="s">
        <v>2350</v>
      </c>
      <c r="U9" s="468"/>
      <c r="V9" s="467" t="s">
        <v>5</v>
      </c>
      <c r="W9" s="468"/>
      <c r="X9" s="467" t="s">
        <v>2351</v>
      </c>
      <c r="Y9" s="468"/>
      <c r="Z9" s="467" t="s">
        <v>7</v>
      </c>
      <c r="AA9" s="468"/>
      <c r="AB9" s="154" t="s">
        <v>8</v>
      </c>
      <c r="AC9" s="210"/>
      <c r="AD9" s="473" t="s">
        <v>1101</v>
      </c>
      <c r="AE9" s="471"/>
      <c r="AF9" s="471"/>
      <c r="AG9" s="472" t="s">
        <v>2281</v>
      </c>
      <c r="AH9" s="472"/>
      <c r="AI9" s="472"/>
      <c r="AJ9" s="471" t="s">
        <v>2280</v>
      </c>
      <c r="AK9" s="471"/>
      <c r="AL9" s="471"/>
      <c r="AM9" s="322"/>
      <c r="AN9" s="471" t="s">
        <v>2279</v>
      </c>
      <c r="AO9" s="471"/>
      <c r="AP9" s="467" t="s">
        <v>2276</v>
      </c>
      <c r="AQ9" s="468"/>
      <c r="AR9" s="469" t="s">
        <v>2277</v>
      </c>
      <c r="AS9" s="470"/>
    </row>
    <row r="10" spans="1:45" s="150" customFormat="1" ht="39" thickBot="1">
      <c r="A10" s="64" t="s">
        <v>9</v>
      </c>
      <c r="B10" s="65" t="s">
        <v>19</v>
      </c>
      <c r="C10" s="326" t="s">
        <v>10</v>
      </c>
      <c r="D10" s="65" t="s">
        <v>11</v>
      </c>
      <c r="E10" s="65" t="s">
        <v>12</v>
      </c>
      <c r="F10" s="254" t="s">
        <v>13</v>
      </c>
      <c r="G10" s="262" t="s">
        <v>14</v>
      </c>
      <c r="H10" s="65" t="s">
        <v>15</v>
      </c>
      <c r="I10" s="66" t="s">
        <v>16</v>
      </c>
      <c r="J10" s="67" t="s">
        <v>2243</v>
      </c>
      <c r="K10" s="275" t="s">
        <v>2244</v>
      </c>
      <c r="L10" s="92" t="s">
        <v>2352</v>
      </c>
      <c r="M10" s="92" t="s">
        <v>2353</v>
      </c>
      <c r="N10" s="284" t="s">
        <v>2121</v>
      </c>
      <c r="O10" s="92" t="s">
        <v>2122</v>
      </c>
      <c r="P10" s="284" t="s">
        <v>2354</v>
      </c>
      <c r="Q10" s="92" t="s">
        <v>2355</v>
      </c>
      <c r="R10" s="284" t="s">
        <v>2356</v>
      </c>
      <c r="S10" s="92" t="s">
        <v>2357</v>
      </c>
      <c r="T10" s="284" t="s">
        <v>2358</v>
      </c>
      <c r="U10" s="92" t="s">
        <v>2359</v>
      </c>
      <c r="V10" s="284" t="s">
        <v>2123</v>
      </c>
      <c r="W10" s="92" t="s">
        <v>2124</v>
      </c>
      <c r="X10" s="284" t="s">
        <v>2360</v>
      </c>
      <c r="Y10" s="92" t="s">
        <v>2361</v>
      </c>
      <c r="Z10" s="92" t="s">
        <v>2127</v>
      </c>
      <c r="AA10" s="92" t="s">
        <v>2128</v>
      </c>
      <c r="AB10" s="68" t="s">
        <v>2129</v>
      </c>
      <c r="AC10" s="285" t="s">
        <v>2130</v>
      </c>
      <c r="AD10" s="68" t="s">
        <v>1102</v>
      </c>
      <c r="AE10" s="68" t="s">
        <v>1103</v>
      </c>
      <c r="AF10" s="285" t="s">
        <v>1726</v>
      </c>
      <c r="AG10" s="92" t="s">
        <v>1106</v>
      </c>
      <c r="AH10" s="92" t="s">
        <v>1104</v>
      </c>
      <c r="AI10" s="92" t="s">
        <v>1105</v>
      </c>
      <c r="AJ10" s="68" t="s">
        <v>1725</v>
      </c>
      <c r="AK10" s="285" t="s">
        <v>1724</v>
      </c>
      <c r="AL10" s="68" t="s">
        <v>1723</v>
      </c>
      <c r="AM10" s="92" t="s">
        <v>2139</v>
      </c>
      <c r="AN10" s="285" t="s">
        <v>2172</v>
      </c>
      <c r="AO10" s="285" t="s">
        <v>2278</v>
      </c>
      <c r="AP10" s="92" t="s">
        <v>2134</v>
      </c>
      <c r="AQ10" s="321" t="s">
        <v>1956</v>
      </c>
      <c r="AR10" s="320" t="s">
        <v>2249</v>
      </c>
      <c r="AS10" s="320" t="s">
        <v>2248</v>
      </c>
    </row>
    <row r="11" spans="1:45" s="151" customFormat="1" ht="23.25" thickBot="1">
      <c r="A11" s="41" t="s">
        <v>2020</v>
      </c>
      <c r="B11" s="72" t="s">
        <v>2217</v>
      </c>
      <c r="C11" s="41" t="s">
        <v>20</v>
      </c>
      <c r="D11" s="41" t="s">
        <v>21</v>
      </c>
      <c r="E11" s="41" t="s">
        <v>22</v>
      </c>
      <c r="F11" s="244" t="s">
        <v>23</v>
      </c>
      <c r="G11" s="263">
        <v>7896261010451</v>
      </c>
      <c r="H11" s="72" t="s">
        <v>24</v>
      </c>
      <c r="I11" s="222">
        <v>526526701159419</v>
      </c>
      <c r="J11" s="72">
        <v>704710</v>
      </c>
      <c r="K11" s="276" t="s">
        <v>25</v>
      </c>
      <c r="L11" s="401" t="s">
        <v>1098</v>
      </c>
      <c r="M11" s="402" t="s">
        <v>1098</v>
      </c>
      <c r="N11" s="402" t="s">
        <v>1098</v>
      </c>
      <c r="O11" s="402" t="s">
        <v>1098</v>
      </c>
      <c r="P11" s="402" t="s">
        <v>1098</v>
      </c>
      <c r="Q11" s="402" t="s">
        <v>1098</v>
      </c>
      <c r="R11" s="402" t="s">
        <v>1098</v>
      </c>
      <c r="S11" s="402" t="s">
        <v>1098</v>
      </c>
      <c r="T11" s="402" t="s">
        <v>1098</v>
      </c>
      <c r="U11" s="402" t="s">
        <v>1098</v>
      </c>
      <c r="V11" s="402" t="s">
        <v>1098</v>
      </c>
      <c r="W11" s="402" t="s">
        <v>1098</v>
      </c>
      <c r="X11" s="402" t="s">
        <v>1098</v>
      </c>
      <c r="Y11" s="402" t="s">
        <v>1098</v>
      </c>
      <c r="Z11" s="402" t="s">
        <v>1098</v>
      </c>
      <c r="AA11" s="402" t="s">
        <v>1098</v>
      </c>
      <c r="AB11" s="402">
        <v>1571.22</v>
      </c>
      <c r="AC11" s="402">
        <v>2172.12</v>
      </c>
      <c r="AD11" s="72" t="s">
        <v>1108</v>
      </c>
      <c r="AE11" s="72" t="s">
        <v>1109</v>
      </c>
      <c r="AF11" s="243" t="s">
        <v>1735</v>
      </c>
      <c r="AG11" s="72" t="s">
        <v>1107</v>
      </c>
      <c r="AH11" s="130" t="s">
        <v>1107</v>
      </c>
      <c r="AI11" s="130" t="s">
        <v>1107</v>
      </c>
      <c r="AJ11" s="130" t="s">
        <v>1107</v>
      </c>
      <c r="AK11" s="286" t="s">
        <v>1158</v>
      </c>
      <c r="AL11" s="130" t="s">
        <v>1107</v>
      </c>
      <c r="AM11" s="130" t="s">
        <v>1107</v>
      </c>
      <c r="AN11" s="286"/>
      <c r="AO11" s="296"/>
      <c r="AP11" s="130" t="s">
        <v>1158</v>
      </c>
      <c r="AQ11" s="296" t="s">
        <v>2140</v>
      </c>
      <c r="AR11" s="222" t="str">
        <f>VLOOKUP(I:I,'[1]TPN nº.33'!$G:$I,3,FALSE)</f>
        <v>Categoria III</v>
      </c>
      <c r="AS11" s="222" t="str">
        <f>VLOOKUP(I:I,'[1]TPN nº.33'!$G:$H,2,FALSE)</f>
        <v>Recurso - 29/01/2007</v>
      </c>
    </row>
    <row r="12" spans="1:45" s="151" customFormat="1">
      <c r="A12" s="255" t="s">
        <v>1959</v>
      </c>
      <c r="B12" s="256" t="s">
        <v>26</v>
      </c>
      <c r="C12" s="255" t="s">
        <v>31</v>
      </c>
      <c r="D12" s="255" t="s">
        <v>32</v>
      </c>
      <c r="E12" s="255" t="s">
        <v>29</v>
      </c>
      <c r="F12" s="253" t="s">
        <v>23</v>
      </c>
      <c r="G12" s="264">
        <v>7896261016538</v>
      </c>
      <c r="H12" s="256" t="s">
        <v>33</v>
      </c>
      <c r="I12" s="272">
        <v>526530901116312</v>
      </c>
      <c r="J12" s="256">
        <v>718133</v>
      </c>
      <c r="K12" s="277" t="s">
        <v>25</v>
      </c>
      <c r="L12" s="403">
        <v>6036.38</v>
      </c>
      <c r="M12" s="404">
        <v>8344.94</v>
      </c>
      <c r="N12" s="404">
        <v>5889.15</v>
      </c>
      <c r="O12" s="404">
        <v>8141.4</v>
      </c>
      <c r="P12" s="404">
        <v>5889.15</v>
      </c>
      <c r="Q12" s="404">
        <v>8141.4</v>
      </c>
      <c r="R12" s="404">
        <v>5853.46</v>
      </c>
      <c r="S12" s="404">
        <v>8092.06</v>
      </c>
      <c r="T12" s="404">
        <v>5853.46</v>
      </c>
      <c r="U12" s="404">
        <v>8092.06</v>
      </c>
      <c r="V12" s="404">
        <v>5818.2</v>
      </c>
      <c r="W12" s="404">
        <v>8043.32</v>
      </c>
      <c r="X12" s="404">
        <v>5818.2</v>
      </c>
      <c r="Y12" s="404">
        <v>8043.32</v>
      </c>
      <c r="Z12" s="404">
        <v>5487.62</v>
      </c>
      <c r="AA12" s="404">
        <v>7586.31</v>
      </c>
      <c r="AB12" s="404">
        <v>4829.1000000000004</v>
      </c>
      <c r="AC12" s="404">
        <v>6675.95</v>
      </c>
      <c r="AD12" s="56" t="s">
        <v>1114</v>
      </c>
      <c r="AE12" s="56" t="s">
        <v>1109</v>
      </c>
      <c r="AF12" s="239" t="s">
        <v>1115</v>
      </c>
      <c r="AG12" s="56" t="s">
        <v>1107</v>
      </c>
      <c r="AH12" s="124" t="s">
        <v>1107</v>
      </c>
      <c r="AI12" s="124" t="s">
        <v>1107</v>
      </c>
      <c r="AJ12" s="124" t="s">
        <v>1107</v>
      </c>
      <c r="AK12" s="287" t="s">
        <v>1107</v>
      </c>
      <c r="AL12" s="124" t="s">
        <v>1158</v>
      </c>
      <c r="AM12" s="124" t="s">
        <v>1107</v>
      </c>
      <c r="AN12" s="287"/>
      <c r="AO12" s="297"/>
      <c r="AP12" s="124" t="s">
        <v>1107</v>
      </c>
      <c r="AQ12" s="297" t="s">
        <v>2106</v>
      </c>
      <c r="AR12" s="272" t="str">
        <f>VLOOKUP(I:I,'[1]TPN nº.33'!$G:$I,3,FALSE)</f>
        <v>Categoria III</v>
      </c>
      <c r="AS12" s="315">
        <f>VLOOKUP(I:I,'[1]TPN nº.33'!$G:$H,2,FALSE)</f>
        <v>40011</v>
      </c>
    </row>
    <row r="13" spans="1:45" s="151" customFormat="1">
      <c r="A13" s="61" t="s">
        <v>1959</v>
      </c>
      <c r="B13" s="50" t="s">
        <v>26</v>
      </c>
      <c r="C13" s="61" t="s">
        <v>34</v>
      </c>
      <c r="D13" s="61" t="s">
        <v>35</v>
      </c>
      <c r="E13" s="61" t="s">
        <v>29</v>
      </c>
      <c r="F13" s="238" t="s">
        <v>23</v>
      </c>
      <c r="G13" s="265">
        <v>7896261016545</v>
      </c>
      <c r="H13" s="50" t="s">
        <v>36</v>
      </c>
      <c r="I13" s="114">
        <v>526530902112310</v>
      </c>
      <c r="J13" s="50">
        <v>718134</v>
      </c>
      <c r="K13" s="278" t="s">
        <v>25</v>
      </c>
      <c r="L13" s="403">
        <v>12072.75</v>
      </c>
      <c r="M13" s="404">
        <v>16689.86</v>
      </c>
      <c r="N13" s="404">
        <v>11778.29</v>
      </c>
      <c r="O13" s="404">
        <v>16282.79</v>
      </c>
      <c r="P13" s="404">
        <v>11778.29</v>
      </c>
      <c r="Q13" s="404">
        <v>16282.79</v>
      </c>
      <c r="R13" s="404">
        <v>11706.9</v>
      </c>
      <c r="S13" s="404">
        <v>16184.1</v>
      </c>
      <c r="T13" s="404">
        <v>11706.9</v>
      </c>
      <c r="U13" s="404">
        <v>16184.1</v>
      </c>
      <c r="V13" s="404">
        <v>11636.38</v>
      </c>
      <c r="W13" s="404">
        <v>16086.61</v>
      </c>
      <c r="X13" s="404">
        <v>11636.38</v>
      </c>
      <c r="Y13" s="404">
        <v>16086.61</v>
      </c>
      <c r="Z13" s="404">
        <v>10975.22</v>
      </c>
      <c r="AA13" s="404">
        <v>15172.6</v>
      </c>
      <c r="AB13" s="404">
        <v>9658.2000000000007</v>
      </c>
      <c r="AC13" s="404">
        <v>13351.89</v>
      </c>
      <c r="AD13" s="50" t="s">
        <v>1114</v>
      </c>
      <c r="AE13" s="50" t="s">
        <v>1109</v>
      </c>
      <c r="AF13" s="252" t="s">
        <v>1115</v>
      </c>
      <c r="AG13" s="50" t="s">
        <v>1107</v>
      </c>
      <c r="AH13" s="125" t="s">
        <v>1107</v>
      </c>
      <c r="AI13" s="125" t="s">
        <v>1107</v>
      </c>
      <c r="AJ13" s="125" t="s">
        <v>1107</v>
      </c>
      <c r="AK13" s="288" t="s">
        <v>1107</v>
      </c>
      <c r="AL13" s="125" t="s">
        <v>1158</v>
      </c>
      <c r="AM13" s="125" t="s">
        <v>1107</v>
      </c>
      <c r="AN13" s="288"/>
      <c r="AO13" s="298"/>
      <c r="AP13" s="125" t="s">
        <v>1107</v>
      </c>
      <c r="AQ13" s="298" t="s">
        <v>2106</v>
      </c>
      <c r="AR13" s="114" t="str">
        <f>VLOOKUP(I:I,'[1]TPN nº.33'!$G:$I,3,FALSE)</f>
        <v>Categoria III</v>
      </c>
      <c r="AS13" s="308">
        <f>VLOOKUP(I:I,'[1]TPN nº.33'!$G:$H,2,FALSE)</f>
        <v>40011</v>
      </c>
    </row>
    <row r="14" spans="1:45" s="151" customFormat="1" ht="23.25" thickBot="1">
      <c r="A14" s="63" t="s">
        <v>1959</v>
      </c>
      <c r="B14" s="52" t="s">
        <v>26</v>
      </c>
      <c r="C14" s="63" t="s">
        <v>27</v>
      </c>
      <c r="D14" s="223" t="s">
        <v>28</v>
      </c>
      <c r="E14" s="63" t="s">
        <v>29</v>
      </c>
      <c r="F14" s="242" t="s">
        <v>23</v>
      </c>
      <c r="G14" s="266">
        <v>7896261018075</v>
      </c>
      <c r="H14" s="52" t="s">
        <v>30</v>
      </c>
      <c r="I14" s="74">
        <v>526530903119319</v>
      </c>
      <c r="J14" s="52">
        <v>724015</v>
      </c>
      <c r="K14" s="279" t="s">
        <v>25</v>
      </c>
      <c r="L14" s="405">
        <v>3018.14</v>
      </c>
      <c r="M14" s="406">
        <v>4172.41</v>
      </c>
      <c r="N14" s="406">
        <v>2944.53</v>
      </c>
      <c r="O14" s="406">
        <v>4070.64</v>
      </c>
      <c r="P14" s="406">
        <v>2944.53</v>
      </c>
      <c r="Q14" s="406">
        <v>4070.64</v>
      </c>
      <c r="R14" s="406">
        <v>2926.68</v>
      </c>
      <c r="S14" s="406">
        <v>4045.97</v>
      </c>
      <c r="T14" s="406">
        <v>2926.68</v>
      </c>
      <c r="U14" s="406">
        <v>4045.97</v>
      </c>
      <c r="V14" s="406">
        <v>2909.05</v>
      </c>
      <c r="W14" s="406">
        <v>4021.59</v>
      </c>
      <c r="X14" s="406">
        <v>2909.05</v>
      </c>
      <c r="Y14" s="406">
        <v>4021.59</v>
      </c>
      <c r="Z14" s="406">
        <v>2743.77</v>
      </c>
      <c r="AA14" s="406">
        <v>3793.1</v>
      </c>
      <c r="AB14" s="406">
        <v>2414.5100000000002</v>
      </c>
      <c r="AC14" s="406">
        <v>3337.92</v>
      </c>
      <c r="AD14" s="52" t="s">
        <v>1108</v>
      </c>
      <c r="AE14" s="52" t="s">
        <v>1109</v>
      </c>
      <c r="AF14" s="241" t="s">
        <v>1115</v>
      </c>
      <c r="AG14" s="52" t="s">
        <v>1107</v>
      </c>
      <c r="AH14" s="126" t="s">
        <v>1107</v>
      </c>
      <c r="AI14" s="126" t="s">
        <v>1107</v>
      </c>
      <c r="AJ14" s="126" t="s">
        <v>1107</v>
      </c>
      <c r="AK14" s="289" t="s">
        <v>1107</v>
      </c>
      <c r="AL14" s="126" t="s">
        <v>1158</v>
      </c>
      <c r="AM14" s="126" t="s">
        <v>1107</v>
      </c>
      <c r="AN14" s="289"/>
      <c r="AO14" s="299"/>
      <c r="AP14" s="126" t="s">
        <v>1107</v>
      </c>
      <c r="AQ14" s="299" t="s">
        <v>2106</v>
      </c>
      <c r="AR14" s="74" t="str">
        <f>VLOOKUP(I:I,'[1]TPN nº.33'!$G:$I,3,FALSE)</f>
        <v>Categoria III</v>
      </c>
      <c r="AS14" s="316" t="str">
        <f>VLOOKUP(I:I,'[1]TPN nº.33'!$G:$H,2,FALSE)</f>
        <v>427/11 de 19/05/2011</v>
      </c>
    </row>
    <row r="15" spans="1:45" s="151" customFormat="1" ht="23.25" thickBot="1">
      <c r="A15" s="58" t="s">
        <v>2063</v>
      </c>
      <c r="B15" s="54" t="s">
        <v>2334</v>
      </c>
      <c r="C15" s="58" t="s">
        <v>47</v>
      </c>
      <c r="D15" s="58" t="s">
        <v>48</v>
      </c>
      <c r="E15" s="58" t="s">
        <v>49</v>
      </c>
      <c r="F15" s="237" t="s">
        <v>23</v>
      </c>
      <c r="G15" s="270">
        <v>7896261000018</v>
      </c>
      <c r="H15" s="54" t="s">
        <v>50</v>
      </c>
      <c r="I15" s="70">
        <v>526500902114311</v>
      </c>
      <c r="J15" s="40">
        <v>132240</v>
      </c>
      <c r="K15" s="282" t="s">
        <v>25</v>
      </c>
      <c r="L15" s="413">
        <v>27.88</v>
      </c>
      <c r="M15" s="414">
        <v>38.54</v>
      </c>
      <c r="N15" s="414">
        <v>27.2</v>
      </c>
      <c r="O15" s="414">
        <v>37.61</v>
      </c>
      <c r="P15" s="414">
        <v>27.2</v>
      </c>
      <c r="Q15" s="414">
        <v>37.6</v>
      </c>
      <c r="R15" s="414">
        <v>27.04</v>
      </c>
      <c r="S15" s="414">
        <v>37.369999999999997</v>
      </c>
      <c r="T15" s="414">
        <v>27.04</v>
      </c>
      <c r="U15" s="414">
        <v>37.369999999999997</v>
      </c>
      <c r="V15" s="414">
        <v>26.87</v>
      </c>
      <c r="W15" s="414">
        <v>37.15</v>
      </c>
      <c r="X15" s="414">
        <v>26.87</v>
      </c>
      <c r="Y15" s="414">
        <v>37.15</v>
      </c>
      <c r="Z15" s="414">
        <v>25.35</v>
      </c>
      <c r="AA15" s="414">
        <v>35.04</v>
      </c>
      <c r="AB15" s="414" t="s">
        <v>1098</v>
      </c>
      <c r="AC15" s="429" t="s">
        <v>1098</v>
      </c>
      <c r="AD15" s="54" t="s">
        <v>1108</v>
      </c>
      <c r="AE15" s="54" t="s">
        <v>1109</v>
      </c>
      <c r="AF15" s="251" t="s">
        <v>1151</v>
      </c>
      <c r="AG15" s="54" t="s">
        <v>1107</v>
      </c>
      <c r="AH15" s="128" t="s">
        <v>1107</v>
      </c>
      <c r="AI15" s="128" t="s">
        <v>1158</v>
      </c>
      <c r="AJ15" s="128" t="s">
        <v>1107</v>
      </c>
      <c r="AK15" s="293" t="s">
        <v>1107</v>
      </c>
      <c r="AL15" s="128" t="s">
        <v>1107</v>
      </c>
      <c r="AM15" s="128" t="s">
        <v>1107</v>
      </c>
      <c r="AN15" s="293"/>
      <c r="AO15" s="303"/>
      <c r="AP15" s="128" t="s">
        <v>1158</v>
      </c>
      <c r="AQ15" s="303" t="s">
        <v>2140</v>
      </c>
      <c r="AR15" s="130" t="s">
        <v>2252</v>
      </c>
      <c r="AS15" s="310" t="str">
        <f>VLOOKUP(I:I,'[1]TPN nº.33'!$G:$H,2,FALSE)</f>
        <v>antes de 10/11/2003</v>
      </c>
    </row>
    <row r="16" spans="1:45" s="151" customFormat="1" ht="23.25" thickBot="1">
      <c r="A16" s="58" t="s">
        <v>2022</v>
      </c>
      <c r="B16" s="54" t="s">
        <v>2334</v>
      </c>
      <c r="C16" s="58" t="s">
        <v>51</v>
      </c>
      <c r="D16" s="58" t="s">
        <v>52</v>
      </c>
      <c r="E16" s="58" t="s">
        <v>49</v>
      </c>
      <c r="F16" s="237" t="s">
        <v>23</v>
      </c>
      <c r="G16" s="270">
        <v>7896261001480</v>
      </c>
      <c r="H16" s="54" t="s">
        <v>53</v>
      </c>
      <c r="I16" s="70">
        <v>526501001110314</v>
      </c>
      <c r="J16" s="40">
        <v>113876</v>
      </c>
      <c r="K16" s="282" t="s">
        <v>25</v>
      </c>
      <c r="L16" s="413">
        <v>59.4</v>
      </c>
      <c r="M16" s="414">
        <v>82.12</v>
      </c>
      <c r="N16" s="414">
        <v>57.95</v>
      </c>
      <c r="O16" s="414">
        <v>80.11</v>
      </c>
      <c r="P16" s="414">
        <v>57.95</v>
      </c>
      <c r="Q16" s="414">
        <v>80.11</v>
      </c>
      <c r="R16" s="414">
        <v>57.6</v>
      </c>
      <c r="S16" s="414">
        <v>79.63</v>
      </c>
      <c r="T16" s="414">
        <v>57.6</v>
      </c>
      <c r="U16" s="414">
        <v>79.63</v>
      </c>
      <c r="V16" s="414">
        <v>57.25</v>
      </c>
      <c r="W16" s="414">
        <v>79.14</v>
      </c>
      <c r="X16" s="414">
        <v>57.25</v>
      </c>
      <c r="Y16" s="414">
        <v>79.14</v>
      </c>
      <c r="Z16" s="414">
        <v>54</v>
      </c>
      <c r="AA16" s="414">
        <v>74.650000000000006</v>
      </c>
      <c r="AB16" s="414" t="s">
        <v>1098</v>
      </c>
      <c r="AC16" s="429" t="s">
        <v>1098</v>
      </c>
      <c r="AD16" s="54" t="s">
        <v>1108</v>
      </c>
      <c r="AE16" s="54" t="s">
        <v>1109</v>
      </c>
      <c r="AF16" s="251" t="s">
        <v>1151</v>
      </c>
      <c r="AG16" s="54" t="s">
        <v>1107</v>
      </c>
      <c r="AH16" s="128" t="s">
        <v>1107</v>
      </c>
      <c r="AI16" s="128" t="s">
        <v>1158</v>
      </c>
      <c r="AJ16" s="128" t="s">
        <v>1107</v>
      </c>
      <c r="AK16" s="293" t="s">
        <v>1107</v>
      </c>
      <c r="AL16" s="128" t="s">
        <v>1107</v>
      </c>
      <c r="AM16" s="128" t="s">
        <v>1107</v>
      </c>
      <c r="AN16" s="293"/>
      <c r="AO16" s="303"/>
      <c r="AP16" s="128" t="s">
        <v>1158</v>
      </c>
      <c r="AQ16" s="303" t="s">
        <v>2140</v>
      </c>
      <c r="AR16" s="130" t="s">
        <v>2252</v>
      </c>
      <c r="AS16" s="310">
        <f>VLOOKUP(I:I,'[1]TPN nº.33'!$G:$H,2,FALSE)</f>
        <v>36041</v>
      </c>
    </row>
    <row r="17" spans="1:45" s="151" customFormat="1" ht="22.5">
      <c r="A17" s="62" t="s">
        <v>2023</v>
      </c>
      <c r="B17" s="56" t="s">
        <v>2334</v>
      </c>
      <c r="C17" s="62" t="s">
        <v>59</v>
      </c>
      <c r="D17" s="62" t="s">
        <v>60</v>
      </c>
      <c r="E17" s="62" t="s">
        <v>55</v>
      </c>
      <c r="F17" s="240" t="s">
        <v>23</v>
      </c>
      <c r="G17" s="271">
        <v>7896261000223</v>
      </c>
      <c r="H17" s="56" t="s">
        <v>61</v>
      </c>
      <c r="I17" s="112">
        <v>526501202116417</v>
      </c>
      <c r="J17" s="36">
        <v>113872</v>
      </c>
      <c r="K17" s="283" t="s">
        <v>25</v>
      </c>
      <c r="L17" s="410">
        <v>6.63</v>
      </c>
      <c r="M17" s="418">
        <v>9.17</v>
      </c>
      <c r="N17" s="418">
        <v>6.47</v>
      </c>
      <c r="O17" s="418">
        <v>8.94</v>
      </c>
      <c r="P17" s="418">
        <v>6.47</v>
      </c>
      <c r="Q17" s="418">
        <v>8.94</v>
      </c>
      <c r="R17" s="418">
        <v>6.43</v>
      </c>
      <c r="S17" s="418">
        <v>8.89</v>
      </c>
      <c r="T17" s="418">
        <v>6.43</v>
      </c>
      <c r="U17" s="418">
        <v>8.89</v>
      </c>
      <c r="V17" s="418">
        <v>6.39</v>
      </c>
      <c r="W17" s="418">
        <v>8.83</v>
      </c>
      <c r="X17" s="418">
        <v>6.39</v>
      </c>
      <c r="Y17" s="418">
        <v>8.83</v>
      </c>
      <c r="Z17" s="418">
        <v>6.03</v>
      </c>
      <c r="AA17" s="418">
        <v>8.34</v>
      </c>
      <c r="AB17" s="418" t="s">
        <v>1098</v>
      </c>
      <c r="AC17" s="432" t="s">
        <v>1098</v>
      </c>
      <c r="AD17" s="56" t="s">
        <v>1108</v>
      </c>
      <c r="AE17" s="56" t="s">
        <v>1109</v>
      </c>
      <c r="AF17" s="239" t="s">
        <v>1737</v>
      </c>
      <c r="AG17" s="56" t="s">
        <v>1107</v>
      </c>
      <c r="AH17" s="124" t="s">
        <v>1107</v>
      </c>
      <c r="AI17" s="124" t="s">
        <v>1107</v>
      </c>
      <c r="AJ17" s="124" t="s">
        <v>1107</v>
      </c>
      <c r="AK17" s="287" t="s">
        <v>1107</v>
      </c>
      <c r="AL17" s="124" t="s">
        <v>1107</v>
      </c>
      <c r="AM17" s="124" t="s">
        <v>1107</v>
      </c>
      <c r="AN17" s="287"/>
      <c r="AO17" s="297"/>
      <c r="AP17" s="124" t="s">
        <v>1158</v>
      </c>
      <c r="AQ17" s="297" t="s">
        <v>2140</v>
      </c>
      <c r="AR17" s="124" t="s">
        <v>2252</v>
      </c>
      <c r="AS17" s="315" t="str">
        <f>VLOOKUP(I:I,'[1]TPN nº.33'!$G:$H,2,FALSE)</f>
        <v>Recurso - 19/07/1984</v>
      </c>
    </row>
    <row r="18" spans="1:45" s="151" customFormat="1" ht="22.5">
      <c r="A18" s="61" t="s">
        <v>2023</v>
      </c>
      <c r="B18" s="50" t="s">
        <v>2334</v>
      </c>
      <c r="C18" s="61" t="s">
        <v>47</v>
      </c>
      <c r="D18" s="61" t="s">
        <v>54</v>
      </c>
      <c r="E18" s="61" t="s">
        <v>55</v>
      </c>
      <c r="F18" s="238" t="s">
        <v>23</v>
      </c>
      <c r="G18" s="265">
        <v>7896261000216</v>
      </c>
      <c r="H18" s="114" t="s">
        <v>56</v>
      </c>
      <c r="I18" s="114">
        <v>526501201111411</v>
      </c>
      <c r="J18" s="37">
        <v>132241</v>
      </c>
      <c r="K18" s="278" t="s">
        <v>25</v>
      </c>
      <c r="L18" s="411">
        <v>4.96</v>
      </c>
      <c r="M18" s="404">
        <v>6.86</v>
      </c>
      <c r="N18" s="404">
        <v>4.84</v>
      </c>
      <c r="O18" s="404">
        <v>6.69</v>
      </c>
      <c r="P18" s="404">
        <v>4.84</v>
      </c>
      <c r="Q18" s="404">
        <v>6.69</v>
      </c>
      <c r="R18" s="404">
        <v>4.8099999999999996</v>
      </c>
      <c r="S18" s="404">
        <v>6.65</v>
      </c>
      <c r="T18" s="404">
        <v>4.8099999999999996</v>
      </c>
      <c r="U18" s="404">
        <v>6.65</v>
      </c>
      <c r="V18" s="404">
        <v>4.78</v>
      </c>
      <c r="W18" s="404">
        <v>6.61</v>
      </c>
      <c r="X18" s="404">
        <v>4.78</v>
      </c>
      <c r="Y18" s="404">
        <v>6.61</v>
      </c>
      <c r="Z18" s="404">
        <v>4.51</v>
      </c>
      <c r="AA18" s="404">
        <v>6.23</v>
      </c>
      <c r="AB18" s="404" t="s">
        <v>1098</v>
      </c>
      <c r="AC18" s="433" t="s">
        <v>1098</v>
      </c>
      <c r="AD18" s="50" t="s">
        <v>1108</v>
      </c>
      <c r="AE18" s="50" t="s">
        <v>1109</v>
      </c>
      <c r="AF18" s="252" t="s">
        <v>1737</v>
      </c>
      <c r="AG18" s="50" t="s">
        <v>1107</v>
      </c>
      <c r="AH18" s="125" t="s">
        <v>1107</v>
      </c>
      <c r="AI18" s="125" t="s">
        <v>1107</v>
      </c>
      <c r="AJ18" s="125" t="s">
        <v>1107</v>
      </c>
      <c r="AK18" s="288" t="s">
        <v>1107</v>
      </c>
      <c r="AL18" s="125" t="s">
        <v>1107</v>
      </c>
      <c r="AM18" s="125" t="s">
        <v>1107</v>
      </c>
      <c r="AN18" s="288"/>
      <c r="AO18" s="298"/>
      <c r="AP18" s="125" t="s">
        <v>1158</v>
      </c>
      <c r="AQ18" s="298" t="s">
        <v>2140</v>
      </c>
      <c r="AR18" s="125" t="s">
        <v>2252</v>
      </c>
      <c r="AS18" s="308" t="str">
        <f>VLOOKUP(I:I,'[1]TPN nº.33'!$G:$H,2,FALSE)</f>
        <v>Recurso - 19/07/1984</v>
      </c>
    </row>
    <row r="19" spans="1:45" s="151" customFormat="1" ht="23.25" thickBot="1">
      <c r="A19" s="63" t="s">
        <v>2023</v>
      </c>
      <c r="B19" s="52" t="s">
        <v>2334</v>
      </c>
      <c r="C19" s="63" t="s">
        <v>47</v>
      </c>
      <c r="D19" s="223" t="s">
        <v>57</v>
      </c>
      <c r="E19" s="63" t="s">
        <v>55</v>
      </c>
      <c r="F19" s="242" t="s">
        <v>23</v>
      </c>
      <c r="G19" s="266">
        <v>7896261018181</v>
      </c>
      <c r="H19" s="74" t="s">
        <v>58</v>
      </c>
      <c r="I19" s="74">
        <v>526513080077803</v>
      </c>
      <c r="J19" s="38">
        <v>726859</v>
      </c>
      <c r="K19" s="279" t="s">
        <v>25</v>
      </c>
      <c r="L19" s="409">
        <v>4.96</v>
      </c>
      <c r="M19" s="406">
        <v>6.86</v>
      </c>
      <c r="N19" s="406">
        <v>4.84</v>
      </c>
      <c r="O19" s="406">
        <v>6.69</v>
      </c>
      <c r="P19" s="406">
        <v>4.84</v>
      </c>
      <c r="Q19" s="406">
        <v>6.69</v>
      </c>
      <c r="R19" s="406">
        <v>4.8099999999999996</v>
      </c>
      <c r="S19" s="406">
        <v>6.65</v>
      </c>
      <c r="T19" s="406">
        <v>4.8099999999999996</v>
      </c>
      <c r="U19" s="406">
        <v>6.65</v>
      </c>
      <c r="V19" s="406">
        <v>4.78</v>
      </c>
      <c r="W19" s="406">
        <v>6.61</v>
      </c>
      <c r="X19" s="406">
        <v>4.78</v>
      </c>
      <c r="Y19" s="406">
        <v>6.61</v>
      </c>
      <c r="Z19" s="406">
        <v>4.51</v>
      </c>
      <c r="AA19" s="406">
        <v>6.23</v>
      </c>
      <c r="AB19" s="406" t="s">
        <v>1098</v>
      </c>
      <c r="AC19" s="431" t="s">
        <v>1098</v>
      </c>
      <c r="AD19" s="52" t="s">
        <v>1108</v>
      </c>
      <c r="AE19" s="52" t="s">
        <v>1109</v>
      </c>
      <c r="AF19" s="241" t="s">
        <v>1737</v>
      </c>
      <c r="AG19" s="52" t="s">
        <v>1107</v>
      </c>
      <c r="AH19" s="126" t="s">
        <v>1107</v>
      </c>
      <c r="AI19" s="126" t="s">
        <v>1107</v>
      </c>
      <c r="AJ19" s="126" t="s">
        <v>1107</v>
      </c>
      <c r="AK19" s="289" t="s">
        <v>1107</v>
      </c>
      <c r="AL19" s="126" t="s">
        <v>1107</v>
      </c>
      <c r="AM19" s="126" t="s">
        <v>1107</v>
      </c>
      <c r="AN19" s="289"/>
      <c r="AO19" s="299"/>
      <c r="AP19" s="126" t="s">
        <v>1158</v>
      </c>
      <c r="AQ19" s="299" t="s">
        <v>2140</v>
      </c>
      <c r="AR19" s="126" t="s">
        <v>2253</v>
      </c>
      <c r="AS19" s="316" t="s">
        <v>2254</v>
      </c>
    </row>
    <row r="20" spans="1:45" s="151" customFormat="1" ht="22.5">
      <c r="A20" s="60" t="s">
        <v>2033</v>
      </c>
      <c r="B20" s="48" t="s">
        <v>2334</v>
      </c>
      <c r="C20" s="60" t="s">
        <v>59</v>
      </c>
      <c r="D20" s="60" t="s">
        <v>105</v>
      </c>
      <c r="E20" s="60" t="s">
        <v>103</v>
      </c>
      <c r="F20" s="246" t="s">
        <v>23</v>
      </c>
      <c r="G20" s="267">
        <v>7896261013483</v>
      </c>
      <c r="H20" s="48" t="s">
        <v>106</v>
      </c>
      <c r="I20" s="111">
        <v>526502704115318</v>
      </c>
      <c r="J20" s="35">
        <v>112622</v>
      </c>
      <c r="K20" s="116" t="s">
        <v>25</v>
      </c>
      <c r="L20" s="407">
        <v>24.93</v>
      </c>
      <c r="M20" s="414">
        <v>34.46</v>
      </c>
      <c r="N20" s="414">
        <v>24.32</v>
      </c>
      <c r="O20" s="414">
        <v>33.619999999999997</v>
      </c>
      <c r="P20" s="414">
        <v>24.32</v>
      </c>
      <c r="Q20" s="414">
        <v>33.619999999999997</v>
      </c>
      <c r="R20" s="414">
        <v>24.17</v>
      </c>
      <c r="S20" s="414">
        <v>33.42</v>
      </c>
      <c r="T20" s="414">
        <v>24.17</v>
      </c>
      <c r="U20" s="414">
        <v>33.42</v>
      </c>
      <c r="V20" s="414">
        <v>24.03</v>
      </c>
      <c r="W20" s="414">
        <v>33.22</v>
      </c>
      <c r="X20" s="414">
        <v>24.03</v>
      </c>
      <c r="Y20" s="414">
        <v>33.22</v>
      </c>
      <c r="Z20" s="414">
        <v>22.66</v>
      </c>
      <c r="AA20" s="414">
        <v>31.33</v>
      </c>
      <c r="AB20" s="414" t="s">
        <v>1098</v>
      </c>
      <c r="AC20" s="429" t="s">
        <v>1098</v>
      </c>
      <c r="AD20" s="48" t="s">
        <v>1108</v>
      </c>
      <c r="AE20" s="48" t="s">
        <v>1109</v>
      </c>
      <c r="AF20" s="245" t="s">
        <v>1182</v>
      </c>
      <c r="AG20" s="48" t="s">
        <v>1107</v>
      </c>
      <c r="AH20" s="127" t="s">
        <v>1107</v>
      </c>
      <c r="AI20" s="127" t="s">
        <v>1107</v>
      </c>
      <c r="AJ20" s="127" t="s">
        <v>1107</v>
      </c>
      <c r="AK20" s="290" t="s">
        <v>1107</v>
      </c>
      <c r="AL20" s="127" t="s">
        <v>1107</v>
      </c>
      <c r="AM20" s="127" t="s">
        <v>1107</v>
      </c>
      <c r="AN20" s="290"/>
      <c r="AO20" s="300"/>
      <c r="AP20" s="127" t="s">
        <v>1158</v>
      </c>
      <c r="AQ20" s="300" t="s">
        <v>2140</v>
      </c>
      <c r="AR20" s="127" t="s">
        <v>2252</v>
      </c>
      <c r="AS20" s="311">
        <f>VLOOKUP(I:I,'[1]TPN nº.33'!$G:$H,2,FALSE)</f>
        <v>30911</v>
      </c>
    </row>
    <row r="21" spans="1:45" s="151" customFormat="1" ht="22.5">
      <c r="A21" s="58" t="s">
        <v>2033</v>
      </c>
      <c r="B21" s="54" t="s">
        <v>2334</v>
      </c>
      <c r="C21" s="58" t="s">
        <v>110</v>
      </c>
      <c r="D21" s="58" t="s">
        <v>111</v>
      </c>
      <c r="E21" s="58" t="s">
        <v>103</v>
      </c>
      <c r="F21" s="237" t="s">
        <v>23</v>
      </c>
      <c r="G21" s="270">
        <v>7896261000391</v>
      </c>
      <c r="H21" s="54" t="s">
        <v>112</v>
      </c>
      <c r="I21" s="70">
        <v>526502703135315</v>
      </c>
      <c r="J21" s="40">
        <v>132236</v>
      </c>
      <c r="K21" s="282" t="s">
        <v>25</v>
      </c>
      <c r="L21" s="407">
        <v>14.68</v>
      </c>
      <c r="M21" s="414">
        <v>20.29</v>
      </c>
      <c r="N21" s="414">
        <v>14.32</v>
      </c>
      <c r="O21" s="414">
        <v>19.8</v>
      </c>
      <c r="P21" s="414">
        <v>14.32</v>
      </c>
      <c r="Q21" s="414">
        <v>19.8</v>
      </c>
      <c r="R21" s="414">
        <v>14.23</v>
      </c>
      <c r="S21" s="414">
        <v>19.68</v>
      </c>
      <c r="T21" s="414">
        <v>14.23</v>
      </c>
      <c r="U21" s="414">
        <v>19.68</v>
      </c>
      <c r="V21" s="414">
        <v>14.15</v>
      </c>
      <c r="W21" s="414">
        <v>19.559999999999999</v>
      </c>
      <c r="X21" s="414">
        <v>14.15</v>
      </c>
      <c r="Y21" s="414">
        <v>19.559999999999999</v>
      </c>
      <c r="Z21" s="414">
        <v>13.34</v>
      </c>
      <c r="AA21" s="414">
        <v>18.440000000000001</v>
      </c>
      <c r="AB21" s="414" t="s">
        <v>1098</v>
      </c>
      <c r="AC21" s="429" t="s">
        <v>1098</v>
      </c>
      <c r="AD21" s="54" t="s">
        <v>1108</v>
      </c>
      <c r="AE21" s="54" t="s">
        <v>1109</v>
      </c>
      <c r="AF21" s="251" t="s">
        <v>1182</v>
      </c>
      <c r="AG21" s="54" t="s">
        <v>1107</v>
      </c>
      <c r="AH21" s="128" t="s">
        <v>1107</v>
      </c>
      <c r="AI21" s="128" t="s">
        <v>1107</v>
      </c>
      <c r="AJ21" s="128" t="s">
        <v>1107</v>
      </c>
      <c r="AK21" s="293" t="s">
        <v>1107</v>
      </c>
      <c r="AL21" s="128" t="s">
        <v>1107</v>
      </c>
      <c r="AM21" s="128" t="s">
        <v>1107</v>
      </c>
      <c r="AN21" s="293"/>
      <c r="AO21" s="303"/>
      <c r="AP21" s="128" t="s">
        <v>1158</v>
      </c>
      <c r="AQ21" s="303" t="s">
        <v>2140</v>
      </c>
      <c r="AR21" s="128" t="s">
        <v>2252</v>
      </c>
      <c r="AS21" s="307" t="str">
        <f>VLOOKUP(I:I,'[1]TPN nº.33'!$G:$H,2,FALSE)</f>
        <v>antes de 10/11/2003</v>
      </c>
    </row>
    <row r="22" spans="1:45" s="151" customFormat="1" ht="22.5">
      <c r="A22" s="58" t="s">
        <v>2033</v>
      </c>
      <c r="B22" s="54" t="s">
        <v>2334</v>
      </c>
      <c r="C22" s="58" t="s">
        <v>113</v>
      </c>
      <c r="D22" s="58" t="s">
        <v>114</v>
      </c>
      <c r="E22" s="58" t="s">
        <v>115</v>
      </c>
      <c r="F22" s="237" t="s">
        <v>41</v>
      </c>
      <c r="G22" s="270">
        <v>7896261005723</v>
      </c>
      <c r="H22" s="54" t="s">
        <v>116</v>
      </c>
      <c r="I22" s="70">
        <v>526502708171311</v>
      </c>
      <c r="J22" s="40">
        <v>150404</v>
      </c>
      <c r="K22" s="282" t="s">
        <v>43</v>
      </c>
      <c r="L22" s="407">
        <v>24.46</v>
      </c>
      <c r="M22" s="414">
        <v>32.549999999999997</v>
      </c>
      <c r="N22" s="414">
        <v>23.77</v>
      </c>
      <c r="O22" s="414">
        <v>31.67</v>
      </c>
      <c r="P22" s="414">
        <v>20.65</v>
      </c>
      <c r="Q22" s="414">
        <v>28.55</v>
      </c>
      <c r="R22" s="414">
        <v>23.6</v>
      </c>
      <c r="S22" s="414">
        <v>31.46</v>
      </c>
      <c r="T22" s="414">
        <v>20.53</v>
      </c>
      <c r="U22" s="414">
        <v>28.38</v>
      </c>
      <c r="V22" s="414">
        <v>23.44</v>
      </c>
      <c r="W22" s="414">
        <v>31.24</v>
      </c>
      <c r="X22" s="414">
        <v>20.41</v>
      </c>
      <c r="Y22" s="414">
        <v>28.22</v>
      </c>
      <c r="Z22" s="414">
        <v>21.92</v>
      </c>
      <c r="AA22" s="414">
        <v>29.28</v>
      </c>
      <c r="AB22" s="414" t="s">
        <v>1098</v>
      </c>
      <c r="AC22" s="429" t="s">
        <v>1098</v>
      </c>
      <c r="AD22" s="54" t="s">
        <v>1108</v>
      </c>
      <c r="AE22" s="54" t="s">
        <v>1109</v>
      </c>
      <c r="AF22" s="251" t="s">
        <v>1740</v>
      </c>
      <c r="AG22" s="54" t="s">
        <v>1107</v>
      </c>
      <c r="AH22" s="128" t="s">
        <v>1107</v>
      </c>
      <c r="AI22" s="128" t="s">
        <v>1107</v>
      </c>
      <c r="AJ22" s="128" t="s">
        <v>1107</v>
      </c>
      <c r="AK22" s="293" t="s">
        <v>1107</v>
      </c>
      <c r="AL22" s="128" t="s">
        <v>1107</v>
      </c>
      <c r="AM22" s="128" t="s">
        <v>1107</v>
      </c>
      <c r="AN22" s="293" t="s">
        <v>37</v>
      </c>
      <c r="AO22" s="303"/>
      <c r="AP22" s="128" t="s">
        <v>1158</v>
      </c>
      <c r="AQ22" s="303" t="s">
        <v>2140</v>
      </c>
      <c r="AR22" s="128" t="s">
        <v>1100</v>
      </c>
      <c r="AS22" s="307" t="s">
        <v>1098</v>
      </c>
    </row>
    <row r="23" spans="1:45" s="151" customFormat="1" ht="22.5">
      <c r="A23" s="58" t="s">
        <v>2033</v>
      </c>
      <c r="B23" s="54" t="s">
        <v>2334</v>
      </c>
      <c r="C23" s="58" t="s">
        <v>101</v>
      </c>
      <c r="D23" s="58" t="s">
        <v>102</v>
      </c>
      <c r="E23" s="58" t="s">
        <v>103</v>
      </c>
      <c r="F23" s="237" t="s">
        <v>23</v>
      </c>
      <c r="G23" s="270">
        <v>7896261013490</v>
      </c>
      <c r="H23" s="54" t="s">
        <v>104</v>
      </c>
      <c r="I23" s="70">
        <v>526502713114310</v>
      </c>
      <c r="J23" s="40">
        <v>703465</v>
      </c>
      <c r="K23" s="282" t="s">
        <v>25</v>
      </c>
      <c r="L23" s="407">
        <v>12.44</v>
      </c>
      <c r="M23" s="414">
        <v>17.2</v>
      </c>
      <c r="N23" s="414">
        <v>12.14</v>
      </c>
      <c r="O23" s="414">
        <v>16.78</v>
      </c>
      <c r="P23" s="414">
        <v>12.14</v>
      </c>
      <c r="Q23" s="414">
        <v>16.78</v>
      </c>
      <c r="R23" s="414">
        <v>12.07</v>
      </c>
      <c r="S23" s="414">
        <v>16.68</v>
      </c>
      <c r="T23" s="414">
        <v>12.07</v>
      </c>
      <c r="U23" s="414">
        <v>16.68</v>
      </c>
      <c r="V23" s="414">
        <v>11.99</v>
      </c>
      <c r="W23" s="414">
        <v>16.579999999999998</v>
      </c>
      <c r="X23" s="414">
        <v>11.99</v>
      </c>
      <c r="Y23" s="414">
        <v>16.579999999999998</v>
      </c>
      <c r="Z23" s="414">
        <v>11.31</v>
      </c>
      <c r="AA23" s="414">
        <v>15.64</v>
      </c>
      <c r="AB23" s="414" t="s">
        <v>1098</v>
      </c>
      <c r="AC23" s="429" t="s">
        <v>1098</v>
      </c>
      <c r="AD23" s="54" t="s">
        <v>1108</v>
      </c>
      <c r="AE23" s="54" t="s">
        <v>1109</v>
      </c>
      <c r="AF23" s="251" t="s">
        <v>1182</v>
      </c>
      <c r="AG23" s="54" t="s">
        <v>1107</v>
      </c>
      <c r="AH23" s="128" t="s">
        <v>1107</v>
      </c>
      <c r="AI23" s="128" t="s">
        <v>1107</v>
      </c>
      <c r="AJ23" s="128" t="s">
        <v>1107</v>
      </c>
      <c r="AK23" s="293" t="s">
        <v>1107</v>
      </c>
      <c r="AL23" s="128" t="s">
        <v>1107</v>
      </c>
      <c r="AM23" s="128" t="s">
        <v>1107</v>
      </c>
      <c r="AN23" s="293"/>
      <c r="AO23" s="303"/>
      <c r="AP23" s="128" t="s">
        <v>1158</v>
      </c>
      <c r="AQ23" s="303" t="s">
        <v>2140</v>
      </c>
      <c r="AR23" s="128" t="s">
        <v>2252</v>
      </c>
      <c r="AS23" s="307">
        <f>VLOOKUP(I:I,'[1]TPN nº.33'!$G:$H,2,FALSE)</f>
        <v>30911</v>
      </c>
    </row>
    <row r="24" spans="1:45" s="151" customFormat="1" ht="22.5">
      <c r="A24" s="58" t="s">
        <v>2033</v>
      </c>
      <c r="B24" s="54" t="s">
        <v>2334</v>
      </c>
      <c r="C24" s="58" t="s">
        <v>59</v>
      </c>
      <c r="D24" s="58" t="s">
        <v>105</v>
      </c>
      <c r="E24" s="58" t="s">
        <v>103</v>
      </c>
      <c r="F24" s="237" t="s">
        <v>23</v>
      </c>
      <c r="G24" s="270">
        <v>7896261013483</v>
      </c>
      <c r="H24" s="54" t="s">
        <v>106</v>
      </c>
      <c r="I24" s="70">
        <v>526502704115318</v>
      </c>
      <c r="J24" s="40">
        <v>724523</v>
      </c>
      <c r="K24" s="282" t="s">
        <v>25</v>
      </c>
      <c r="L24" s="407">
        <v>24.93</v>
      </c>
      <c r="M24" s="414">
        <v>34.46</v>
      </c>
      <c r="N24" s="414">
        <v>24.32</v>
      </c>
      <c r="O24" s="414">
        <v>33.619999999999997</v>
      </c>
      <c r="P24" s="414">
        <v>24.32</v>
      </c>
      <c r="Q24" s="414">
        <v>33.619999999999997</v>
      </c>
      <c r="R24" s="414">
        <v>24.17</v>
      </c>
      <c r="S24" s="414">
        <v>33.42</v>
      </c>
      <c r="T24" s="414">
        <v>24.17</v>
      </c>
      <c r="U24" s="414">
        <v>33.42</v>
      </c>
      <c r="V24" s="414">
        <v>24.03</v>
      </c>
      <c r="W24" s="414">
        <v>33.22</v>
      </c>
      <c r="X24" s="414">
        <v>24.03</v>
      </c>
      <c r="Y24" s="414">
        <v>33.22</v>
      </c>
      <c r="Z24" s="414">
        <v>22.66</v>
      </c>
      <c r="AA24" s="414">
        <v>31.33</v>
      </c>
      <c r="AB24" s="414" t="s">
        <v>1098</v>
      </c>
      <c r="AC24" s="429" t="s">
        <v>1098</v>
      </c>
      <c r="AD24" s="54" t="s">
        <v>1108</v>
      </c>
      <c r="AE24" s="54" t="s">
        <v>1109</v>
      </c>
      <c r="AF24" s="251" t="s">
        <v>1182</v>
      </c>
      <c r="AG24" s="54" t="s">
        <v>1107</v>
      </c>
      <c r="AH24" s="128" t="s">
        <v>1107</v>
      </c>
      <c r="AI24" s="128" t="s">
        <v>1107</v>
      </c>
      <c r="AJ24" s="128" t="s">
        <v>1107</v>
      </c>
      <c r="AK24" s="293" t="s">
        <v>1107</v>
      </c>
      <c r="AL24" s="128" t="s">
        <v>1107</v>
      </c>
      <c r="AM24" s="128" t="s">
        <v>1107</v>
      </c>
      <c r="AN24" s="293"/>
      <c r="AO24" s="303"/>
      <c r="AP24" s="128" t="s">
        <v>1158</v>
      </c>
      <c r="AQ24" s="303" t="s">
        <v>2140</v>
      </c>
      <c r="AR24" s="128" t="s">
        <v>2252</v>
      </c>
      <c r="AS24" s="307">
        <f>VLOOKUP(I:I,'[1]TPN nº.33'!$G:$H,2,FALSE)</f>
        <v>30911</v>
      </c>
    </row>
    <row r="25" spans="1:45" s="151" customFormat="1" ht="22.5">
      <c r="A25" s="58" t="s">
        <v>2033</v>
      </c>
      <c r="B25" s="54" t="s">
        <v>2334</v>
      </c>
      <c r="C25" s="58" t="s">
        <v>107</v>
      </c>
      <c r="D25" s="58" t="s">
        <v>108</v>
      </c>
      <c r="E25" s="58" t="s">
        <v>103</v>
      </c>
      <c r="F25" s="237" t="s">
        <v>23</v>
      </c>
      <c r="G25" s="270">
        <v>7896261001077</v>
      </c>
      <c r="H25" s="54" t="s">
        <v>109</v>
      </c>
      <c r="I25" s="70">
        <v>526502701132319</v>
      </c>
      <c r="J25" s="40">
        <v>724547</v>
      </c>
      <c r="K25" s="282" t="s">
        <v>25</v>
      </c>
      <c r="L25" s="407">
        <v>24.26</v>
      </c>
      <c r="M25" s="414">
        <v>33.54</v>
      </c>
      <c r="N25" s="414">
        <v>23.67</v>
      </c>
      <c r="O25" s="414">
        <v>32.72</v>
      </c>
      <c r="P25" s="414">
        <v>23.67</v>
      </c>
      <c r="Q25" s="414">
        <v>32.72</v>
      </c>
      <c r="R25" s="414">
        <v>23.53</v>
      </c>
      <c r="S25" s="414">
        <v>32.520000000000003</v>
      </c>
      <c r="T25" s="414">
        <v>23.53</v>
      </c>
      <c r="U25" s="414">
        <v>32.520000000000003</v>
      </c>
      <c r="V25" s="414">
        <v>23.38</v>
      </c>
      <c r="W25" s="414">
        <v>32.32</v>
      </c>
      <c r="X25" s="414">
        <v>23.38</v>
      </c>
      <c r="Y25" s="414">
        <v>32.32</v>
      </c>
      <c r="Z25" s="414">
        <v>22.06</v>
      </c>
      <c r="AA25" s="414">
        <v>30.5</v>
      </c>
      <c r="AB25" s="414" t="s">
        <v>1098</v>
      </c>
      <c r="AC25" s="429" t="s">
        <v>1098</v>
      </c>
      <c r="AD25" s="54" t="s">
        <v>1108</v>
      </c>
      <c r="AE25" s="54" t="s">
        <v>1109</v>
      </c>
      <c r="AF25" s="251" t="s">
        <v>1182</v>
      </c>
      <c r="AG25" s="54" t="s">
        <v>1107</v>
      </c>
      <c r="AH25" s="128" t="s">
        <v>1107</v>
      </c>
      <c r="AI25" s="128" t="s">
        <v>1107</v>
      </c>
      <c r="AJ25" s="128" t="s">
        <v>1107</v>
      </c>
      <c r="AK25" s="293" t="s">
        <v>1107</v>
      </c>
      <c r="AL25" s="128" t="s">
        <v>1107</v>
      </c>
      <c r="AM25" s="128" t="s">
        <v>1107</v>
      </c>
      <c r="AN25" s="293" t="s">
        <v>2186</v>
      </c>
      <c r="AO25" s="303"/>
      <c r="AP25" s="128" t="s">
        <v>1158</v>
      </c>
      <c r="AQ25" s="303" t="s">
        <v>2140</v>
      </c>
      <c r="AR25" s="128" t="s">
        <v>2252</v>
      </c>
      <c r="AS25" s="307">
        <f>VLOOKUP(I:I,'[1]TPN nº.33'!$G:$H,2,FALSE)</f>
        <v>35828</v>
      </c>
    </row>
    <row r="26" spans="1:45" s="151" customFormat="1" ht="22.5">
      <c r="A26" s="58" t="s">
        <v>2033</v>
      </c>
      <c r="B26" s="54" t="s">
        <v>2334</v>
      </c>
      <c r="C26" s="58" t="s">
        <v>110</v>
      </c>
      <c r="D26" s="58" t="s">
        <v>111</v>
      </c>
      <c r="E26" s="58" t="s">
        <v>103</v>
      </c>
      <c r="F26" s="237" t="s">
        <v>23</v>
      </c>
      <c r="G26" s="270">
        <v>7896261000391</v>
      </c>
      <c r="H26" s="54" t="s">
        <v>112</v>
      </c>
      <c r="I26" s="70">
        <v>526502703135315</v>
      </c>
      <c r="J26" s="40">
        <v>724551</v>
      </c>
      <c r="K26" s="282" t="s">
        <v>25</v>
      </c>
      <c r="L26" s="407">
        <v>14.68</v>
      </c>
      <c r="M26" s="414">
        <v>20.29</v>
      </c>
      <c r="N26" s="414">
        <v>14.32</v>
      </c>
      <c r="O26" s="414">
        <v>19.8</v>
      </c>
      <c r="P26" s="414">
        <v>14.32</v>
      </c>
      <c r="Q26" s="414">
        <v>19.8</v>
      </c>
      <c r="R26" s="414">
        <v>14.23</v>
      </c>
      <c r="S26" s="414">
        <v>19.68</v>
      </c>
      <c r="T26" s="414">
        <v>14.23</v>
      </c>
      <c r="U26" s="414">
        <v>19.68</v>
      </c>
      <c r="V26" s="414">
        <v>14.15</v>
      </c>
      <c r="W26" s="414">
        <v>19.559999999999999</v>
      </c>
      <c r="X26" s="414">
        <v>14.15</v>
      </c>
      <c r="Y26" s="414">
        <v>19.559999999999999</v>
      </c>
      <c r="Z26" s="414">
        <v>13.34</v>
      </c>
      <c r="AA26" s="414">
        <v>18.440000000000001</v>
      </c>
      <c r="AB26" s="414" t="s">
        <v>1098</v>
      </c>
      <c r="AC26" s="429" t="s">
        <v>1098</v>
      </c>
      <c r="AD26" s="54" t="s">
        <v>1108</v>
      </c>
      <c r="AE26" s="54" t="s">
        <v>1109</v>
      </c>
      <c r="AF26" s="251" t="s">
        <v>1182</v>
      </c>
      <c r="AG26" s="54" t="s">
        <v>1107</v>
      </c>
      <c r="AH26" s="128" t="s">
        <v>1107</v>
      </c>
      <c r="AI26" s="128" t="s">
        <v>1107</v>
      </c>
      <c r="AJ26" s="128" t="s">
        <v>1107</v>
      </c>
      <c r="AK26" s="293" t="s">
        <v>1107</v>
      </c>
      <c r="AL26" s="128" t="s">
        <v>1107</v>
      </c>
      <c r="AM26" s="128" t="s">
        <v>1107</v>
      </c>
      <c r="AN26" s="293"/>
      <c r="AO26" s="303"/>
      <c r="AP26" s="128" t="s">
        <v>1158</v>
      </c>
      <c r="AQ26" s="303" t="s">
        <v>2140</v>
      </c>
      <c r="AR26" s="128" t="s">
        <v>2252</v>
      </c>
      <c r="AS26" s="307" t="str">
        <f>VLOOKUP(I:I,'[1]TPN nº.33'!$G:$H,2,FALSE)</f>
        <v>antes de 10/11/2003</v>
      </c>
    </row>
    <row r="27" spans="1:45" s="151" customFormat="1" ht="23.25" thickBot="1">
      <c r="A27" s="59" t="s">
        <v>2033</v>
      </c>
      <c r="B27" s="53" t="s">
        <v>2334</v>
      </c>
      <c r="C27" s="59" t="s">
        <v>101</v>
      </c>
      <c r="D27" s="59" t="s">
        <v>102</v>
      </c>
      <c r="E27" s="59" t="s">
        <v>103</v>
      </c>
      <c r="F27" s="248" t="s">
        <v>23</v>
      </c>
      <c r="G27" s="268">
        <v>7896261013490</v>
      </c>
      <c r="H27" s="53" t="s">
        <v>104</v>
      </c>
      <c r="I27" s="110">
        <v>526502713114310</v>
      </c>
      <c r="J27" s="39">
        <v>724586</v>
      </c>
      <c r="K27" s="280" t="s">
        <v>25</v>
      </c>
      <c r="L27" s="408">
        <v>12.44</v>
      </c>
      <c r="M27" s="416">
        <v>17.2</v>
      </c>
      <c r="N27" s="416">
        <v>12.14</v>
      </c>
      <c r="O27" s="416">
        <v>16.78</v>
      </c>
      <c r="P27" s="416">
        <v>12.14</v>
      </c>
      <c r="Q27" s="416">
        <v>16.78</v>
      </c>
      <c r="R27" s="416">
        <v>12.07</v>
      </c>
      <c r="S27" s="416">
        <v>16.68</v>
      </c>
      <c r="T27" s="416">
        <v>12.07</v>
      </c>
      <c r="U27" s="416">
        <v>16.68</v>
      </c>
      <c r="V27" s="416">
        <v>11.99</v>
      </c>
      <c r="W27" s="416">
        <v>16.579999999999998</v>
      </c>
      <c r="X27" s="416">
        <v>11.99</v>
      </c>
      <c r="Y27" s="416">
        <v>16.579999999999998</v>
      </c>
      <c r="Z27" s="416">
        <v>11.31</v>
      </c>
      <c r="AA27" s="416">
        <v>15.64</v>
      </c>
      <c r="AB27" s="416" t="s">
        <v>1098</v>
      </c>
      <c r="AC27" s="430" t="s">
        <v>1098</v>
      </c>
      <c r="AD27" s="53" t="s">
        <v>1108</v>
      </c>
      <c r="AE27" s="53" t="s">
        <v>1109</v>
      </c>
      <c r="AF27" s="247" t="s">
        <v>1182</v>
      </c>
      <c r="AG27" s="53" t="s">
        <v>1107</v>
      </c>
      <c r="AH27" s="123" t="s">
        <v>1107</v>
      </c>
      <c r="AI27" s="123" t="s">
        <v>1107</v>
      </c>
      <c r="AJ27" s="123" t="s">
        <v>1107</v>
      </c>
      <c r="AK27" s="291" t="s">
        <v>1107</v>
      </c>
      <c r="AL27" s="123" t="s">
        <v>1107</v>
      </c>
      <c r="AM27" s="123" t="s">
        <v>1107</v>
      </c>
      <c r="AN27" s="291"/>
      <c r="AO27" s="301"/>
      <c r="AP27" s="123" t="s">
        <v>1158</v>
      </c>
      <c r="AQ27" s="301" t="s">
        <v>2140</v>
      </c>
      <c r="AR27" s="123" t="s">
        <v>2252</v>
      </c>
      <c r="AS27" s="309">
        <f>VLOOKUP(I:I,'[1]TPN nº.33'!$G:$H,2,FALSE)</f>
        <v>30911</v>
      </c>
    </row>
    <row r="28" spans="1:45" s="151" customFormat="1" ht="22.5">
      <c r="A28" s="62" t="s">
        <v>2034</v>
      </c>
      <c r="B28" s="56" t="s">
        <v>2334</v>
      </c>
      <c r="C28" s="62" t="s">
        <v>117</v>
      </c>
      <c r="D28" s="30" t="s">
        <v>118</v>
      </c>
      <c r="E28" s="62" t="s">
        <v>103</v>
      </c>
      <c r="F28" s="240" t="s">
        <v>23</v>
      </c>
      <c r="G28" s="271">
        <v>7896261000445</v>
      </c>
      <c r="H28" s="56" t="s">
        <v>119</v>
      </c>
      <c r="I28" s="112">
        <v>526502709117319</v>
      </c>
      <c r="J28" s="36">
        <v>112634</v>
      </c>
      <c r="K28" s="283" t="s">
        <v>25</v>
      </c>
      <c r="L28" s="411">
        <v>24.51</v>
      </c>
      <c r="M28" s="404">
        <v>33.880000000000003</v>
      </c>
      <c r="N28" s="404">
        <v>23.91</v>
      </c>
      <c r="O28" s="404">
        <v>33.049999999999997</v>
      </c>
      <c r="P28" s="404">
        <v>23.91</v>
      </c>
      <c r="Q28" s="404">
        <v>33.049999999999997</v>
      </c>
      <c r="R28" s="404">
        <v>23.77</v>
      </c>
      <c r="S28" s="404">
        <v>32.85</v>
      </c>
      <c r="T28" s="404">
        <v>23.77</v>
      </c>
      <c r="U28" s="404">
        <v>32.85</v>
      </c>
      <c r="V28" s="404">
        <v>23.62</v>
      </c>
      <c r="W28" s="404">
        <v>32.65</v>
      </c>
      <c r="X28" s="404">
        <v>23.62</v>
      </c>
      <c r="Y28" s="404">
        <v>32.65</v>
      </c>
      <c r="Z28" s="404">
        <v>22.28</v>
      </c>
      <c r="AA28" s="404">
        <v>30.8</v>
      </c>
      <c r="AB28" s="404" t="s">
        <v>1098</v>
      </c>
      <c r="AC28" s="433" t="s">
        <v>1098</v>
      </c>
      <c r="AD28" s="56" t="s">
        <v>1108</v>
      </c>
      <c r="AE28" s="56" t="s">
        <v>1109</v>
      </c>
      <c r="AF28" s="239" t="s">
        <v>1182</v>
      </c>
      <c r="AG28" s="56" t="s">
        <v>1107</v>
      </c>
      <c r="AH28" s="124" t="s">
        <v>1107</v>
      </c>
      <c r="AI28" s="124" t="s">
        <v>1107</v>
      </c>
      <c r="AJ28" s="124" t="s">
        <v>1107</v>
      </c>
      <c r="AK28" s="287" t="s">
        <v>1107</v>
      </c>
      <c r="AL28" s="124" t="s">
        <v>1107</v>
      </c>
      <c r="AM28" s="124" t="s">
        <v>1107</v>
      </c>
      <c r="AN28" s="287"/>
      <c r="AO28" s="297"/>
      <c r="AP28" s="124" t="s">
        <v>1158</v>
      </c>
      <c r="AQ28" s="297" t="s">
        <v>2140</v>
      </c>
      <c r="AR28" s="124" t="s">
        <v>2252</v>
      </c>
      <c r="AS28" s="315">
        <f>VLOOKUP(I:I,'[1]TPN nº.33'!$G:$H,2,FALSE)</f>
        <v>33759</v>
      </c>
    </row>
    <row r="29" spans="1:45" s="151" customFormat="1" ht="23.25" thickBot="1">
      <c r="A29" s="63" t="s">
        <v>2034</v>
      </c>
      <c r="B29" s="52" t="s">
        <v>2334</v>
      </c>
      <c r="C29" s="63" t="s">
        <v>117</v>
      </c>
      <c r="D29" s="63" t="s">
        <v>118</v>
      </c>
      <c r="E29" s="63" t="s">
        <v>103</v>
      </c>
      <c r="F29" s="242" t="s">
        <v>23</v>
      </c>
      <c r="G29" s="266">
        <v>7896261000445</v>
      </c>
      <c r="H29" s="52" t="s">
        <v>119</v>
      </c>
      <c r="I29" s="74">
        <v>526502709117319</v>
      </c>
      <c r="J29" s="38">
        <v>725140</v>
      </c>
      <c r="K29" s="279" t="s">
        <v>25</v>
      </c>
      <c r="L29" s="409">
        <v>24.51</v>
      </c>
      <c r="M29" s="406">
        <v>33.880000000000003</v>
      </c>
      <c r="N29" s="406">
        <v>23.91</v>
      </c>
      <c r="O29" s="406">
        <v>33.049999999999997</v>
      </c>
      <c r="P29" s="406">
        <v>23.91</v>
      </c>
      <c r="Q29" s="406">
        <v>33.049999999999997</v>
      </c>
      <c r="R29" s="406">
        <v>23.77</v>
      </c>
      <c r="S29" s="406">
        <v>32.85</v>
      </c>
      <c r="T29" s="406">
        <v>23.77</v>
      </c>
      <c r="U29" s="406">
        <v>32.85</v>
      </c>
      <c r="V29" s="406">
        <v>23.62</v>
      </c>
      <c r="W29" s="406">
        <v>32.65</v>
      </c>
      <c r="X29" s="406">
        <v>23.62</v>
      </c>
      <c r="Y29" s="406">
        <v>32.65</v>
      </c>
      <c r="Z29" s="406">
        <v>22.28</v>
      </c>
      <c r="AA29" s="406">
        <v>30.8</v>
      </c>
      <c r="AB29" s="406" t="s">
        <v>1098</v>
      </c>
      <c r="AC29" s="431" t="s">
        <v>1098</v>
      </c>
      <c r="AD29" s="52" t="s">
        <v>1108</v>
      </c>
      <c r="AE29" s="52" t="s">
        <v>1109</v>
      </c>
      <c r="AF29" s="241" t="s">
        <v>1182</v>
      </c>
      <c r="AG29" s="52" t="s">
        <v>1107</v>
      </c>
      <c r="AH29" s="126" t="s">
        <v>1107</v>
      </c>
      <c r="AI29" s="126" t="s">
        <v>1107</v>
      </c>
      <c r="AJ29" s="126" t="s">
        <v>1107</v>
      </c>
      <c r="AK29" s="289" t="s">
        <v>1107</v>
      </c>
      <c r="AL29" s="126" t="s">
        <v>1107</v>
      </c>
      <c r="AM29" s="126" t="s">
        <v>1107</v>
      </c>
      <c r="AN29" s="289"/>
      <c r="AO29" s="299"/>
      <c r="AP29" s="126" t="s">
        <v>1158</v>
      </c>
      <c r="AQ29" s="299" t="s">
        <v>2140</v>
      </c>
      <c r="AR29" s="126" t="s">
        <v>2252</v>
      </c>
      <c r="AS29" s="316">
        <f>VLOOKUP(I:I,'[1]TPN nº.33'!$G:$H,2,FALSE)</f>
        <v>33759</v>
      </c>
    </row>
    <row r="30" spans="1:45" s="305" customFormat="1">
      <c r="A30" s="58" t="s">
        <v>2040</v>
      </c>
      <c r="B30" s="54" t="s">
        <v>2217</v>
      </c>
      <c r="C30" s="58" t="s">
        <v>144</v>
      </c>
      <c r="D30" s="58" t="s">
        <v>145</v>
      </c>
      <c r="E30" s="58" t="s">
        <v>29</v>
      </c>
      <c r="F30" s="237" t="s">
        <v>23</v>
      </c>
      <c r="G30" s="270">
        <v>7896261008205</v>
      </c>
      <c r="H30" s="54" t="s">
        <v>146</v>
      </c>
      <c r="I30" s="70">
        <v>526525104114212</v>
      </c>
      <c r="J30" s="54">
        <v>151995</v>
      </c>
      <c r="K30" s="282" t="s">
        <v>25</v>
      </c>
      <c r="L30" s="413">
        <v>1788.01</v>
      </c>
      <c r="M30" s="414">
        <v>2471.8200000000002</v>
      </c>
      <c r="N30" s="414">
        <v>1744.4</v>
      </c>
      <c r="O30" s="414">
        <v>2411.5300000000002</v>
      </c>
      <c r="P30" s="414">
        <v>1744.4</v>
      </c>
      <c r="Q30" s="414">
        <v>2411.5300000000002</v>
      </c>
      <c r="R30" s="414">
        <v>1733.83</v>
      </c>
      <c r="S30" s="414">
        <v>2396.91</v>
      </c>
      <c r="T30" s="414">
        <v>1733.83</v>
      </c>
      <c r="U30" s="414">
        <v>2396.91</v>
      </c>
      <c r="V30" s="414">
        <v>1723.39</v>
      </c>
      <c r="W30" s="414">
        <v>2382.4899999999998</v>
      </c>
      <c r="X30" s="414">
        <v>1723.39</v>
      </c>
      <c r="Y30" s="414">
        <v>2382.4899999999998</v>
      </c>
      <c r="Z30" s="414">
        <v>1625.47</v>
      </c>
      <c r="AA30" s="414">
        <v>2247.12</v>
      </c>
      <c r="AB30" s="414">
        <v>1430.41</v>
      </c>
      <c r="AC30" s="414">
        <v>1977.46</v>
      </c>
      <c r="AD30" s="54" t="s">
        <v>1114</v>
      </c>
      <c r="AE30" s="54" t="s">
        <v>1109</v>
      </c>
      <c r="AF30" s="251" t="s">
        <v>1115</v>
      </c>
      <c r="AG30" s="54" t="s">
        <v>1107</v>
      </c>
      <c r="AH30" s="128" t="s">
        <v>1158</v>
      </c>
      <c r="AI30" s="128" t="s">
        <v>1107</v>
      </c>
      <c r="AJ30" s="128" t="s">
        <v>1158</v>
      </c>
      <c r="AK30" s="293" t="s">
        <v>1107</v>
      </c>
      <c r="AL30" s="128" t="s">
        <v>1158</v>
      </c>
      <c r="AM30" s="128" t="s">
        <v>1107</v>
      </c>
      <c r="AN30" s="293"/>
      <c r="AO30" s="303"/>
      <c r="AP30" s="128" t="s">
        <v>1158</v>
      </c>
      <c r="AQ30" s="303" t="s">
        <v>2106</v>
      </c>
      <c r="AR30" s="127" t="str">
        <f>VLOOKUP(I:I,'[1]TPN nº.33'!$G:$I,3,FALSE)</f>
        <v>Categoria II</v>
      </c>
      <c r="AS30" s="311">
        <f>VLOOKUP(I:I,'[1]TPN nº.33'!$G:$H,2,FALSE)</f>
        <v>38818</v>
      </c>
    </row>
    <row r="31" spans="1:45" s="305" customFormat="1">
      <c r="A31" s="58" t="s">
        <v>2040</v>
      </c>
      <c r="B31" s="54" t="s">
        <v>2217</v>
      </c>
      <c r="C31" s="58" t="s">
        <v>147</v>
      </c>
      <c r="D31" s="58" t="s">
        <v>148</v>
      </c>
      <c r="E31" s="58" t="s">
        <v>29</v>
      </c>
      <c r="F31" s="237" t="s">
        <v>23</v>
      </c>
      <c r="G31" s="270">
        <v>7896261008199</v>
      </c>
      <c r="H31" s="54" t="s">
        <v>149</v>
      </c>
      <c r="I31" s="70">
        <v>526525105110210</v>
      </c>
      <c r="J31" s="54">
        <v>710451</v>
      </c>
      <c r="K31" s="282" t="s">
        <v>25</v>
      </c>
      <c r="L31" s="413">
        <v>2384</v>
      </c>
      <c r="M31" s="414">
        <v>3295.73</v>
      </c>
      <c r="N31" s="414">
        <v>2325.85</v>
      </c>
      <c r="O31" s="414">
        <v>3215.35</v>
      </c>
      <c r="P31" s="414">
        <v>2325.85</v>
      </c>
      <c r="Q31" s="414">
        <v>3215.35</v>
      </c>
      <c r="R31" s="414">
        <v>2311.75</v>
      </c>
      <c r="S31" s="414">
        <v>3195.86</v>
      </c>
      <c r="T31" s="414">
        <v>2311.75</v>
      </c>
      <c r="U31" s="414">
        <v>3195.86</v>
      </c>
      <c r="V31" s="414">
        <v>2297.83</v>
      </c>
      <c r="W31" s="414">
        <v>3176.62</v>
      </c>
      <c r="X31" s="414">
        <v>2297.83</v>
      </c>
      <c r="Y31" s="414">
        <v>3176.62</v>
      </c>
      <c r="Z31" s="414">
        <v>2167.27</v>
      </c>
      <c r="AA31" s="414">
        <v>2996.12</v>
      </c>
      <c r="AB31" s="414">
        <v>1907.2</v>
      </c>
      <c r="AC31" s="414">
        <v>2636.59</v>
      </c>
      <c r="AD31" s="54" t="s">
        <v>1114</v>
      </c>
      <c r="AE31" s="54" t="s">
        <v>1109</v>
      </c>
      <c r="AF31" s="251" t="s">
        <v>1115</v>
      </c>
      <c r="AG31" s="54" t="s">
        <v>1107</v>
      </c>
      <c r="AH31" s="128" t="s">
        <v>1158</v>
      </c>
      <c r="AI31" s="128" t="s">
        <v>1107</v>
      </c>
      <c r="AJ31" s="128" t="s">
        <v>1158</v>
      </c>
      <c r="AK31" s="293" t="s">
        <v>1107</v>
      </c>
      <c r="AL31" s="128" t="s">
        <v>1158</v>
      </c>
      <c r="AM31" s="128" t="s">
        <v>1107</v>
      </c>
      <c r="AN31" s="293"/>
      <c r="AO31" s="303"/>
      <c r="AP31" s="128" t="s">
        <v>1158</v>
      </c>
      <c r="AQ31" s="303" t="s">
        <v>2106</v>
      </c>
      <c r="AR31" s="128" t="str">
        <f>VLOOKUP(I:I,'[1]TPN nº.33'!$G:$I,3,FALSE)</f>
        <v>Categoria III</v>
      </c>
      <c r="AS31" s="307">
        <f>VLOOKUP(I:I,'[1]TPN nº.33'!$G:$H,2,FALSE)</f>
        <v>38875</v>
      </c>
    </row>
    <row r="32" spans="1:45" s="305" customFormat="1">
      <c r="A32" s="58" t="s">
        <v>2040</v>
      </c>
      <c r="B32" s="54" t="s">
        <v>2217</v>
      </c>
      <c r="C32" s="58" t="s">
        <v>144</v>
      </c>
      <c r="D32" s="58" t="s">
        <v>2104</v>
      </c>
      <c r="E32" s="58" t="s">
        <v>29</v>
      </c>
      <c r="F32" s="237" t="s">
        <v>23</v>
      </c>
      <c r="G32" s="270">
        <v>7896261008205</v>
      </c>
      <c r="H32" s="54" t="s">
        <v>146</v>
      </c>
      <c r="I32" s="70">
        <v>526525104114212</v>
      </c>
      <c r="J32" s="54" t="s">
        <v>2078</v>
      </c>
      <c r="K32" s="282" t="s">
        <v>25</v>
      </c>
      <c r="L32" s="413">
        <v>1788.01</v>
      </c>
      <c r="M32" s="414">
        <v>2471.8200000000002</v>
      </c>
      <c r="N32" s="414">
        <v>1744.4</v>
      </c>
      <c r="O32" s="414">
        <v>2411.5300000000002</v>
      </c>
      <c r="P32" s="414">
        <v>1744.4</v>
      </c>
      <c r="Q32" s="414">
        <v>2411.5300000000002</v>
      </c>
      <c r="R32" s="414">
        <v>1733.83</v>
      </c>
      <c r="S32" s="414">
        <v>2396.91</v>
      </c>
      <c r="T32" s="414">
        <v>1733.83</v>
      </c>
      <c r="U32" s="414">
        <v>2396.91</v>
      </c>
      <c r="V32" s="414">
        <v>1723.39</v>
      </c>
      <c r="W32" s="414">
        <v>2382.4899999999998</v>
      </c>
      <c r="X32" s="414">
        <v>1723.39</v>
      </c>
      <c r="Y32" s="414">
        <v>2382.4899999999998</v>
      </c>
      <c r="Z32" s="414">
        <v>1625.47</v>
      </c>
      <c r="AA32" s="414">
        <v>2247.12</v>
      </c>
      <c r="AB32" s="414">
        <v>1430.41</v>
      </c>
      <c r="AC32" s="414">
        <v>1977.46</v>
      </c>
      <c r="AD32" s="54" t="s">
        <v>1114</v>
      </c>
      <c r="AE32" s="54" t="s">
        <v>1109</v>
      </c>
      <c r="AF32" s="251" t="s">
        <v>1115</v>
      </c>
      <c r="AG32" s="54" t="s">
        <v>1107</v>
      </c>
      <c r="AH32" s="128" t="s">
        <v>1158</v>
      </c>
      <c r="AI32" s="128" t="s">
        <v>1107</v>
      </c>
      <c r="AJ32" s="128" t="s">
        <v>1158</v>
      </c>
      <c r="AK32" s="293" t="s">
        <v>1107</v>
      </c>
      <c r="AL32" s="128" t="s">
        <v>1158</v>
      </c>
      <c r="AM32" s="128" t="s">
        <v>1107</v>
      </c>
      <c r="AN32" s="293"/>
      <c r="AO32" s="303"/>
      <c r="AP32" s="128" t="s">
        <v>1158</v>
      </c>
      <c r="AQ32" s="303" t="s">
        <v>2106</v>
      </c>
      <c r="AR32" s="128" t="str">
        <f>VLOOKUP(I:I,'[1]TPN nº.33'!$G:$I,3,FALSE)</f>
        <v>Categoria II</v>
      </c>
      <c r="AS32" s="307">
        <f>VLOOKUP(I:I,'[1]TPN nº.33'!$G:$H,2,FALSE)</f>
        <v>38818</v>
      </c>
    </row>
    <row r="33" spans="1:45" s="305" customFormat="1">
      <c r="A33" s="58" t="s">
        <v>2040</v>
      </c>
      <c r="B33" s="54" t="s">
        <v>2217</v>
      </c>
      <c r="C33" s="58" t="s">
        <v>147</v>
      </c>
      <c r="D33" s="58" t="s">
        <v>2105</v>
      </c>
      <c r="E33" s="58" t="s">
        <v>29</v>
      </c>
      <c r="F33" s="237" t="s">
        <v>23</v>
      </c>
      <c r="G33" s="270">
        <v>7896261008199</v>
      </c>
      <c r="H33" s="54" t="s">
        <v>149</v>
      </c>
      <c r="I33" s="70">
        <v>526525105110210</v>
      </c>
      <c r="J33" s="54" t="s">
        <v>2079</v>
      </c>
      <c r="K33" s="282" t="s">
        <v>25</v>
      </c>
      <c r="L33" s="413">
        <v>2384</v>
      </c>
      <c r="M33" s="414">
        <v>3295.73</v>
      </c>
      <c r="N33" s="414">
        <v>2325.85</v>
      </c>
      <c r="O33" s="414">
        <v>3215.35</v>
      </c>
      <c r="P33" s="414">
        <v>2325.85</v>
      </c>
      <c r="Q33" s="414">
        <v>3215.35</v>
      </c>
      <c r="R33" s="414">
        <v>2311.75</v>
      </c>
      <c r="S33" s="414">
        <v>3195.86</v>
      </c>
      <c r="T33" s="414">
        <v>2311.75</v>
      </c>
      <c r="U33" s="414">
        <v>3195.86</v>
      </c>
      <c r="V33" s="414">
        <v>2297.83</v>
      </c>
      <c r="W33" s="414">
        <v>3176.62</v>
      </c>
      <c r="X33" s="414">
        <v>2297.83</v>
      </c>
      <c r="Y33" s="414">
        <v>3176.62</v>
      </c>
      <c r="Z33" s="414">
        <v>2167.27</v>
      </c>
      <c r="AA33" s="414">
        <v>2996.12</v>
      </c>
      <c r="AB33" s="414">
        <v>1907.2</v>
      </c>
      <c r="AC33" s="414">
        <v>2636.59</v>
      </c>
      <c r="AD33" s="54" t="s">
        <v>1114</v>
      </c>
      <c r="AE33" s="54" t="s">
        <v>1109</v>
      </c>
      <c r="AF33" s="251" t="s">
        <v>1115</v>
      </c>
      <c r="AG33" s="54" t="s">
        <v>1107</v>
      </c>
      <c r="AH33" s="128" t="s">
        <v>1158</v>
      </c>
      <c r="AI33" s="128" t="s">
        <v>1107</v>
      </c>
      <c r="AJ33" s="128" t="s">
        <v>1158</v>
      </c>
      <c r="AK33" s="293" t="s">
        <v>1107</v>
      </c>
      <c r="AL33" s="128" t="s">
        <v>1158</v>
      </c>
      <c r="AM33" s="128" t="s">
        <v>1107</v>
      </c>
      <c r="AN33" s="293"/>
      <c r="AO33" s="303"/>
      <c r="AP33" s="128" t="s">
        <v>1158</v>
      </c>
      <c r="AQ33" s="303" t="s">
        <v>2106</v>
      </c>
      <c r="AR33" s="128" t="str">
        <f>VLOOKUP(I:I,'[1]TPN nº.33'!$G:$I,3,FALSE)</f>
        <v>Categoria III</v>
      </c>
      <c r="AS33" s="307">
        <f>VLOOKUP(I:I,'[1]TPN nº.33'!$G:$H,2,FALSE)</f>
        <v>38875</v>
      </c>
    </row>
    <row r="34" spans="1:45" s="305" customFormat="1">
      <c r="A34" s="58" t="s">
        <v>2039</v>
      </c>
      <c r="B34" s="54" t="s">
        <v>2217</v>
      </c>
      <c r="C34" s="58" t="s">
        <v>141</v>
      </c>
      <c r="D34" s="32" t="s">
        <v>142</v>
      </c>
      <c r="E34" s="58" t="s">
        <v>29</v>
      </c>
      <c r="F34" s="237" t="s">
        <v>23</v>
      </c>
      <c r="G34" s="270">
        <v>7896261008212</v>
      </c>
      <c r="H34" s="54" t="s">
        <v>143</v>
      </c>
      <c r="I34" s="70">
        <v>526525103118214</v>
      </c>
      <c r="J34" s="40">
        <v>151969</v>
      </c>
      <c r="K34" s="282" t="s">
        <v>25</v>
      </c>
      <c r="L34" s="413">
        <v>1191.98</v>
      </c>
      <c r="M34" s="414">
        <v>1647.85</v>
      </c>
      <c r="N34" s="414">
        <v>1162.9100000000001</v>
      </c>
      <c r="O34" s="414">
        <v>1607.66</v>
      </c>
      <c r="P34" s="414">
        <v>1162.9100000000001</v>
      </c>
      <c r="Q34" s="414">
        <v>1607.65</v>
      </c>
      <c r="R34" s="414">
        <v>1155.8599999999999</v>
      </c>
      <c r="S34" s="414">
        <v>1597.91</v>
      </c>
      <c r="T34" s="414">
        <v>1155.8599999999999</v>
      </c>
      <c r="U34" s="414">
        <v>1597.91</v>
      </c>
      <c r="V34" s="414">
        <v>1148.9000000000001</v>
      </c>
      <c r="W34" s="414">
        <v>1588.29</v>
      </c>
      <c r="X34" s="414">
        <v>1148.9000000000001</v>
      </c>
      <c r="Y34" s="414">
        <v>1588.29</v>
      </c>
      <c r="Z34" s="414">
        <v>1083.6199999999999</v>
      </c>
      <c r="AA34" s="414">
        <v>1498.04</v>
      </c>
      <c r="AB34" s="414">
        <v>953.59</v>
      </c>
      <c r="AC34" s="414">
        <v>1318.28</v>
      </c>
      <c r="AD34" s="54" t="s">
        <v>1114</v>
      </c>
      <c r="AE34" s="54" t="s">
        <v>1109</v>
      </c>
      <c r="AF34" s="251" t="s">
        <v>1115</v>
      </c>
      <c r="AG34" s="54" t="s">
        <v>1107</v>
      </c>
      <c r="AH34" s="128" t="s">
        <v>1158</v>
      </c>
      <c r="AI34" s="128" t="s">
        <v>1107</v>
      </c>
      <c r="AJ34" s="128" t="s">
        <v>1158</v>
      </c>
      <c r="AK34" s="293" t="s">
        <v>1107</v>
      </c>
      <c r="AL34" s="128" t="s">
        <v>1158</v>
      </c>
      <c r="AM34" s="128" t="s">
        <v>1107</v>
      </c>
      <c r="AN34" s="293"/>
      <c r="AO34" s="303"/>
      <c r="AP34" s="128" t="s">
        <v>1158</v>
      </c>
      <c r="AQ34" s="303" t="s">
        <v>2106</v>
      </c>
      <c r="AR34" s="128" t="str">
        <f>VLOOKUP(I:I,'[1]TPN nº.33'!$G:$I,3,FALSE)</f>
        <v>Categoria II</v>
      </c>
      <c r="AS34" s="307">
        <f>VLOOKUP(I:I,'[1]TPN nº.33'!$G:$H,2,FALSE)</f>
        <v>38818</v>
      </c>
    </row>
    <row r="35" spans="1:45" s="305" customFormat="1" ht="13.5" thickBot="1">
      <c r="A35" s="59" t="s">
        <v>2039</v>
      </c>
      <c r="B35" s="53" t="s">
        <v>2217</v>
      </c>
      <c r="C35" s="59" t="s">
        <v>141</v>
      </c>
      <c r="D35" s="59" t="s">
        <v>2103</v>
      </c>
      <c r="E35" s="59" t="s">
        <v>29</v>
      </c>
      <c r="F35" s="248" t="s">
        <v>23</v>
      </c>
      <c r="G35" s="268">
        <v>7896261008212</v>
      </c>
      <c r="H35" s="53" t="s">
        <v>143</v>
      </c>
      <c r="I35" s="110">
        <v>526525103118214</v>
      </c>
      <c r="J35" s="53" t="s">
        <v>2077</v>
      </c>
      <c r="K35" s="280" t="s">
        <v>25</v>
      </c>
      <c r="L35" s="415">
        <v>1191.98</v>
      </c>
      <c r="M35" s="416">
        <v>1647.85</v>
      </c>
      <c r="N35" s="416">
        <v>1162.9100000000001</v>
      </c>
      <c r="O35" s="416">
        <v>1607.66</v>
      </c>
      <c r="P35" s="416">
        <v>1162.9100000000001</v>
      </c>
      <c r="Q35" s="416">
        <v>1607.65</v>
      </c>
      <c r="R35" s="416">
        <v>1155.8599999999999</v>
      </c>
      <c r="S35" s="416">
        <v>1597.91</v>
      </c>
      <c r="T35" s="416">
        <v>1155.8599999999999</v>
      </c>
      <c r="U35" s="416">
        <v>1597.91</v>
      </c>
      <c r="V35" s="416">
        <v>1148.9000000000001</v>
      </c>
      <c r="W35" s="416">
        <v>1588.29</v>
      </c>
      <c r="X35" s="416">
        <v>1148.9000000000001</v>
      </c>
      <c r="Y35" s="416">
        <v>1588.29</v>
      </c>
      <c r="Z35" s="416">
        <v>1083.6199999999999</v>
      </c>
      <c r="AA35" s="416">
        <v>1498.04</v>
      </c>
      <c r="AB35" s="416">
        <v>953.59</v>
      </c>
      <c r="AC35" s="416">
        <v>1318.28</v>
      </c>
      <c r="AD35" s="53" t="s">
        <v>1114</v>
      </c>
      <c r="AE35" s="53" t="s">
        <v>1109</v>
      </c>
      <c r="AF35" s="247" t="s">
        <v>1115</v>
      </c>
      <c r="AG35" s="53" t="s">
        <v>1107</v>
      </c>
      <c r="AH35" s="123" t="s">
        <v>1158</v>
      </c>
      <c r="AI35" s="123" t="s">
        <v>1107</v>
      </c>
      <c r="AJ35" s="123" t="s">
        <v>1158</v>
      </c>
      <c r="AK35" s="291" t="s">
        <v>1107</v>
      </c>
      <c r="AL35" s="123" t="s">
        <v>1158</v>
      </c>
      <c r="AM35" s="123" t="s">
        <v>1107</v>
      </c>
      <c r="AN35" s="291"/>
      <c r="AO35" s="301"/>
      <c r="AP35" s="123" t="s">
        <v>1158</v>
      </c>
      <c r="AQ35" s="301" t="s">
        <v>2106</v>
      </c>
      <c r="AR35" s="123" t="str">
        <f>VLOOKUP(I:I,'[1]TPN nº.33'!$G:$I,3,FALSE)</f>
        <v>Categoria II</v>
      </c>
      <c r="AS35" s="309">
        <f>VLOOKUP(I:I,'[1]TPN nº.33'!$G:$H,2,FALSE)</f>
        <v>38818</v>
      </c>
    </row>
    <row r="36" spans="1:45" s="151" customFormat="1" ht="22.5">
      <c r="A36" s="62" t="s">
        <v>158</v>
      </c>
      <c r="B36" s="56" t="s">
        <v>2334</v>
      </c>
      <c r="C36" s="62" t="s">
        <v>159</v>
      </c>
      <c r="D36" s="30" t="s">
        <v>160</v>
      </c>
      <c r="E36" s="62" t="s">
        <v>158</v>
      </c>
      <c r="F36" s="240" t="s">
        <v>161</v>
      </c>
      <c r="G36" s="271">
        <v>7896261012172</v>
      </c>
      <c r="H36" s="56" t="s">
        <v>162</v>
      </c>
      <c r="I36" s="112">
        <v>526524804112117</v>
      </c>
      <c r="J36" s="56">
        <v>710849</v>
      </c>
      <c r="K36" s="283" t="s">
        <v>25</v>
      </c>
      <c r="L36" s="411">
        <v>11.45</v>
      </c>
      <c r="M36" s="404">
        <v>15.83</v>
      </c>
      <c r="N36" s="404">
        <v>11.17</v>
      </c>
      <c r="O36" s="404">
        <v>15.44</v>
      </c>
      <c r="P36" s="404">
        <v>11.17</v>
      </c>
      <c r="Q36" s="404">
        <v>15.44</v>
      </c>
      <c r="R36" s="404">
        <v>11.1</v>
      </c>
      <c r="S36" s="404">
        <v>15.35</v>
      </c>
      <c r="T36" s="404">
        <v>11.1</v>
      </c>
      <c r="U36" s="404">
        <v>15.35</v>
      </c>
      <c r="V36" s="404">
        <v>11.04</v>
      </c>
      <c r="W36" s="404">
        <v>15.26</v>
      </c>
      <c r="X36" s="404">
        <v>11.04</v>
      </c>
      <c r="Y36" s="404">
        <v>15.26</v>
      </c>
      <c r="Z36" s="404">
        <v>10.41</v>
      </c>
      <c r="AA36" s="404">
        <v>14.39</v>
      </c>
      <c r="AB36" s="404" t="s">
        <v>1098</v>
      </c>
      <c r="AC36" s="433" t="s">
        <v>1098</v>
      </c>
      <c r="AD36" s="56" t="s">
        <v>1120</v>
      </c>
      <c r="AE36" s="56" t="s">
        <v>1109</v>
      </c>
      <c r="AF36" s="239" t="s">
        <v>1124</v>
      </c>
      <c r="AG36" s="56" t="s">
        <v>1107</v>
      </c>
      <c r="AH36" s="124" t="s">
        <v>1107</v>
      </c>
      <c r="AI36" s="124" t="s">
        <v>1158</v>
      </c>
      <c r="AJ36" s="124" t="s">
        <v>1107</v>
      </c>
      <c r="AK36" s="287" t="s">
        <v>1107</v>
      </c>
      <c r="AL36" s="124" t="s">
        <v>1107</v>
      </c>
      <c r="AM36" s="124" t="s">
        <v>1107</v>
      </c>
      <c r="AN36" s="124" t="s">
        <v>1158</v>
      </c>
      <c r="AO36" s="323" t="s">
        <v>2302</v>
      </c>
      <c r="AP36" s="124" t="s">
        <v>1158</v>
      </c>
      <c r="AQ36" s="297" t="s">
        <v>2227</v>
      </c>
      <c r="AR36" s="124" t="str">
        <f>VLOOKUP(I:I,'[1]TPN nº.33'!$G:$I,3,FALSE)</f>
        <v>Categoria VI</v>
      </c>
      <c r="AS36" s="315">
        <f>VLOOKUP(I:I,'[1]TPN nº.33'!$G:$H,2,FALSE)</f>
        <v>38343</v>
      </c>
    </row>
    <row r="37" spans="1:45" s="151" customFormat="1" ht="22.5">
      <c r="A37" s="61" t="s">
        <v>158</v>
      </c>
      <c r="B37" s="50" t="s">
        <v>2334</v>
      </c>
      <c r="C37" s="61" t="s">
        <v>163</v>
      </c>
      <c r="D37" s="61" t="s">
        <v>164</v>
      </c>
      <c r="E37" s="61" t="s">
        <v>158</v>
      </c>
      <c r="F37" s="238" t="s">
        <v>161</v>
      </c>
      <c r="G37" s="265">
        <v>7896261012196</v>
      </c>
      <c r="H37" s="50" t="s">
        <v>165</v>
      </c>
      <c r="I37" s="114">
        <v>526524805119115</v>
      </c>
      <c r="J37" s="50">
        <v>710850</v>
      </c>
      <c r="K37" s="278" t="s">
        <v>25</v>
      </c>
      <c r="L37" s="411">
        <v>18.05</v>
      </c>
      <c r="M37" s="404">
        <v>24.95</v>
      </c>
      <c r="N37" s="404">
        <v>17.61</v>
      </c>
      <c r="O37" s="404">
        <v>24.34</v>
      </c>
      <c r="P37" s="404">
        <v>17.61</v>
      </c>
      <c r="Q37" s="404">
        <v>24.34</v>
      </c>
      <c r="R37" s="404">
        <v>17.5</v>
      </c>
      <c r="S37" s="404">
        <v>24.2</v>
      </c>
      <c r="T37" s="404">
        <v>17.5</v>
      </c>
      <c r="U37" s="404">
        <v>24.2</v>
      </c>
      <c r="V37" s="404">
        <v>17.39</v>
      </c>
      <c r="W37" s="404">
        <v>24.04</v>
      </c>
      <c r="X37" s="404">
        <v>17.39</v>
      </c>
      <c r="Y37" s="404">
        <v>24.04</v>
      </c>
      <c r="Z37" s="404">
        <v>16.41</v>
      </c>
      <c r="AA37" s="404">
        <v>22.69</v>
      </c>
      <c r="AB37" s="404" t="s">
        <v>1098</v>
      </c>
      <c r="AC37" s="433" t="s">
        <v>1098</v>
      </c>
      <c r="AD37" s="50" t="s">
        <v>1120</v>
      </c>
      <c r="AE37" s="50" t="s">
        <v>1109</v>
      </c>
      <c r="AF37" s="252" t="s">
        <v>1124</v>
      </c>
      <c r="AG37" s="50" t="s">
        <v>1107</v>
      </c>
      <c r="AH37" s="125" t="s">
        <v>1107</v>
      </c>
      <c r="AI37" s="125" t="s">
        <v>1158</v>
      </c>
      <c r="AJ37" s="125" t="s">
        <v>1107</v>
      </c>
      <c r="AK37" s="288" t="s">
        <v>1107</v>
      </c>
      <c r="AL37" s="125" t="s">
        <v>1107</v>
      </c>
      <c r="AM37" s="125" t="s">
        <v>1107</v>
      </c>
      <c r="AN37" s="125" t="s">
        <v>1158</v>
      </c>
      <c r="AO37" s="324" t="s">
        <v>2303</v>
      </c>
      <c r="AP37" s="125" t="s">
        <v>1158</v>
      </c>
      <c r="AQ37" s="298" t="s">
        <v>2227</v>
      </c>
      <c r="AR37" s="125" t="str">
        <f>VLOOKUP(I:I,'[1]TPN nº.33'!$G:$I,3,FALSE)</f>
        <v>Categoria VI</v>
      </c>
      <c r="AS37" s="308">
        <f>VLOOKUP(I:I,'[1]TPN nº.33'!$G:$H,2,FALSE)</f>
        <v>38343</v>
      </c>
    </row>
    <row r="38" spans="1:45" s="151" customFormat="1" ht="23.25" thickBot="1">
      <c r="A38" s="63" t="s">
        <v>158</v>
      </c>
      <c r="B38" s="52" t="s">
        <v>2334</v>
      </c>
      <c r="C38" s="63" t="s">
        <v>166</v>
      </c>
      <c r="D38" s="63" t="s">
        <v>167</v>
      </c>
      <c r="E38" s="63" t="s">
        <v>158</v>
      </c>
      <c r="F38" s="242" t="s">
        <v>161</v>
      </c>
      <c r="G38" s="266">
        <v>7896261012219</v>
      </c>
      <c r="H38" s="52" t="s">
        <v>168</v>
      </c>
      <c r="I38" s="74">
        <v>526524806115113</v>
      </c>
      <c r="J38" s="52">
        <v>710851</v>
      </c>
      <c r="K38" s="279" t="s">
        <v>25</v>
      </c>
      <c r="L38" s="409">
        <v>27.27</v>
      </c>
      <c r="M38" s="406">
        <v>37.69</v>
      </c>
      <c r="N38" s="406">
        <v>26.6</v>
      </c>
      <c r="O38" s="406">
        <v>36.770000000000003</v>
      </c>
      <c r="P38" s="406">
        <v>26.6</v>
      </c>
      <c r="Q38" s="406">
        <v>36.770000000000003</v>
      </c>
      <c r="R38" s="406">
        <v>26.44</v>
      </c>
      <c r="S38" s="406">
        <v>36.549999999999997</v>
      </c>
      <c r="T38" s="406">
        <v>26.44</v>
      </c>
      <c r="U38" s="406">
        <v>36.549999999999997</v>
      </c>
      <c r="V38" s="406">
        <v>26.27</v>
      </c>
      <c r="W38" s="406">
        <v>36.32</v>
      </c>
      <c r="X38" s="406">
        <v>26.27</v>
      </c>
      <c r="Y38" s="406">
        <v>36.32</v>
      </c>
      <c r="Z38" s="406">
        <v>24.78</v>
      </c>
      <c r="AA38" s="406">
        <v>34.26</v>
      </c>
      <c r="AB38" s="406" t="s">
        <v>1098</v>
      </c>
      <c r="AC38" s="431" t="s">
        <v>1098</v>
      </c>
      <c r="AD38" s="52" t="s">
        <v>1120</v>
      </c>
      <c r="AE38" s="52" t="s">
        <v>1109</v>
      </c>
      <c r="AF38" s="241" t="s">
        <v>1124</v>
      </c>
      <c r="AG38" s="52" t="s">
        <v>1107</v>
      </c>
      <c r="AH38" s="126" t="s">
        <v>1107</v>
      </c>
      <c r="AI38" s="126" t="s">
        <v>1158</v>
      </c>
      <c r="AJ38" s="126" t="s">
        <v>1107</v>
      </c>
      <c r="AK38" s="289" t="s">
        <v>1107</v>
      </c>
      <c r="AL38" s="126" t="s">
        <v>1107</v>
      </c>
      <c r="AM38" s="126" t="s">
        <v>1107</v>
      </c>
      <c r="AN38" s="126" t="s">
        <v>1158</v>
      </c>
      <c r="AO38" s="325" t="s">
        <v>2304</v>
      </c>
      <c r="AP38" s="126" t="s">
        <v>1158</v>
      </c>
      <c r="AQ38" s="299" t="s">
        <v>2227</v>
      </c>
      <c r="AR38" s="126" t="str">
        <f>VLOOKUP(I:I,'[1]TPN nº.33'!$G:$I,3,FALSE)</f>
        <v>Categoria VI</v>
      </c>
      <c r="AS38" s="316">
        <f>VLOOKUP(I:I,'[1]TPN nº.33'!$G:$H,2,FALSE)</f>
        <v>38343</v>
      </c>
    </row>
    <row r="39" spans="1:45" s="151" customFormat="1" ht="22.5">
      <c r="A39" s="60" t="s">
        <v>2041</v>
      </c>
      <c r="B39" s="48" t="s">
        <v>2334</v>
      </c>
      <c r="C39" s="60" t="s">
        <v>169</v>
      </c>
      <c r="D39" s="60" t="s">
        <v>170</v>
      </c>
      <c r="E39" s="60" t="s">
        <v>171</v>
      </c>
      <c r="F39" s="246" t="s">
        <v>23</v>
      </c>
      <c r="G39" s="267">
        <v>7896261008083</v>
      </c>
      <c r="H39" s="48" t="s">
        <v>172</v>
      </c>
      <c r="I39" s="111">
        <v>526504202117418</v>
      </c>
      <c r="J39" s="48">
        <v>146556</v>
      </c>
      <c r="K39" s="116" t="s">
        <v>43</v>
      </c>
      <c r="L39" s="407">
        <v>29.92</v>
      </c>
      <c r="M39" s="414">
        <v>39.83</v>
      </c>
      <c r="N39" s="414">
        <v>29.08</v>
      </c>
      <c r="O39" s="414">
        <v>38.74</v>
      </c>
      <c r="P39" s="414">
        <v>25.27</v>
      </c>
      <c r="Q39" s="414">
        <v>34.93</v>
      </c>
      <c r="R39" s="414">
        <v>28.88</v>
      </c>
      <c r="S39" s="414">
        <v>38.479999999999997</v>
      </c>
      <c r="T39" s="414">
        <v>25.11</v>
      </c>
      <c r="U39" s="414">
        <v>34.72</v>
      </c>
      <c r="V39" s="414">
        <v>28.68</v>
      </c>
      <c r="W39" s="414">
        <v>38.229999999999997</v>
      </c>
      <c r="X39" s="414">
        <v>24.96</v>
      </c>
      <c r="Y39" s="414">
        <v>34.51</v>
      </c>
      <c r="Z39" s="414">
        <v>26.82</v>
      </c>
      <c r="AA39" s="414">
        <v>35.83</v>
      </c>
      <c r="AB39" s="414" t="s">
        <v>1098</v>
      </c>
      <c r="AC39" s="429" t="s">
        <v>1098</v>
      </c>
      <c r="AD39" s="48" t="s">
        <v>1108</v>
      </c>
      <c r="AE39" s="48" t="s">
        <v>1109</v>
      </c>
      <c r="AF39" s="245" t="s">
        <v>1741</v>
      </c>
      <c r="AG39" s="48" t="s">
        <v>1107</v>
      </c>
      <c r="AH39" s="127" t="s">
        <v>1107</v>
      </c>
      <c r="AI39" s="127" t="s">
        <v>1158</v>
      </c>
      <c r="AJ39" s="127" t="s">
        <v>1107</v>
      </c>
      <c r="AK39" s="290" t="s">
        <v>1107</v>
      </c>
      <c r="AL39" s="127" t="s">
        <v>1107</v>
      </c>
      <c r="AM39" s="127" t="s">
        <v>1107</v>
      </c>
      <c r="AN39" s="290"/>
      <c r="AO39" s="300"/>
      <c r="AP39" s="127" t="s">
        <v>1107</v>
      </c>
      <c r="AQ39" s="300"/>
      <c r="AR39" s="128" t="str">
        <f>VLOOKUP(I:I,'[1]TPN nº.33'!$G:$I,3,FALSE)</f>
        <v>Categoria III</v>
      </c>
      <c r="AS39" s="307">
        <f>VLOOKUP(I:I,'[1]TPN nº.33'!$G:$H,2,FALSE)</f>
        <v>37735</v>
      </c>
    </row>
    <row r="40" spans="1:45" s="151" customFormat="1" ht="23.25" thickBot="1">
      <c r="A40" s="59" t="s">
        <v>2042</v>
      </c>
      <c r="B40" s="53" t="s">
        <v>2334</v>
      </c>
      <c r="C40" s="59" t="s">
        <v>173</v>
      </c>
      <c r="D40" s="59" t="s">
        <v>174</v>
      </c>
      <c r="E40" s="59" t="s">
        <v>171</v>
      </c>
      <c r="F40" s="248" t="s">
        <v>23</v>
      </c>
      <c r="G40" s="268">
        <v>7896261006003</v>
      </c>
      <c r="H40" s="53" t="s">
        <v>175</v>
      </c>
      <c r="I40" s="110">
        <v>526504201110411</v>
      </c>
      <c r="J40" s="53">
        <v>146557</v>
      </c>
      <c r="K40" s="280" t="s">
        <v>43</v>
      </c>
      <c r="L40" s="408">
        <v>59.75</v>
      </c>
      <c r="M40" s="416">
        <v>79.53</v>
      </c>
      <c r="N40" s="416">
        <v>58.07</v>
      </c>
      <c r="O40" s="416">
        <v>77.37</v>
      </c>
      <c r="P40" s="416">
        <v>50.46</v>
      </c>
      <c r="Q40" s="416">
        <v>69.760000000000005</v>
      </c>
      <c r="R40" s="416">
        <v>57.66</v>
      </c>
      <c r="S40" s="416">
        <v>76.84</v>
      </c>
      <c r="T40" s="416">
        <v>50.15</v>
      </c>
      <c r="U40" s="416">
        <v>69.33</v>
      </c>
      <c r="V40" s="416">
        <v>57.27</v>
      </c>
      <c r="W40" s="416">
        <v>76.34</v>
      </c>
      <c r="X40" s="416">
        <v>49.85</v>
      </c>
      <c r="Y40" s="416">
        <v>68.91</v>
      </c>
      <c r="Z40" s="416">
        <v>53.55</v>
      </c>
      <c r="AA40" s="416">
        <v>71.53</v>
      </c>
      <c r="AB40" s="416" t="s">
        <v>1098</v>
      </c>
      <c r="AC40" s="430" t="s">
        <v>1098</v>
      </c>
      <c r="AD40" s="53" t="s">
        <v>1108</v>
      </c>
      <c r="AE40" s="53" t="s">
        <v>1109</v>
      </c>
      <c r="AF40" s="247" t="s">
        <v>1741</v>
      </c>
      <c r="AG40" s="53" t="s">
        <v>1107</v>
      </c>
      <c r="AH40" s="123" t="s">
        <v>1107</v>
      </c>
      <c r="AI40" s="123" t="s">
        <v>1158</v>
      </c>
      <c r="AJ40" s="123" t="s">
        <v>1107</v>
      </c>
      <c r="AK40" s="291" t="s">
        <v>1107</v>
      </c>
      <c r="AL40" s="123" t="s">
        <v>1107</v>
      </c>
      <c r="AM40" s="123" t="s">
        <v>1107</v>
      </c>
      <c r="AN40" s="291"/>
      <c r="AO40" s="301"/>
      <c r="AP40" s="123" t="s">
        <v>1107</v>
      </c>
      <c r="AQ40" s="301"/>
      <c r="AR40" s="123" t="s">
        <v>2252</v>
      </c>
      <c r="AS40" s="309">
        <f>VLOOKUP(I:I,'[1]TPN nº.33'!$G:$H,2,FALSE)</f>
        <v>37403</v>
      </c>
    </row>
    <row r="41" spans="1:45" s="151" customFormat="1" ht="13.5" thickBot="1">
      <c r="A41" s="43" t="s">
        <v>2043</v>
      </c>
      <c r="B41" s="71" t="s">
        <v>2334</v>
      </c>
      <c r="C41" s="43" t="s">
        <v>176</v>
      </c>
      <c r="D41" s="176" t="s">
        <v>177</v>
      </c>
      <c r="E41" s="43" t="s">
        <v>178</v>
      </c>
      <c r="F41" s="250" t="s">
        <v>23</v>
      </c>
      <c r="G41" s="269">
        <v>7896261003828</v>
      </c>
      <c r="H41" s="71" t="s">
        <v>179</v>
      </c>
      <c r="I41" s="178">
        <v>526504301115219</v>
      </c>
      <c r="J41" s="71">
        <v>133753</v>
      </c>
      <c r="K41" s="281" t="s">
        <v>25</v>
      </c>
      <c r="L41" s="409">
        <v>153.96</v>
      </c>
      <c r="M41" s="406">
        <v>212.83</v>
      </c>
      <c r="N41" s="406">
        <v>150.19999999999999</v>
      </c>
      <c r="O41" s="406">
        <v>207.64</v>
      </c>
      <c r="P41" s="406">
        <v>150.19999999999999</v>
      </c>
      <c r="Q41" s="406">
        <v>207.64</v>
      </c>
      <c r="R41" s="406">
        <v>149.29</v>
      </c>
      <c r="S41" s="406">
        <v>206.38</v>
      </c>
      <c r="T41" s="406">
        <v>149.29</v>
      </c>
      <c r="U41" s="406">
        <v>206.38</v>
      </c>
      <c r="V41" s="406">
        <v>148.38999999999999</v>
      </c>
      <c r="W41" s="406">
        <v>205.14</v>
      </c>
      <c r="X41" s="406">
        <v>148.38999999999999</v>
      </c>
      <c r="Y41" s="406">
        <v>205.14</v>
      </c>
      <c r="Z41" s="406">
        <v>139.96</v>
      </c>
      <c r="AA41" s="406">
        <v>193.49</v>
      </c>
      <c r="AB41" s="406" t="s">
        <v>1098</v>
      </c>
      <c r="AC41" s="431" t="s">
        <v>1098</v>
      </c>
      <c r="AD41" s="71" t="s">
        <v>1108</v>
      </c>
      <c r="AE41" s="71" t="s">
        <v>1109</v>
      </c>
      <c r="AF41" s="249" t="s">
        <v>1267</v>
      </c>
      <c r="AG41" s="71" t="s">
        <v>1107</v>
      </c>
      <c r="AH41" s="129" t="s">
        <v>1158</v>
      </c>
      <c r="AI41" s="129" t="s">
        <v>1158</v>
      </c>
      <c r="AJ41" s="129" t="s">
        <v>1158</v>
      </c>
      <c r="AK41" s="292" t="s">
        <v>1107</v>
      </c>
      <c r="AL41" s="129" t="s">
        <v>1107</v>
      </c>
      <c r="AM41" s="129" t="s">
        <v>1158</v>
      </c>
      <c r="AN41" s="292"/>
      <c r="AO41" s="302"/>
      <c r="AP41" s="129" t="s">
        <v>1107</v>
      </c>
      <c r="AQ41" s="302"/>
      <c r="AR41" s="129" t="s">
        <v>2252</v>
      </c>
      <c r="AS41" s="314">
        <f>VLOOKUP(I:I,'[1]TPN nº.33'!$G:$H,2,FALSE)</f>
        <v>36321</v>
      </c>
    </row>
    <row r="42" spans="1:45" s="151" customFormat="1">
      <c r="A42" s="60" t="s">
        <v>2044</v>
      </c>
      <c r="B42" s="48" t="s">
        <v>2217</v>
      </c>
      <c r="C42" s="60" t="s">
        <v>180</v>
      </c>
      <c r="D42" s="60" t="s">
        <v>181</v>
      </c>
      <c r="E42" s="60" t="s">
        <v>182</v>
      </c>
      <c r="F42" s="246" t="s">
        <v>23</v>
      </c>
      <c r="G42" s="267">
        <v>7896261014510</v>
      </c>
      <c r="H42" s="48" t="s">
        <v>183</v>
      </c>
      <c r="I42" s="111">
        <v>526529701133317</v>
      </c>
      <c r="J42" s="48">
        <v>715118</v>
      </c>
      <c r="K42" s="116" t="s">
        <v>25</v>
      </c>
      <c r="L42" s="407">
        <v>283.83999999999997</v>
      </c>
      <c r="M42" s="414">
        <v>392.4</v>
      </c>
      <c r="N42" s="414">
        <v>276.92</v>
      </c>
      <c r="O42" s="414">
        <v>382.82</v>
      </c>
      <c r="P42" s="414">
        <v>276.92</v>
      </c>
      <c r="Q42" s="414">
        <v>382.83</v>
      </c>
      <c r="R42" s="414">
        <v>275.24</v>
      </c>
      <c r="S42" s="414">
        <v>380.51</v>
      </c>
      <c r="T42" s="414">
        <v>275.24</v>
      </c>
      <c r="U42" s="414">
        <v>380.51</v>
      </c>
      <c r="V42" s="414">
        <v>273.58</v>
      </c>
      <c r="W42" s="414">
        <v>378.21</v>
      </c>
      <c r="X42" s="414">
        <v>273.58</v>
      </c>
      <c r="Y42" s="414">
        <v>378.21</v>
      </c>
      <c r="Z42" s="414">
        <v>258.04000000000002</v>
      </c>
      <c r="AA42" s="414">
        <v>356.73</v>
      </c>
      <c r="AB42" s="414" t="s">
        <v>1098</v>
      </c>
      <c r="AC42" s="429" t="s">
        <v>1098</v>
      </c>
      <c r="AD42" s="48" t="s">
        <v>1108</v>
      </c>
      <c r="AE42" s="48" t="s">
        <v>1109</v>
      </c>
      <c r="AF42" s="245" t="s">
        <v>1742</v>
      </c>
      <c r="AG42" s="48" t="s">
        <v>1107</v>
      </c>
      <c r="AH42" s="127" t="s">
        <v>1107</v>
      </c>
      <c r="AI42" s="127" t="s">
        <v>1107</v>
      </c>
      <c r="AJ42" s="127" t="s">
        <v>1107</v>
      </c>
      <c r="AK42" s="290" t="s">
        <v>1107</v>
      </c>
      <c r="AL42" s="127" t="s">
        <v>1107</v>
      </c>
      <c r="AM42" s="127" t="s">
        <v>1158</v>
      </c>
      <c r="AN42" s="290"/>
      <c r="AO42" s="300"/>
      <c r="AP42" s="127" t="s">
        <v>1107</v>
      </c>
      <c r="AQ42" s="300"/>
      <c r="AR42" s="127" t="str">
        <f>VLOOKUP(I:I,'[1]TPN nº.33'!$G:$I,3,FALSE)</f>
        <v>Categoria II</v>
      </c>
      <c r="AS42" s="311">
        <f>VLOOKUP(I:I,'[1]TPN nº.33'!$G:$H,2,FALSE)</f>
        <v>39927</v>
      </c>
    </row>
    <row r="43" spans="1:45" s="305" customFormat="1" ht="13.5" thickBot="1">
      <c r="A43" s="59" t="s">
        <v>2044</v>
      </c>
      <c r="B43" s="53" t="s">
        <v>2217</v>
      </c>
      <c r="C43" s="59" t="s">
        <v>184</v>
      </c>
      <c r="D43" s="59" t="s">
        <v>185</v>
      </c>
      <c r="E43" s="59" t="s">
        <v>182</v>
      </c>
      <c r="F43" s="248" t="s">
        <v>23</v>
      </c>
      <c r="G43" s="268">
        <v>7896261017733</v>
      </c>
      <c r="H43" s="53" t="s">
        <v>186</v>
      </c>
      <c r="I43" s="110">
        <v>526529702131318</v>
      </c>
      <c r="J43" s="53">
        <v>721326</v>
      </c>
      <c r="K43" s="280" t="s">
        <v>25</v>
      </c>
      <c r="L43" s="415">
        <v>1419.22</v>
      </c>
      <c r="M43" s="416">
        <v>1961.98</v>
      </c>
      <c r="N43" s="416">
        <v>1384.6</v>
      </c>
      <c r="O43" s="416">
        <v>1914.13</v>
      </c>
      <c r="P43" s="416">
        <v>1384.6</v>
      </c>
      <c r="Q43" s="416">
        <v>1914.13</v>
      </c>
      <c r="R43" s="416">
        <v>1376.21</v>
      </c>
      <c r="S43" s="416">
        <v>1902.53</v>
      </c>
      <c r="T43" s="416">
        <v>1376.21</v>
      </c>
      <c r="U43" s="416">
        <v>1902.53</v>
      </c>
      <c r="V43" s="416">
        <v>1367.92</v>
      </c>
      <c r="W43" s="416">
        <v>1891.07</v>
      </c>
      <c r="X43" s="416">
        <v>1367.92</v>
      </c>
      <c r="Y43" s="416">
        <v>1891.07</v>
      </c>
      <c r="Z43" s="416">
        <v>1290.2</v>
      </c>
      <c r="AA43" s="416">
        <v>1783.63</v>
      </c>
      <c r="AB43" s="416" t="s">
        <v>1098</v>
      </c>
      <c r="AC43" s="430" t="s">
        <v>1098</v>
      </c>
      <c r="AD43" s="53" t="s">
        <v>1108</v>
      </c>
      <c r="AE43" s="53" t="s">
        <v>1109</v>
      </c>
      <c r="AF43" s="247" t="s">
        <v>1742</v>
      </c>
      <c r="AG43" s="53" t="s">
        <v>1107</v>
      </c>
      <c r="AH43" s="123" t="s">
        <v>1107</v>
      </c>
      <c r="AI43" s="123" t="s">
        <v>1107</v>
      </c>
      <c r="AJ43" s="123" t="s">
        <v>1107</v>
      </c>
      <c r="AK43" s="291" t="s">
        <v>1107</v>
      </c>
      <c r="AL43" s="123" t="s">
        <v>1107</v>
      </c>
      <c r="AM43" s="123" t="s">
        <v>1158</v>
      </c>
      <c r="AN43" s="291"/>
      <c r="AO43" s="301"/>
      <c r="AP43" s="123" t="s">
        <v>1107</v>
      </c>
      <c r="AQ43" s="301"/>
      <c r="AR43" s="123" t="str">
        <f>VLOOKUP(I:I,'[1]TPN nº.33'!$G:$I,3,FALSE)</f>
        <v>Categoria II</v>
      </c>
      <c r="AS43" s="309">
        <f>VLOOKUP(I:I,'[1]TPN nº.33'!$G:$H,2,FALSE)</f>
        <v>40331</v>
      </c>
    </row>
    <row r="44" spans="1:45" s="305" customFormat="1" ht="13.5" thickBot="1">
      <c r="A44" s="43" t="s">
        <v>2045</v>
      </c>
      <c r="B44" s="71" t="s">
        <v>26</v>
      </c>
      <c r="C44" s="43" t="s">
        <v>187</v>
      </c>
      <c r="D44" s="176" t="s">
        <v>188</v>
      </c>
      <c r="E44" s="43" t="s">
        <v>189</v>
      </c>
      <c r="F44" s="250" t="s">
        <v>23</v>
      </c>
      <c r="G44" s="269">
        <v>7896261005082</v>
      </c>
      <c r="H44" s="71" t="s">
        <v>190</v>
      </c>
      <c r="I44" s="178">
        <v>526504501157411</v>
      </c>
      <c r="J44" s="71">
        <v>146463</v>
      </c>
      <c r="K44" s="281" t="s">
        <v>25</v>
      </c>
      <c r="L44" s="409">
        <v>228.48</v>
      </c>
      <c r="M44" s="406">
        <v>315.86</v>
      </c>
      <c r="N44" s="406">
        <v>222.91</v>
      </c>
      <c r="O44" s="406">
        <v>308.16000000000003</v>
      </c>
      <c r="P44" s="406">
        <v>222.91</v>
      </c>
      <c r="Q44" s="406">
        <v>308.16000000000003</v>
      </c>
      <c r="R44" s="406">
        <v>221.56</v>
      </c>
      <c r="S44" s="406">
        <v>306.29000000000002</v>
      </c>
      <c r="T44" s="406">
        <v>221.56</v>
      </c>
      <c r="U44" s="406">
        <v>306.29000000000002</v>
      </c>
      <c r="V44" s="406">
        <v>220.22</v>
      </c>
      <c r="W44" s="406">
        <v>304.44</v>
      </c>
      <c r="X44" s="406">
        <v>220.22</v>
      </c>
      <c r="Y44" s="406">
        <v>304.44</v>
      </c>
      <c r="Z44" s="406">
        <v>207.71</v>
      </c>
      <c r="AA44" s="406">
        <v>287.14999999999998</v>
      </c>
      <c r="AB44" s="406" t="s">
        <v>1098</v>
      </c>
      <c r="AC44" s="431" t="s">
        <v>1098</v>
      </c>
      <c r="AD44" s="71" t="s">
        <v>1108</v>
      </c>
      <c r="AE44" s="71" t="s">
        <v>1109</v>
      </c>
      <c r="AF44" s="249" t="s">
        <v>1743</v>
      </c>
      <c r="AG44" s="71" t="s">
        <v>1107</v>
      </c>
      <c r="AH44" s="129" t="s">
        <v>1158</v>
      </c>
      <c r="AI44" s="129" t="s">
        <v>1107</v>
      </c>
      <c r="AJ44" s="129" t="s">
        <v>1158</v>
      </c>
      <c r="AK44" s="292" t="s">
        <v>1107</v>
      </c>
      <c r="AL44" s="129" t="s">
        <v>1107</v>
      </c>
      <c r="AM44" s="129" t="s">
        <v>1107</v>
      </c>
      <c r="AN44" s="292"/>
      <c r="AO44" s="302"/>
      <c r="AP44" s="129" t="s">
        <v>1107</v>
      </c>
      <c r="AQ44" s="302"/>
      <c r="AR44" s="129" t="s">
        <v>2252</v>
      </c>
      <c r="AS44" s="314">
        <f>VLOOKUP(I:I,'[1]TPN nº.33'!$G:$H,2,FALSE)</f>
        <v>36749</v>
      </c>
    </row>
    <row r="45" spans="1:45" s="305" customFormat="1" ht="22.5">
      <c r="A45" s="60" t="s">
        <v>2062</v>
      </c>
      <c r="B45" s="48" t="s">
        <v>2141</v>
      </c>
      <c r="C45" s="60" t="s">
        <v>225</v>
      </c>
      <c r="D45" s="60" t="s">
        <v>226</v>
      </c>
      <c r="E45" s="60" t="s">
        <v>221</v>
      </c>
      <c r="F45" s="246" t="s">
        <v>23</v>
      </c>
      <c r="G45" s="267">
        <v>7896261012448</v>
      </c>
      <c r="H45" s="48" t="s">
        <v>227</v>
      </c>
      <c r="I45" s="111">
        <v>526528601119314</v>
      </c>
      <c r="J45" s="48">
        <v>710945</v>
      </c>
      <c r="K45" s="116" t="s">
        <v>25</v>
      </c>
      <c r="L45" s="407">
        <v>87.52</v>
      </c>
      <c r="M45" s="414">
        <v>121</v>
      </c>
      <c r="N45" s="414">
        <v>85.39</v>
      </c>
      <c r="O45" s="414">
        <v>118.05</v>
      </c>
      <c r="P45" s="414">
        <v>85.39</v>
      </c>
      <c r="Q45" s="414">
        <v>118.05</v>
      </c>
      <c r="R45" s="414">
        <v>84.87</v>
      </c>
      <c r="S45" s="414">
        <v>117.33</v>
      </c>
      <c r="T45" s="414">
        <v>84.87</v>
      </c>
      <c r="U45" s="414">
        <v>117.33</v>
      </c>
      <c r="V45" s="414">
        <v>84.36</v>
      </c>
      <c r="W45" s="414">
        <v>116.62</v>
      </c>
      <c r="X45" s="414">
        <v>84.36</v>
      </c>
      <c r="Y45" s="414">
        <v>116.62</v>
      </c>
      <c r="Z45" s="414">
        <v>79.569999999999993</v>
      </c>
      <c r="AA45" s="414">
        <v>110</v>
      </c>
      <c r="AB45" s="414" t="s">
        <v>1098</v>
      </c>
      <c r="AC45" s="429" t="s">
        <v>1098</v>
      </c>
      <c r="AD45" s="48" t="s">
        <v>1108</v>
      </c>
      <c r="AE45" s="48" t="s">
        <v>1109</v>
      </c>
      <c r="AF45" s="245" t="s">
        <v>1286</v>
      </c>
      <c r="AG45" s="48" t="s">
        <v>1107</v>
      </c>
      <c r="AH45" s="48" t="s">
        <v>1107</v>
      </c>
      <c r="AI45" s="48" t="s">
        <v>1107</v>
      </c>
      <c r="AJ45" s="48" t="s">
        <v>1107</v>
      </c>
      <c r="AK45" s="116" t="s">
        <v>1107</v>
      </c>
      <c r="AL45" s="48" t="s">
        <v>1107</v>
      </c>
      <c r="AM45" s="48" t="s">
        <v>1158</v>
      </c>
      <c r="AN45" s="116"/>
      <c r="AO45" s="245"/>
      <c r="AP45" s="48" t="s">
        <v>1107</v>
      </c>
      <c r="AQ45" s="245"/>
      <c r="AR45" s="127" t="str">
        <f>VLOOKUP(I:I,'[1]TPN nº.33'!$G:$I,3,FALSE)</f>
        <v>Categoria V</v>
      </c>
      <c r="AS45" s="311">
        <f>VLOOKUP(I:I,'[1]TPN nº.33'!$G:$H,2,FALSE)</f>
        <v>39317</v>
      </c>
    </row>
    <row r="46" spans="1:45" s="305" customFormat="1" ht="22.5">
      <c r="A46" s="58" t="s">
        <v>2062</v>
      </c>
      <c r="B46" s="54" t="s">
        <v>2141</v>
      </c>
      <c r="C46" s="58" t="s">
        <v>240</v>
      </c>
      <c r="D46" s="58" t="s">
        <v>241</v>
      </c>
      <c r="E46" s="58" t="s">
        <v>221</v>
      </c>
      <c r="F46" s="237" t="s">
        <v>23</v>
      </c>
      <c r="G46" s="270">
        <v>7896261012523</v>
      </c>
      <c r="H46" s="54" t="s">
        <v>242</v>
      </c>
      <c r="I46" s="70">
        <v>526528604118319</v>
      </c>
      <c r="J46" s="54">
        <v>710954</v>
      </c>
      <c r="K46" s="282" t="s">
        <v>25</v>
      </c>
      <c r="L46" s="407">
        <v>103.32</v>
      </c>
      <c r="M46" s="414">
        <v>142.83000000000001</v>
      </c>
      <c r="N46" s="414">
        <v>100.8</v>
      </c>
      <c r="O46" s="414">
        <v>139.35</v>
      </c>
      <c r="P46" s="414">
        <v>100.8</v>
      </c>
      <c r="Q46" s="414">
        <v>139.35</v>
      </c>
      <c r="R46" s="414">
        <v>100.19</v>
      </c>
      <c r="S46" s="414">
        <v>138.51</v>
      </c>
      <c r="T46" s="414">
        <v>100.19</v>
      </c>
      <c r="U46" s="414">
        <v>138.51</v>
      </c>
      <c r="V46" s="414">
        <v>99.59</v>
      </c>
      <c r="W46" s="414">
        <v>137.68</v>
      </c>
      <c r="X46" s="414">
        <v>99.59</v>
      </c>
      <c r="Y46" s="414">
        <v>137.68</v>
      </c>
      <c r="Z46" s="414">
        <v>93.93</v>
      </c>
      <c r="AA46" s="414">
        <v>129.85</v>
      </c>
      <c r="AB46" s="414" t="s">
        <v>1098</v>
      </c>
      <c r="AC46" s="429" t="s">
        <v>1098</v>
      </c>
      <c r="AD46" s="54" t="s">
        <v>1108</v>
      </c>
      <c r="AE46" s="54" t="s">
        <v>1109</v>
      </c>
      <c r="AF46" s="251" t="s">
        <v>1286</v>
      </c>
      <c r="AG46" s="54" t="s">
        <v>1107</v>
      </c>
      <c r="AH46" s="54" t="s">
        <v>1107</v>
      </c>
      <c r="AI46" s="54" t="s">
        <v>1107</v>
      </c>
      <c r="AJ46" s="54" t="s">
        <v>1107</v>
      </c>
      <c r="AK46" s="282" t="s">
        <v>1107</v>
      </c>
      <c r="AL46" s="54" t="s">
        <v>1107</v>
      </c>
      <c r="AM46" s="54" t="s">
        <v>1158</v>
      </c>
      <c r="AN46" s="282"/>
      <c r="AO46" s="251"/>
      <c r="AP46" s="54" t="s">
        <v>1107</v>
      </c>
      <c r="AQ46" s="251"/>
      <c r="AR46" s="128" t="str">
        <f>VLOOKUP(I:I,'[1]TPN nº.33'!$G:$I,3,FALSE)</f>
        <v>Categoria V</v>
      </c>
      <c r="AS46" s="307">
        <f>VLOOKUP(I:I,'[1]TPN nº.33'!$G:$H,2,FALSE)</f>
        <v>39317</v>
      </c>
    </row>
    <row r="47" spans="1:45" s="151" customFormat="1" ht="22.5">
      <c r="A47" s="58" t="s">
        <v>2062</v>
      </c>
      <c r="B47" s="54" t="s">
        <v>2141</v>
      </c>
      <c r="C47" s="58" t="s">
        <v>237</v>
      </c>
      <c r="D47" s="58" t="s">
        <v>238</v>
      </c>
      <c r="E47" s="58" t="s">
        <v>221</v>
      </c>
      <c r="F47" s="237" t="s">
        <v>23</v>
      </c>
      <c r="G47" s="270">
        <v>7896261012561</v>
      </c>
      <c r="H47" s="54" t="s">
        <v>239</v>
      </c>
      <c r="I47" s="70">
        <v>526528603111310</v>
      </c>
      <c r="J47" s="54">
        <v>710955</v>
      </c>
      <c r="K47" s="282" t="s">
        <v>25</v>
      </c>
      <c r="L47" s="407">
        <v>87.52</v>
      </c>
      <c r="M47" s="414">
        <v>121</v>
      </c>
      <c r="N47" s="414">
        <v>85.39</v>
      </c>
      <c r="O47" s="414">
        <v>118.05</v>
      </c>
      <c r="P47" s="414">
        <v>85.39</v>
      </c>
      <c r="Q47" s="414">
        <v>118.05</v>
      </c>
      <c r="R47" s="414">
        <v>84.87</v>
      </c>
      <c r="S47" s="414">
        <v>117.33</v>
      </c>
      <c r="T47" s="414">
        <v>84.87</v>
      </c>
      <c r="U47" s="414">
        <v>117.33</v>
      </c>
      <c r="V47" s="414">
        <v>84.36</v>
      </c>
      <c r="W47" s="414">
        <v>116.62</v>
      </c>
      <c r="X47" s="414">
        <v>84.36</v>
      </c>
      <c r="Y47" s="414">
        <v>116.62</v>
      </c>
      <c r="Z47" s="414">
        <v>79.569999999999993</v>
      </c>
      <c r="AA47" s="414">
        <v>110</v>
      </c>
      <c r="AB47" s="414" t="s">
        <v>1098</v>
      </c>
      <c r="AC47" s="429" t="s">
        <v>1098</v>
      </c>
      <c r="AD47" s="54" t="s">
        <v>1108</v>
      </c>
      <c r="AE47" s="54" t="s">
        <v>1109</v>
      </c>
      <c r="AF47" s="251" t="s">
        <v>1286</v>
      </c>
      <c r="AG47" s="54" t="s">
        <v>1107</v>
      </c>
      <c r="AH47" s="54" t="s">
        <v>1107</v>
      </c>
      <c r="AI47" s="54" t="s">
        <v>1107</v>
      </c>
      <c r="AJ47" s="54" t="s">
        <v>1107</v>
      </c>
      <c r="AK47" s="282" t="s">
        <v>1107</v>
      </c>
      <c r="AL47" s="54" t="s">
        <v>1107</v>
      </c>
      <c r="AM47" s="54" t="s">
        <v>1158</v>
      </c>
      <c r="AN47" s="282"/>
      <c r="AO47" s="251"/>
      <c r="AP47" s="54" t="s">
        <v>1107</v>
      </c>
      <c r="AQ47" s="251"/>
      <c r="AR47" s="128" t="str">
        <f>VLOOKUP(I:I,'[1]TPN nº.33'!$G:$I,3,FALSE)</f>
        <v>Categoria V</v>
      </c>
      <c r="AS47" s="307">
        <f>VLOOKUP(I:I,'[1]TPN nº.33'!$G:$H,2,FALSE)</f>
        <v>39317</v>
      </c>
    </row>
    <row r="48" spans="1:45" s="151" customFormat="1" ht="22.5">
      <c r="A48" s="58" t="s">
        <v>2062</v>
      </c>
      <c r="B48" s="54" t="s">
        <v>2141</v>
      </c>
      <c r="C48" s="58" t="s">
        <v>243</v>
      </c>
      <c r="D48" s="58" t="s">
        <v>244</v>
      </c>
      <c r="E48" s="58" t="s">
        <v>221</v>
      </c>
      <c r="F48" s="237" t="s">
        <v>23</v>
      </c>
      <c r="G48" s="270">
        <v>7896261012608</v>
      </c>
      <c r="H48" s="54" t="s">
        <v>245</v>
      </c>
      <c r="I48" s="70">
        <v>526528605114317</v>
      </c>
      <c r="J48" s="54">
        <v>710958</v>
      </c>
      <c r="K48" s="282" t="s">
        <v>25</v>
      </c>
      <c r="L48" s="407">
        <v>103.32</v>
      </c>
      <c r="M48" s="414">
        <v>142.83000000000001</v>
      </c>
      <c r="N48" s="414">
        <v>100.8</v>
      </c>
      <c r="O48" s="414">
        <v>139.35</v>
      </c>
      <c r="P48" s="414">
        <v>100.8</v>
      </c>
      <c r="Q48" s="414">
        <v>139.35</v>
      </c>
      <c r="R48" s="414">
        <v>100.19</v>
      </c>
      <c r="S48" s="414">
        <v>138.51</v>
      </c>
      <c r="T48" s="414">
        <v>100.19</v>
      </c>
      <c r="U48" s="414">
        <v>138.51</v>
      </c>
      <c r="V48" s="414">
        <v>99.59</v>
      </c>
      <c r="W48" s="414">
        <v>137.68</v>
      </c>
      <c r="X48" s="414">
        <v>99.59</v>
      </c>
      <c r="Y48" s="414">
        <v>137.68</v>
      </c>
      <c r="Z48" s="414">
        <v>93.93</v>
      </c>
      <c r="AA48" s="414">
        <v>129.85</v>
      </c>
      <c r="AB48" s="414" t="s">
        <v>1098</v>
      </c>
      <c r="AC48" s="429" t="s">
        <v>1098</v>
      </c>
      <c r="AD48" s="54" t="s">
        <v>1108</v>
      </c>
      <c r="AE48" s="54" t="s">
        <v>1109</v>
      </c>
      <c r="AF48" s="251" t="s">
        <v>1286</v>
      </c>
      <c r="AG48" s="54" t="s">
        <v>1107</v>
      </c>
      <c r="AH48" s="54" t="s">
        <v>1107</v>
      </c>
      <c r="AI48" s="54" t="s">
        <v>1107</v>
      </c>
      <c r="AJ48" s="54" t="s">
        <v>1107</v>
      </c>
      <c r="AK48" s="282" t="s">
        <v>1107</v>
      </c>
      <c r="AL48" s="54" t="s">
        <v>1107</v>
      </c>
      <c r="AM48" s="54" t="s">
        <v>1158</v>
      </c>
      <c r="AN48" s="282"/>
      <c r="AO48" s="251"/>
      <c r="AP48" s="54" t="s">
        <v>1107</v>
      </c>
      <c r="AQ48" s="251"/>
      <c r="AR48" s="128" t="str">
        <f>VLOOKUP(I:I,'[1]TPN nº.33'!$G:$I,3,FALSE)</f>
        <v>Categoria V</v>
      </c>
      <c r="AS48" s="307">
        <f>VLOOKUP(I:I,'[1]TPN nº.33'!$G:$H,2,FALSE)</f>
        <v>39317</v>
      </c>
    </row>
    <row r="49" spans="1:45" s="305" customFormat="1" ht="22.5">
      <c r="A49" s="58" t="s">
        <v>2062</v>
      </c>
      <c r="B49" s="54" t="s">
        <v>2141</v>
      </c>
      <c r="C49" s="58" t="s">
        <v>231</v>
      </c>
      <c r="D49" s="58" t="s">
        <v>232</v>
      </c>
      <c r="E49" s="58" t="s">
        <v>221</v>
      </c>
      <c r="F49" s="237" t="s">
        <v>23</v>
      </c>
      <c r="G49" s="270">
        <v>7896261012486</v>
      </c>
      <c r="H49" s="54" t="s">
        <v>233</v>
      </c>
      <c r="I49" s="70">
        <v>526528602115312</v>
      </c>
      <c r="J49" s="54">
        <v>711096</v>
      </c>
      <c r="K49" s="282" t="s">
        <v>25</v>
      </c>
      <c r="L49" s="407">
        <v>87.52</v>
      </c>
      <c r="M49" s="414">
        <v>121</v>
      </c>
      <c r="N49" s="414">
        <v>85.39</v>
      </c>
      <c r="O49" s="414">
        <v>118.05</v>
      </c>
      <c r="P49" s="414">
        <v>85.39</v>
      </c>
      <c r="Q49" s="414">
        <v>118.05</v>
      </c>
      <c r="R49" s="414">
        <v>84.87</v>
      </c>
      <c r="S49" s="414">
        <v>117.33</v>
      </c>
      <c r="T49" s="414">
        <v>84.87</v>
      </c>
      <c r="U49" s="414">
        <v>117.33</v>
      </c>
      <c r="V49" s="414">
        <v>84.36</v>
      </c>
      <c r="W49" s="414">
        <v>116.62</v>
      </c>
      <c r="X49" s="414">
        <v>84.36</v>
      </c>
      <c r="Y49" s="414">
        <v>116.62</v>
      </c>
      <c r="Z49" s="414">
        <v>79.569999999999993</v>
      </c>
      <c r="AA49" s="414">
        <v>110</v>
      </c>
      <c r="AB49" s="414" t="s">
        <v>1098</v>
      </c>
      <c r="AC49" s="429" t="s">
        <v>1098</v>
      </c>
      <c r="AD49" s="54" t="s">
        <v>1108</v>
      </c>
      <c r="AE49" s="54" t="s">
        <v>1109</v>
      </c>
      <c r="AF49" s="251" t="s">
        <v>1286</v>
      </c>
      <c r="AG49" s="54" t="s">
        <v>1107</v>
      </c>
      <c r="AH49" s="54" t="s">
        <v>1107</v>
      </c>
      <c r="AI49" s="54" t="s">
        <v>1107</v>
      </c>
      <c r="AJ49" s="54" t="s">
        <v>1107</v>
      </c>
      <c r="AK49" s="282" t="s">
        <v>1107</v>
      </c>
      <c r="AL49" s="54" t="s">
        <v>1107</v>
      </c>
      <c r="AM49" s="54" t="s">
        <v>1158</v>
      </c>
      <c r="AN49" s="282"/>
      <c r="AO49" s="251"/>
      <c r="AP49" s="54" t="s">
        <v>1107</v>
      </c>
      <c r="AQ49" s="251"/>
      <c r="AR49" s="128" t="str">
        <f>VLOOKUP(I:I,'[1]TPN nº.33'!$G:$I,3,FALSE)</f>
        <v>Categoria V</v>
      </c>
      <c r="AS49" s="307">
        <f>VLOOKUP(I:I,'[1]TPN nº.33'!$G:$H,2,FALSE)</f>
        <v>39317</v>
      </c>
    </row>
    <row r="50" spans="1:45" s="305" customFormat="1" ht="22.5">
      <c r="A50" s="58" t="s">
        <v>2062</v>
      </c>
      <c r="B50" s="54" t="s">
        <v>2141</v>
      </c>
      <c r="C50" s="58" t="s">
        <v>228</v>
      </c>
      <c r="D50" s="58" t="s">
        <v>229</v>
      </c>
      <c r="E50" s="58" t="s">
        <v>221</v>
      </c>
      <c r="F50" s="237" t="s">
        <v>23</v>
      </c>
      <c r="G50" s="270">
        <v>7896261012479</v>
      </c>
      <c r="H50" s="54" t="s">
        <v>230</v>
      </c>
      <c r="I50" s="70">
        <v>526528607117313</v>
      </c>
      <c r="J50" s="54">
        <v>719186</v>
      </c>
      <c r="K50" s="282" t="s">
        <v>25</v>
      </c>
      <c r="L50" s="407">
        <v>43.76</v>
      </c>
      <c r="M50" s="414">
        <v>60.49</v>
      </c>
      <c r="N50" s="414">
        <v>42.69</v>
      </c>
      <c r="O50" s="414">
        <v>59.02</v>
      </c>
      <c r="P50" s="414">
        <v>42.69</v>
      </c>
      <c r="Q50" s="414">
        <v>59.02</v>
      </c>
      <c r="R50" s="414">
        <v>42.43</v>
      </c>
      <c r="S50" s="414">
        <v>58.66</v>
      </c>
      <c r="T50" s="414">
        <v>42.43</v>
      </c>
      <c r="U50" s="414">
        <v>58.66</v>
      </c>
      <c r="V50" s="414">
        <v>42.18</v>
      </c>
      <c r="W50" s="414">
        <v>58.31</v>
      </c>
      <c r="X50" s="414">
        <v>42.18</v>
      </c>
      <c r="Y50" s="414">
        <v>58.31</v>
      </c>
      <c r="Z50" s="414">
        <v>39.78</v>
      </c>
      <c r="AA50" s="414">
        <v>54.99</v>
      </c>
      <c r="AB50" s="414" t="s">
        <v>1098</v>
      </c>
      <c r="AC50" s="429" t="s">
        <v>1098</v>
      </c>
      <c r="AD50" s="54" t="s">
        <v>1108</v>
      </c>
      <c r="AE50" s="54" t="s">
        <v>1109</v>
      </c>
      <c r="AF50" s="251" t="s">
        <v>1286</v>
      </c>
      <c r="AG50" s="54" t="s">
        <v>1107</v>
      </c>
      <c r="AH50" s="54" t="s">
        <v>1107</v>
      </c>
      <c r="AI50" s="54" t="s">
        <v>1107</v>
      </c>
      <c r="AJ50" s="54" t="s">
        <v>1107</v>
      </c>
      <c r="AK50" s="282" t="s">
        <v>1107</v>
      </c>
      <c r="AL50" s="54" t="s">
        <v>1107</v>
      </c>
      <c r="AM50" s="54" t="s">
        <v>1158</v>
      </c>
      <c r="AN50" s="282"/>
      <c r="AO50" s="251"/>
      <c r="AP50" s="54" t="s">
        <v>1107</v>
      </c>
      <c r="AQ50" s="251"/>
      <c r="AR50" s="128" t="str">
        <f>VLOOKUP(I:I,'[1]TPN nº.33'!$G:$I,3,FALSE)</f>
        <v>Categoria V</v>
      </c>
      <c r="AS50" s="307">
        <f>VLOOKUP(I:I,'[1]TPN nº.33'!$G:$H,2,FALSE)</f>
        <v>40017</v>
      </c>
    </row>
    <row r="51" spans="1:45" s="305" customFormat="1" ht="23.25" thickBot="1">
      <c r="A51" s="59" t="s">
        <v>2062</v>
      </c>
      <c r="B51" s="53" t="s">
        <v>2141</v>
      </c>
      <c r="C51" s="59" t="s">
        <v>234</v>
      </c>
      <c r="D51" s="59" t="s">
        <v>235</v>
      </c>
      <c r="E51" s="59" t="s">
        <v>221</v>
      </c>
      <c r="F51" s="248" t="s">
        <v>23</v>
      </c>
      <c r="G51" s="268">
        <v>7896261012554</v>
      </c>
      <c r="H51" s="53" t="s">
        <v>236</v>
      </c>
      <c r="I51" s="110">
        <v>526528608113311</v>
      </c>
      <c r="J51" s="53">
        <v>719187</v>
      </c>
      <c r="K51" s="280" t="s">
        <v>25</v>
      </c>
      <c r="L51" s="408">
        <v>43.76</v>
      </c>
      <c r="M51" s="416">
        <v>60.49</v>
      </c>
      <c r="N51" s="416">
        <v>42.69</v>
      </c>
      <c r="O51" s="416">
        <v>59.02</v>
      </c>
      <c r="P51" s="416">
        <v>42.69</v>
      </c>
      <c r="Q51" s="416">
        <v>59.02</v>
      </c>
      <c r="R51" s="416">
        <v>42.43</v>
      </c>
      <c r="S51" s="416">
        <v>58.66</v>
      </c>
      <c r="T51" s="416">
        <v>42.43</v>
      </c>
      <c r="U51" s="416">
        <v>58.66</v>
      </c>
      <c r="V51" s="416">
        <v>42.18</v>
      </c>
      <c r="W51" s="416">
        <v>58.31</v>
      </c>
      <c r="X51" s="416">
        <v>42.18</v>
      </c>
      <c r="Y51" s="416">
        <v>58.31</v>
      </c>
      <c r="Z51" s="416">
        <v>39.78</v>
      </c>
      <c r="AA51" s="416">
        <v>54.99</v>
      </c>
      <c r="AB51" s="416" t="s">
        <v>1098</v>
      </c>
      <c r="AC51" s="430" t="s">
        <v>1098</v>
      </c>
      <c r="AD51" s="53" t="s">
        <v>1108</v>
      </c>
      <c r="AE51" s="53" t="s">
        <v>1109</v>
      </c>
      <c r="AF51" s="247" t="s">
        <v>1286</v>
      </c>
      <c r="AG51" s="53" t="s">
        <v>1107</v>
      </c>
      <c r="AH51" s="53" t="s">
        <v>1107</v>
      </c>
      <c r="AI51" s="53" t="s">
        <v>1107</v>
      </c>
      <c r="AJ51" s="53" t="s">
        <v>1107</v>
      </c>
      <c r="AK51" s="280" t="s">
        <v>1107</v>
      </c>
      <c r="AL51" s="53" t="s">
        <v>1107</v>
      </c>
      <c r="AM51" s="53" t="s">
        <v>1158</v>
      </c>
      <c r="AN51" s="280"/>
      <c r="AO51" s="247"/>
      <c r="AP51" s="53" t="s">
        <v>1107</v>
      </c>
      <c r="AQ51" s="247"/>
      <c r="AR51" s="123" t="str">
        <f>VLOOKUP(I:I,'[1]TPN nº.33'!$G:$I,3,FALSE)</f>
        <v>Categoria V</v>
      </c>
      <c r="AS51" s="309">
        <f>VLOOKUP(I:I,'[1]TPN nº.33'!$G:$H,2,FALSE)</f>
        <v>40017</v>
      </c>
    </row>
    <row r="52" spans="1:45" s="305" customFormat="1" ht="22.5">
      <c r="A52" s="62" t="s">
        <v>2046</v>
      </c>
      <c r="B52" s="56" t="s">
        <v>2334</v>
      </c>
      <c r="C52" s="62" t="s">
        <v>201</v>
      </c>
      <c r="D52" s="62" t="s">
        <v>202</v>
      </c>
      <c r="E52" s="62" t="s">
        <v>196</v>
      </c>
      <c r="F52" s="240" t="s">
        <v>23</v>
      </c>
      <c r="G52" s="271">
        <v>7896261005853</v>
      </c>
      <c r="H52" s="56" t="s">
        <v>203</v>
      </c>
      <c r="I52" s="112">
        <v>526504808112311</v>
      </c>
      <c r="J52" s="56">
        <v>146481</v>
      </c>
      <c r="K52" s="283" t="s">
        <v>25</v>
      </c>
      <c r="L52" s="411">
        <v>34.81</v>
      </c>
      <c r="M52" s="404">
        <v>48.12</v>
      </c>
      <c r="N52" s="404">
        <v>33.96</v>
      </c>
      <c r="O52" s="404">
        <v>46.95</v>
      </c>
      <c r="P52" s="404">
        <v>33.96</v>
      </c>
      <c r="Q52" s="404">
        <v>46.95</v>
      </c>
      <c r="R52" s="404">
        <v>33.75</v>
      </c>
      <c r="S52" s="404">
        <v>46.66</v>
      </c>
      <c r="T52" s="404">
        <v>33.75</v>
      </c>
      <c r="U52" s="404">
        <v>46.66</v>
      </c>
      <c r="V52" s="404">
        <v>33.549999999999997</v>
      </c>
      <c r="W52" s="404">
        <v>46.38</v>
      </c>
      <c r="X52" s="404">
        <v>33.549999999999997</v>
      </c>
      <c r="Y52" s="404">
        <v>46.38</v>
      </c>
      <c r="Z52" s="404">
        <v>31.65</v>
      </c>
      <c r="AA52" s="404">
        <v>43.75</v>
      </c>
      <c r="AB52" s="404" t="s">
        <v>1098</v>
      </c>
      <c r="AC52" s="433" t="s">
        <v>1098</v>
      </c>
      <c r="AD52" s="56" t="s">
        <v>1114</v>
      </c>
      <c r="AE52" s="56" t="s">
        <v>1109</v>
      </c>
      <c r="AF52" s="239" t="s">
        <v>1744</v>
      </c>
      <c r="AG52" s="56" t="s">
        <v>1107</v>
      </c>
      <c r="AH52" s="124" t="s">
        <v>1107</v>
      </c>
      <c r="AI52" s="124" t="s">
        <v>1107</v>
      </c>
      <c r="AJ52" s="124" t="s">
        <v>1107</v>
      </c>
      <c r="AK52" s="287" t="s">
        <v>1107</v>
      </c>
      <c r="AL52" s="124" t="s">
        <v>1107</v>
      </c>
      <c r="AM52" s="124" t="s">
        <v>1107</v>
      </c>
      <c r="AN52" s="287"/>
      <c r="AO52" s="297"/>
      <c r="AP52" s="124" t="s">
        <v>1107</v>
      </c>
      <c r="AQ52" s="297" t="s">
        <v>2219</v>
      </c>
      <c r="AR52" s="124" t="s">
        <v>2252</v>
      </c>
      <c r="AS52" s="315">
        <f>VLOOKUP(I:I,'[1]TPN nº.33'!$G:$H,2,FALSE)</f>
        <v>35453</v>
      </c>
    </row>
    <row r="53" spans="1:45" s="151" customFormat="1" ht="22.5">
      <c r="A53" s="61" t="s">
        <v>2046</v>
      </c>
      <c r="B53" s="50" t="s">
        <v>2334</v>
      </c>
      <c r="C53" s="61" t="s">
        <v>204</v>
      </c>
      <c r="D53" s="61" t="s">
        <v>205</v>
      </c>
      <c r="E53" s="61" t="s">
        <v>196</v>
      </c>
      <c r="F53" s="238" t="s">
        <v>23</v>
      </c>
      <c r="G53" s="265">
        <v>7896261005860</v>
      </c>
      <c r="H53" s="50" t="s">
        <v>206</v>
      </c>
      <c r="I53" s="114">
        <v>526504807116313</v>
      </c>
      <c r="J53" s="50">
        <v>146482</v>
      </c>
      <c r="K53" s="278" t="s">
        <v>25</v>
      </c>
      <c r="L53" s="411">
        <v>66.989999999999995</v>
      </c>
      <c r="M53" s="404">
        <v>92.62</v>
      </c>
      <c r="N53" s="404">
        <v>65.36</v>
      </c>
      <c r="O53" s="404">
        <v>90.36</v>
      </c>
      <c r="P53" s="404">
        <v>65.36</v>
      </c>
      <c r="Q53" s="404">
        <v>90.36</v>
      </c>
      <c r="R53" s="404">
        <v>64.959999999999994</v>
      </c>
      <c r="S53" s="404">
        <v>89.81</v>
      </c>
      <c r="T53" s="404">
        <v>64.959999999999994</v>
      </c>
      <c r="U53" s="404">
        <v>89.81</v>
      </c>
      <c r="V53" s="404">
        <v>64.569999999999993</v>
      </c>
      <c r="W53" s="404">
        <v>89.26</v>
      </c>
      <c r="X53" s="404">
        <v>64.569999999999993</v>
      </c>
      <c r="Y53" s="404">
        <v>89.26</v>
      </c>
      <c r="Z53" s="404">
        <v>60.91</v>
      </c>
      <c r="AA53" s="404">
        <v>84.2</v>
      </c>
      <c r="AB53" s="404" t="s">
        <v>1098</v>
      </c>
      <c r="AC53" s="433" t="s">
        <v>1098</v>
      </c>
      <c r="AD53" s="50" t="s">
        <v>1114</v>
      </c>
      <c r="AE53" s="50" t="s">
        <v>1109</v>
      </c>
      <c r="AF53" s="252" t="s">
        <v>1744</v>
      </c>
      <c r="AG53" s="50" t="s">
        <v>1107</v>
      </c>
      <c r="AH53" s="125" t="s">
        <v>1107</v>
      </c>
      <c r="AI53" s="125" t="s">
        <v>1107</v>
      </c>
      <c r="AJ53" s="125" t="s">
        <v>1107</v>
      </c>
      <c r="AK53" s="288" t="s">
        <v>1107</v>
      </c>
      <c r="AL53" s="125" t="s">
        <v>1107</v>
      </c>
      <c r="AM53" s="125" t="s">
        <v>1107</v>
      </c>
      <c r="AN53" s="288"/>
      <c r="AO53" s="298"/>
      <c r="AP53" s="125" t="s">
        <v>1107</v>
      </c>
      <c r="AQ53" s="298"/>
      <c r="AR53" s="125" t="s">
        <v>2252</v>
      </c>
      <c r="AS53" s="308">
        <f>VLOOKUP(I:I,'[1]TPN nº.33'!$G:$H,2,FALSE)</f>
        <v>35453</v>
      </c>
    </row>
    <row r="54" spans="1:45" s="151" customFormat="1" ht="22.5">
      <c r="A54" s="61" t="s">
        <v>2046</v>
      </c>
      <c r="B54" s="50" t="s">
        <v>2334</v>
      </c>
      <c r="C54" s="61" t="s">
        <v>207</v>
      </c>
      <c r="D54" s="61" t="s">
        <v>208</v>
      </c>
      <c r="E54" s="61" t="s">
        <v>196</v>
      </c>
      <c r="F54" s="238" t="s">
        <v>23</v>
      </c>
      <c r="G54" s="265">
        <v>7896261005877</v>
      </c>
      <c r="H54" s="50" t="s">
        <v>209</v>
      </c>
      <c r="I54" s="114">
        <v>526504803110310</v>
      </c>
      <c r="J54" s="50">
        <v>146485</v>
      </c>
      <c r="K54" s="278" t="s">
        <v>25</v>
      </c>
      <c r="L54" s="411">
        <v>34.81</v>
      </c>
      <c r="M54" s="404">
        <v>48.12</v>
      </c>
      <c r="N54" s="404">
        <v>33.96</v>
      </c>
      <c r="O54" s="404">
        <v>46.95</v>
      </c>
      <c r="P54" s="404">
        <v>33.96</v>
      </c>
      <c r="Q54" s="404">
        <v>46.95</v>
      </c>
      <c r="R54" s="404">
        <v>33.75</v>
      </c>
      <c r="S54" s="404">
        <v>46.66</v>
      </c>
      <c r="T54" s="404">
        <v>33.75</v>
      </c>
      <c r="U54" s="404">
        <v>46.66</v>
      </c>
      <c r="V54" s="404">
        <v>33.549999999999997</v>
      </c>
      <c r="W54" s="404">
        <v>46.38</v>
      </c>
      <c r="X54" s="404">
        <v>33.549999999999997</v>
      </c>
      <c r="Y54" s="404">
        <v>46.38</v>
      </c>
      <c r="Z54" s="404">
        <v>31.65</v>
      </c>
      <c r="AA54" s="404">
        <v>43.75</v>
      </c>
      <c r="AB54" s="404" t="s">
        <v>1098</v>
      </c>
      <c r="AC54" s="433" t="s">
        <v>1098</v>
      </c>
      <c r="AD54" s="50" t="s">
        <v>1108</v>
      </c>
      <c r="AE54" s="50" t="s">
        <v>1109</v>
      </c>
      <c r="AF54" s="252" t="s">
        <v>1744</v>
      </c>
      <c r="AG54" s="50" t="s">
        <v>1107</v>
      </c>
      <c r="AH54" s="125" t="s">
        <v>1107</v>
      </c>
      <c r="AI54" s="125" t="s">
        <v>1107</v>
      </c>
      <c r="AJ54" s="125" t="s">
        <v>1107</v>
      </c>
      <c r="AK54" s="288" t="s">
        <v>1107</v>
      </c>
      <c r="AL54" s="125" t="s">
        <v>1107</v>
      </c>
      <c r="AM54" s="125" t="s">
        <v>1107</v>
      </c>
      <c r="AN54" s="288"/>
      <c r="AO54" s="298"/>
      <c r="AP54" s="125" t="s">
        <v>1107</v>
      </c>
      <c r="AQ54" s="298"/>
      <c r="AR54" s="125" t="s">
        <v>2252</v>
      </c>
      <c r="AS54" s="308">
        <f>VLOOKUP(I:I,'[1]TPN nº.33'!$G:$H,2,FALSE)</f>
        <v>36213</v>
      </c>
    </row>
    <row r="55" spans="1:45" s="151" customFormat="1" ht="22.5">
      <c r="A55" s="61" t="s">
        <v>2046</v>
      </c>
      <c r="B55" s="50" t="s">
        <v>2334</v>
      </c>
      <c r="C55" s="61" t="s">
        <v>210</v>
      </c>
      <c r="D55" s="61" t="s">
        <v>211</v>
      </c>
      <c r="E55" s="61" t="s">
        <v>196</v>
      </c>
      <c r="F55" s="238" t="s">
        <v>23</v>
      </c>
      <c r="G55" s="265">
        <v>7896261005884</v>
      </c>
      <c r="H55" s="50" t="s">
        <v>212</v>
      </c>
      <c r="I55" s="114">
        <v>526504804117319</v>
      </c>
      <c r="J55" s="50">
        <v>146486</v>
      </c>
      <c r="K55" s="278" t="s">
        <v>25</v>
      </c>
      <c r="L55" s="411">
        <v>66.989999999999995</v>
      </c>
      <c r="M55" s="404">
        <v>92.62</v>
      </c>
      <c r="N55" s="404">
        <v>65.36</v>
      </c>
      <c r="O55" s="404">
        <v>90.36</v>
      </c>
      <c r="P55" s="404">
        <v>65.36</v>
      </c>
      <c r="Q55" s="404">
        <v>90.36</v>
      </c>
      <c r="R55" s="404">
        <v>64.959999999999994</v>
      </c>
      <c r="S55" s="404">
        <v>89.81</v>
      </c>
      <c r="T55" s="404">
        <v>64.959999999999994</v>
      </c>
      <c r="U55" s="404">
        <v>89.81</v>
      </c>
      <c r="V55" s="404">
        <v>64.569999999999993</v>
      </c>
      <c r="W55" s="404">
        <v>89.26</v>
      </c>
      <c r="X55" s="404">
        <v>64.569999999999993</v>
      </c>
      <c r="Y55" s="404">
        <v>89.26</v>
      </c>
      <c r="Z55" s="404">
        <v>60.91</v>
      </c>
      <c r="AA55" s="404">
        <v>84.2</v>
      </c>
      <c r="AB55" s="404" t="s">
        <v>1098</v>
      </c>
      <c r="AC55" s="433" t="s">
        <v>1098</v>
      </c>
      <c r="AD55" s="50" t="s">
        <v>1108</v>
      </c>
      <c r="AE55" s="50" t="s">
        <v>1109</v>
      </c>
      <c r="AF55" s="252" t="s">
        <v>1744</v>
      </c>
      <c r="AG55" s="50" t="s">
        <v>1107</v>
      </c>
      <c r="AH55" s="125" t="s">
        <v>1107</v>
      </c>
      <c r="AI55" s="125" t="s">
        <v>1107</v>
      </c>
      <c r="AJ55" s="125" t="s">
        <v>1107</v>
      </c>
      <c r="AK55" s="288" t="s">
        <v>1107</v>
      </c>
      <c r="AL55" s="125" t="s">
        <v>1107</v>
      </c>
      <c r="AM55" s="125" t="s">
        <v>1107</v>
      </c>
      <c r="AN55" s="288"/>
      <c r="AO55" s="298"/>
      <c r="AP55" s="125" t="s">
        <v>1107</v>
      </c>
      <c r="AQ55" s="298"/>
      <c r="AR55" s="125" t="s">
        <v>2252</v>
      </c>
      <c r="AS55" s="308">
        <f>VLOOKUP(I:I,'[1]TPN nº.33'!$G:$H,2,FALSE)</f>
        <v>36213</v>
      </c>
    </row>
    <row r="56" spans="1:45" s="151" customFormat="1" ht="22.5">
      <c r="A56" s="61" t="s">
        <v>2046</v>
      </c>
      <c r="B56" s="50" t="s">
        <v>2334</v>
      </c>
      <c r="C56" s="61" t="s">
        <v>213</v>
      </c>
      <c r="D56" s="61" t="s">
        <v>214</v>
      </c>
      <c r="E56" s="61" t="s">
        <v>196</v>
      </c>
      <c r="F56" s="238" t="s">
        <v>23</v>
      </c>
      <c r="G56" s="265">
        <v>7896261009547</v>
      </c>
      <c r="H56" s="50" t="s">
        <v>215</v>
      </c>
      <c r="I56" s="114">
        <v>526504812111316</v>
      </c>
      <c r="J56" s="50">
        <v>703028</v>
      </c>
      <c r="K56" s="278" t="s">
        <v>25</v>
      </c>
      <c r="L56" s="411">
        <v>33.49</v>
      </c>
      <c r="M56" s="404">
        <v>46.29</v>
      </c>
      <c r="N56" s="404">
        <v>32.67</v>
      </c>
      <c r="O56" s="404">
        <v>45.16</v>
      </c>
      <c r="P56" s="404">
        <v>32.67</v>
      </c>
      <c r="Q56" s="404">
        <v>45.16</v>
      </c>
      <c r="R56" s="404">
        <v>32.47</v>
      </c>
      <c r="S56" s="404">
        <v>44.89</v>
      </c>
      <c r="T56" s="404">
        <v>32.47</v>
      </c>
      <c r="U56" s="404">
        <v>44.89</v>
      </c>
      <c r="V56" s="404">
        <v>32.28</v>
      </c>
      <c r="W56" s="404">
        <v>44.63</v>
      </c>
      <c r="X56" s="404">
        <v>32.28</v>
      </c>
      <c r="Y56" s="404">
        <v>44.63</v>
      </c>
      <c r="Z56" s="404">
        <v>30.44</v>
      </c>
      <c r="AA56" s="404">
        <v>42.08</v>
      </c>
      <c r="AB56" s="404" t="s">
        <v>1098</v>
      </c>
      <c r="AC56" s="433" t="s">
        <v>1098</v>
      </c>
      <c r="AD56" s="50" t="s">
        <v>1108</v>
      </c>
      <c r="AE56" s="50" t="s">
        <v>1109</v>
      </c>
      <c r="AF56" s="252" t="s">
        <v>1744</v>
      </c>
      <c r="AG56" s="50" t="s">
        <v>1107</v>
      </c>
      <c r="AH56" s="125" t="s">
        <v>1107</v>
      </c>
      <c r="AI56" s="125" t="s">
        <v>1107</v>
      </c>
      <c r="AJ56" s="125" t="s">
        <v>1107</v>
      </c>
      <c r="AK56" s="288" t="s">
        <v>1107</v>
      </c>
      <c r="AL56" s="125" t="s">
        <v>1107</v>
      </c>
      <c r="AM56" s="125" t="s">
        <v>1107</v>
      </c>
      <c r="AN56" s="288"/>
      <c r="AO56" s="298"/>
      <c r="AP56" s="125" t="s">
        <v>1107</v>
      </c>
      <c r="AQ56" s="298"/>
      <c r="AR56" s="125" t="s">
        <v>2252</v>
      </c>
      <c r="AS56" s="125" t="s">
        <v>2252</v>
      </c>
    </row>
    <row r="57" spans="1:45" s="151" customFormat="1" ht="22.5">
      <c r="A57" s="61" t="s">
        <v>2046</v>
      </c>
      <c r="B57" s="50" t="s">
        <v>2334</v>
      </c>
      <c r="C57" s="61" t="s">
        <v>216</v>
      </c>
      <c r="D57" s="61" t="s">
        <v>217</v>
      </c>
      <c r="E57" s="61" t="s">
        <v>196</v>
      </c>
      <c r="F57" s="238" t="s">
        <v>23</v>
      </c>
      <c r="G57" s="265">
        <v>7896261009554</v>
      </c>
      <c r="H57" s="50" t="s">
        <v>218</v>
      </c>
      <c r="I57" s="114">
        <v>526504811113315</v>
      </c>
      <c r="J57" s="50">
        <v>703029</v>
      </c>
      <c r="K57" s="278" t="s">
        <v>25</v>
      </c>
      <c r="L57" s="411">
        <v>66.989999999999995</v>
      </c>
      <c r="M57" s="404">
        <v>92.62</v>
      </c>
      <c r="N57" s="404">
        <v>65.36</v>
      </c>
      <c r="O57" s="404">
        <v>90.36</v>
      </c>
      <c r="P57" s="404">
        <v>65.36</v>
      </c>
      <c r="Q57" s="404">
        <v>90.36</v>
      </c>
      <c r="R57" s="404">
        <v>64.959999999999994</v>
      </c>
      <c r="S57" s="404">
        <v>89.81</v>
      </c>
      <c r="T57" s="404">
        <v>64.959999999999994</v>
      </c>
      <c r="U57" s="404">
        <v>89.81</v>
      </c>
      <c r="V57" s="404">
        <v>64.569999999999993</v>
      </c>
      <c r="W57" s="404">
        <v>89.26</v>
      </c>
      <c r="X57" s="404">
        <v>64.569999999999993</v>
      </c>
      <c r="Y57" s="404">
        <v>89.26</v>
      </c>
      <c r="Z57" s="404">
        <v>60.91</v>
      </c>
      <c r="AA57" s="404">
        <v>84.2</v>
      </c>
      <c r="AB57" s="404" t="s">
        <v>1098</v>
      </c>
      <c r="AC57" s="433" t="s">
        <v>1098</v>
      </c>
      <c r="AD57" s="50" t="s">
        <v>1108</v>
      </c>
      <c r="AE57" s="50" t="s">
        <v>1109</v>
      </c>
      <c r="AF57" s="252" t="s">
        <v>1744</v>
      </c>
      <c r="AG57" s="50" t="s">
        <v>1107</v>
      </c>
      <c r="AH57" s="125" t="s">
        <v>1107</v>
      </c>
      <c r="AI57" s="125" t="s">
        <v>1107</v>
      </c>
      <c r="AJ57" s="125" t="s">
        <v>1107</v>
      </c>
      <c r="AK57" s="288" t="s">
        <v>1107</v>
      </c>
      <c r="AL57" s="125" t="s">
        <v>1107</v>
      </c>
      <c r="AM57" s="125" t="s">
        <v>1158</v>
      </c>
      <c r="AN57" s="288"/>
      <c r="AO57" s="298"/>
      <c r="AP57" s="125" t="s">
        <v>1107</v>
      </c>
      <c r="AQ57" s="298"/>
      <c r="AR57" s="125" t="str">
        <f>VLOOKUP(I:I,'[1]TPN nº.33'!$G:$I,3,FALSE)</f>
        <v>Categoria III</v>
      </c>
      <c r="AS57" s="308">
        <f>VLOOKUP(I:I,'[1]TPN nº.33'!$G:$H,2,FALSE)</f>
        <v>38273</v>
      </c>
    </row>
    <row r="58" spans="1:45" s="151" customFormat="1" ht="23.25" thickBot="1">
      <c r="A58" s="63" t="s">
        <v>2046</v>
      </c>
      <c r="B58" s="52" t="s">
        <v>2334</v>
      </c>
      <c r="C58" s="63" t="s">
        <v>198</v>
      </c>
      <c r="D58" s="63" t="s">
        <v>199</v>
      </c>
      <c r="E58" s="63" t="s">
        <v>196</v>
      </c>
      <c r="F58" s="242" t="s">
        <v>23</v>
      </c>
      <c r="G58" s="266">
        <v>7896261011069</v>
      </c>
      <c r="H58" s="52" t="s">
        <v>200</v>
      </c>
      <c r="I58" s="74">
        <v>526504809119212</v>
      </c>
      <c r="J58" s="52">
        <v>704655</v>
      </c>
      <c r="K58" s="279" t="s">
        <v>25</v>
      </c>
      <c r="L58" s="409">
        <v>66.989999999999995</v>
      </c>
      <c r="M58" s="406">
        <v>92.62</v>
      </c>
      <c r="N58" s="406">
        <v>65.36</v>
      </c>
      <c r="O58" s="406">
        <v>90.36</v>
      </c>
      <c r="P58" s="406">
        <v>65.36</v>
      </c>
      <c r="Q58" s="406">
        <v>90.36</v>
      </c>
      <c r="R58" s="406">
        <v>64.959999999999994</v>
      </c>
      <c r="S58" s="406">
        <v>89.81</v>
      </c>
      <c r="T58" s="406">
        <v>64.959999999999994</v>
      </c>
      <c r="U58" s="406">
        <v>89.81</v>
      </c>
      <c r="V58" s="406">
        <v>64.569999999999993</v>
      </c>
      <c r="W58" s="406">
        <v>89.26</v>
      </c>
      <c r="X58" s="406">
        <v>64.569999999999993</v>
      </c>
      <c r="Y58" s="406">
        <v>89.26</v>
      </c>
      <c r="Z58" s="406">
        <v>60.91</v>
      </c>
      <c r="AA58" s="406">
        <v>84.2</v>
      </c>
      <c r="AB58" s="406" t="s">
        <v>1098</v>
      </c>
      <c r="AC58" s="431" t="s">
        <v>1098</v>
      </c>
      <c r="AD58" s="52" t="s">
        <v>1108</v>
      </c>
      <c r="AE58" s="52" t="s">
        <v>1109</v>
      </c>
      <c r="AF58" s="241" t="s">
        <v>1744</v>
      </c>
      <c r="AG58" s="52" t="s">
        <v>1107</v>
      </c>
      <c r="AH58" s="126" t="s">
        <v>1107</v>
      </c>
      <c r="AI58" s="126" t="s">
        <v>1107</v>
      </c>
      <c r="AJ58" s="126" t="s">
        <v>1107</v>
      </c>
      <c r="AK58" s="289" t="s">
        <v>1107</v>
      </c>
      <c r="AL58" s="126" t="s">
        <v>1107</v>
      </c>
      <c r="AM58" s="126" t="s">
        <v>1107</v>
      </c>
      <c r="AN58" s="289"/>
      <c r="AO58" s="299"/>
      <c r="AP58" s="126" t="s">
        <v>1107</v>
      </c>
      <c r="AQ58" s="299"/>
      <c r="AR58" s="126" t="str">
        <f>VLOOKUP(I:I,'[1]TPN nº.33'!$G:$I,3,FALSE)</f>
        <v>Categoria III</v>
      </c>
      <c r="AS58" s="316">
        <f>VLOOKUP(I:I,'[1]TPN nº.33'!$G:$H,2,FALSE)</f>
        <v>38029</v>
      </c>
    </row>
    <row r="59" spans="1:45" s="151" customFormat="1" ht="33.75">
      <c r="A59" s="58" t="s">
        <v>2047</v>
      </c>
      <c r="B59" s="54" t="s">
        <v>2334</v>
      </c>
      <c r="C59" s="58" t="s">
        <v>250</v>
      </c>
      <c r="D59" s="58" t="s">
        <v>251</v>
      </c>
      <c r="E59" s="58" t="s">
        <v>248</v>
      </c>
      <c r="F59" s="237" t="s">
        <v>23</v>
      </c>
      <c r="G59" s="270">
        <v>7896261001145</v>
      </c>
      <c r="H59" s="54" t="s">
        <v>252</v>
      </c>
      <c r="I59" s="70">
        <v>526505106111313</v>
      </c>
      <c r="J59" s="54">
        <v>132259</v>
      </c>
      <c r="K59" s="282" t="s">
        <v>25</v>
      </c>
      <c r="L59" s="407">
        <v>70.69</v>
      </c>
      <c r="M59" s="414">
        <v>97.73</v>
      </c>
      <c r="N59" s="414">
        <v>68.97</v>
      </c>
      <c r="O59" s="414">
        <v>95.35</v>
      </c>
      <c r="P59" s="414">
        <v>68.97</v>
      </c>
      <c r="Q59" s="414">
        <v>95.35</v>
      </c>
      <c r="R59" s="414">
        <v>68.55</v>
      </c>
      <c r="S59" s="414">
        <v>94.77</v>
      </c>
      <c r="T59" s="414">
        <v>68.55</v>
      </c>
      <c r="U59" s="414">
        <v>94.77</v>
      </c>
      <c r="V59" s="414">
        <v>68.14</v>
      </c>
      <c r="W59" s="414">
        <v>94.2</v>
      </c>
      <c r="X59" s="414">
        <v>68.14</v>
      </c>
      <c r="Y59" s="414">
        <v>94.2</v>
      </c>
      <c r="Z59" s="414">
        <v>64.27</v>
      </c>
      <c r="AA59" s="414">
        <v>88.85</v>
      </c>
      <c r="AB59" s="414" t="s">
        <v>1098</v>
      </c>
      <c r="AC59" s="429" t="s">
        <v>1098</v>
      </c>
      <c r="AD59" s="54" t="s">
        <v>1108</v>
      </c>
      <c r="AE59" s="54" t="s">
        <v>1109</v>
      </c>
      <c r="AF59" s="251" t="s">
        <v>1745</v>
      </c>
      <c r="AG59" s="54" t="s">
        <v>1107</v>
      </c>
      <c r="AH59" s="128" t="s">
        <v>1107</v>
      </c>
      <c r="AI59" s="128" t="s">
        <v>1107</v>
      </c>
      <c r="AJ59" s="128" t="s">
        <v>1107</v>
      </c>
      <c r="AK59" s="293" t="s">
        <v>1107</v>
      </c>
      <c r="AL59" s="128" t="s">
        <v>1107</v>
      </c>
      <c r="AM59" s="128" t="s">
        <v>1107</v>
      </c>
      <c r="AN59" s="293"/>
      <c r="AO59" s="303"/>
      <c r="AP59" s="128" t="s">
        <v>1107</v>
      </c>
      <c r="AQ59" s="303"/>
      <c r="AR59" s="127" t="s">
        <v>2252</v>
      </c>
      <c r="AS59" s="311">
        <f>VLOOKUP(I:I,'[1]TPN nº.33'!$G:$H,2,FALSE)</f>
        <v>35921</v>
      </c>
    </row>
    <row r="60" spans="1:45" s="151" customFormat="1" ht="33.75">
      <c r="A60" s="58" t="s">
        <v>2047</v>
      </c>
      <c r="B60" s="54" t="s">
        <v>2334</v>
      </c>
      <c r="C60" s="58" t="s">
        <v>256</v>
      </c>
      <c r="D60" s="58" t="s">
        <v>257</v>
      </c>
      <c r="E60" s="58" t="s">
        <v>248</v>
      </c>
      <c r="F60" s="237" t="s">
        <v>23</v>
      </c>
      <c r="G60" s="270">
        <v>7896261004900</v>
      </c>
      <c r="H60" s="54" t="s">
        <v>258</v>
      </c>
      <c r="I60" s="70">
        <v>526505102116310</v>
      </c>
      <c r="J60" s="54">
        <v>140011</v>
      </c>
      <c r="K60" s="282" t="s">
        <v>25</v>
      </c>
      <c r="L60" s="407">
        <v>70.69</v>
      </c>
      <c r="M60" s="414">
        <v>97.73</v>
      </c>
      <c r="N60" s="414">
        <v>68.97</v>
      </c>
      <c r="O60" s="414">
        <v>95.35</v>
      </c>
      <c r="P60" s="414">
        <v>68.97</v>
      </c>
      <c r="Q60" s="414">
        <v>95.35</v>
      </c>
      <c r="R60" s="414">
        <v>68.55</v>
      </c>
      <c r="S60" s="414">
        <v>94.77</v>
      </c>
      <c r="T60" s="414">
        <v>68.55</v>
      </c>
      <c r="U60" s="414">
        <v>94.77</v>
      </c>
      <c r="V60" s="414">
        <v>68.14</v>
      </c>
      <c r="W60" s="414">
        <v>94.2</v>
      </c>
      <c r="X60" s="414">
        <v>68.14</v>
      </c>
      <c r="Y60" s="414">
        <v>94.2</v>
      </c>
      <c r="Z60" s="414">
        <v>64.27</v>
      </c>
      <c r="AA60" s="414">
        <v>88.85</v>
      </c>
      <c r="AB60" s="414" t="s">
        <v>1098</v>
      </c>
      <c r="AC60" s="429" t="s">
        <v>1098</v>
      </c>
      <c r="AD60" s="54" t="s">
        <v>1108</v>
      </c>
      <c r="AE60" s="54" t="s">
        <v>1109</v>
      </c>
      <c r="AF60" s="251" t="s">
        <v>1745</v>
      </c>
      <c r="AG60" s="54" t="s">
        <v>1107</v>
      </c>
      <c r="AH60" s="128" t="s">
        <v>1107</v>
      </c>
      <c r="AI60" s="128" t="s">
        <v>1107</v>
      </c>
      <c r="AJ60" s="128" t="s">
        <v>1107</v>
      </c>
      <c r="AK60" s="293" t="s">
        <v>1107</v>
      </c>
      <c r="AL60" s="128" t="s">
        <v>1107</v>
      </c>
      <c r="AM60" s="128" t="s">
        <v>1107</v>
      </c>
      <c r="AN60" s="293"/>
      <c r="AO60" s="303"/>
      <c r="AP60" s="128" t="s">
        <v>1107</v>
      </c>
      <c r="AQ60" s="303"/>
      <c r="AR60" s="128" t="s">
        <v>2252</v>
      </c>
      <c r="AS60" s="307">
        <f>VLOOKUP(I:I,'[1]TPN nº.33'!$G:$H,2,FALSE)</f>
        <v>36684</v>
      </c>
    </row>
    <row r="61" spans="1:45" s="151" customFormat="1" ht="33.75">
      <c r="A61" s="58" t="s">
        <v>2047</v>
      </c>
      <c r="B61" s="54" t="s">
        <v>2334</v>
      </c>
      <c r="C61" s="58" t="s">
        <v>253</v>
      </c>
      <c r="D61" s="58" t="s">
        <v>254</v>
      </c>
      <c r="E61" s="58" t="s">
        <v>248</v>
      </c>
      <c r="F61" s="237" t="s">
        <v>23</v>
      </c>
      <c r="G61" s="270">
        <v>7896261004894</v>
      </c>
      <c r="H61" s="54" t="s">
        <v>255</v>
      </c>
      <c r="I61" s="70">
        <v>526505101111315</v>
      </c>
      <c r="J61" s="54">
        <v>140012</v>
      </c>
      <c r="K61" s="282" t="s">
        <v>25</v>
      </c>
      <c r="L61" s="407">
        <v>36.75</v>
      </c>
      <c r="M61" s="414">
        <v>50.8</v>
      </c>
      <c r="N61" s="414">
        <v>35.85</v>
      </c>
      <c r="O61" s="414">
        <v>49.56</v>
      </c>
      <c r="P61" s="414">
        <v>35.85</v>
      </c>
      <c r="Q61" s="414">
        <v>49.56</v>
      </c>
      <c r="R61" s="414">
        <v>35.630000000000003</v>
      </c>
      <c r="S61" s="414">
        <v>49.26</v>
      </c>
      <c r="T61" s="414">
        <v>35.630000000000003</v>
      </c>
      <c r="U61" s="414">
        <v>49.26</v>
      </c>
      <c r="V61" s="414">
        <v>35.42</v>
      </c>
      <c r="W61" s="414">
        <v>48.97</v>
      </c>
      <c r="X61" s="414">
        <v>35.42</v>
      </c>
      <c r="Y61" s="414">
        <v>48.97</v>
      </c>
      <c r="Z61" s="414">
        <v>33.409999999999997</v>
      </c>
      <c r="AA61" s="414">
        <v>46.19</v>
      </c>
      <c r="AB61" s="414" t="s">
        <v>1098</v>
      </c>
      <c r="AC61" s="429" t="s">
        <v>1098</v>
      </c>
      <c r="AD61" s="54" t="s">
        <v>1108</v>
      </c>
      <c r="AE61" s="54" t="s">
        <v>1109</v>
      </c>
      <c r="AF61" s="251" t="s">
        <v>1745</v>
      </c>
      <c r="AG61" s="54" t="s">
        <v>1107</v>
      </c>
      <c r="AH61" s="128" t="s">
        <v>1107</v>
      </c>
      <c r="AI61" s="128" t="s">
        <v>1107</v>
      </c>
      <c r="AJ61" s="128" t="s">
        <v>1107</v>
      </c>
      <c r="AK61" s="293" t="s">
        <v>1107</v>
      </c>
      <c r="AL61" s="128" t="s">
        <v>1107</v>
      </c>
      <c r="AM61" s="128" t="s">
        <v>1107</v>
      </c>
      <c r="AN61" s="293"/>
      <c r="AO61" s="303"/>
      <c r="AP61" s="128" t="s">
        <v>1107</v>
      </c>
      <c r="AQ61" s="303"/>
      <c r="AR61" s="128" t="s">
        <v>2252</v>
      </c>
      <c r="AS61" s="307">
        <f>VLOOKUP(I:I,'[1]TPN nº.33'!$G:$H,2,FALSE)</f>
        <v>36684</v>
      </c>
    </row>
    <row r="62" spans="1:45" s="151" customFormat="1" ht="33.75">
      <c r="A62" s="58" t="s">
        <v>2047</v>
      </c>
      <c r="B62" s="54" t="s">
        <v>2334</v>
      </c>
      <c r="C62" s="58" t="s">
        <v>259</v>
      </c>
      <c r="D62" s="58" t="s">
        <v>260</v>
      </c>
      <c r="E62" s="58" t="s">
        <v>248</v>
      </c>
      <c r="F62" s="237" t="s">
        <v>23</v>
      </c>
      <c r="G62" s="270">
        <v>7896261008076</v>
      </c>
      <c r="H62" s="54" t="s">
        <v>261</v>
      </c>
      <c r="I62" s="70">
        <v>526505103112319</v>
      </c>
      <c r="J62" s="54">
        <v>152550</v>
      </c>
      <c r="K62" s="282" t="s">
        <v>25</v>
      </c>
      <c r="L62" s="407">
        <v>81.31</v>
      </c>
      <c r="M62" s="414">
        <v>112.41</v>
      </c>
      <c r="N62" s="414">
        <v>79.33</v>
      </c>
      <c r="O62" s="414">
        <v>109.67</v>
      </c>
      <c r="P62" s="414">
        <v>79.33</v>
      </c>
      <c r="Q62" s="414">
        <v>109.67</v>
      </c>
      <c r="R62" s="414">
        <v>78.849999999999994</v>
      </c>
      <c r="S62" s="414">
        <v>109</v>
      </c>
      <c r="T62" s="414">
        <v>78.849999999999994</v>
      </c>
      <c r="U62" s="414">
        <v>109</v>
      </c>
      <c r="V62" s="414">
        <v>78.37</v>
      </c>
      <c r="W62" s="414">
        <v>108.34</v>
      </c>
      <c r="X62" s="414">
        <v>78.37</v>
      </c>
      <c r="Y62" s="414">
        <v>108.34</v>
      </c>
      <c r="Z62" s="414">
        <v>73.92</v>
      </c>
      <c r="AA62" s="414">
        <v>102.19</v>
      </c>
      <c r="AB62" s="414" t="s">
        <v>1098</v>
      </c>
      <c r="AC62" s="429" t="s">
        <v>1098</v>
      </c>
      <c r="AD62" s="54" t="s">
        <v>1108</v>
      </c>
      <c r="AE62" s="54" t="s">
        <v>1109</v>
      </c>
      <c r="AF62" s="251" t="s">
        <v>1745</v>
      </c>
      <c r="AG62" s="54" t="s">
        <v>1107</v>
      </c>
      <c r="AH62" s="128" t="s">
        <v>1107</v>
      </c>
      <c r="AI62" s="128" t="s">
        <v>1107</v>
      </c>
      <c r="AJ62" s="128" t="s">
        <v>1107</v>
      </c>
      <c r="AK62" s="293" t="s">
        <v>1107</v>
      </c>
      <c r="AL62" s="128" t="s">
        <v>1107</v>
      </c>
      <c r="AM62" s="128" t="s">
        <v>1107</v>
      </c>
      <c r="AN62" s="293"/>
      <c r="AO62" s="303"/>
      <c r="AP62" s="128" t="s">
        <v>1107</v>
      </c>
      <c r="AQ62" s="303"/>
      <c r="AR62" s="128" t="s">
        <v>2252</v>
      </c>
      <c r="AS62" s="307">
        <f>VLOOKUP(I:I,'[1]TPN nº.33'!$G:$H,2,FALSE)</f>
        <v>37777</v>
      </c>
    </row>
    <row r="63" spans="1:45" s="151" customFormat="1" ht="33.75">
      <c r="A63" s="58" t="s">
        <v>2047</v>
      </c>
      <c r="B63" s="54" t="s">
        <v>2334</v>
      </c>
      <c r="C63" s="58" t="s">
        <v>246</v>
      </c>
      <c r="D63" s="58" t="s">
        <v>247</v>
      </c>
      <c r="E63" s="58" t="s">
        <v>248</v>
      </c>
      <c r="F63" s="237" t="s">
        <v>23</v>
      </c>
      <c r="G63" s="270">
        <v>7896261001138</v>
      </c>
      <c r="H63" s="54" t="s">
        <v>249</v>
      </c>
      <c r="I63" s="70">
        <v>526505105115315</v>
      </c>
      <c r="J63" s="54">
        <v>704152</v>
      </c>
      <c r="K63" s="282" t="s">
        <v>25</v>
      </c>
      <c r="L63" s="407">
        <v>36.75</v>
      </c>
      <c r="M63" s="414">
        <v>50.8</v>
      </c>
      <c r="N63" s="414">
        <v>35.85</v>
      </c>
      <c r="O63" s="414">
        <v>49.56</v>
      </c>
      <c r="P63" s="414">
        <v>35.85</v>
      </c>
      <c r="Q63" s="414">
        <v>49.56</v>
      </c>
      <c r="R63" s="414">
        <v>35.630000000000003</v>
      </c>
      <c r="S63" s="414">
        <v>49.26</v>
      </c>
      <c r="T63" s="414">
        <v>35.630000000000003</v>
      </c>
      <c r="U63" s="414">
        <v>49.26</v>
      </c>
      <c r="V63" s="414">
        <v>35.42</v>
      </c>
      <c r="W63" s="414">
        <v>48.97</v>
      </c>
      <c r="X63" s="414">
        <v>35.42</v>
      </c>
      <c r="Y63" s="414">
        <v>48.97</v>
      </c>
      <c r="Z63" s="414">
        <v>33.409999999999997</v>
      </c>
      <c r="AA63" s="414">
        <v>46.19</v>
      </c>
      <c r="AB63" s="414" t="s">
        <v>1098</v>
      </c>
      <c r="AC63" s="429" t="s">
        <v>1098</v>
      </c>
      <c r="AD63" s="54" t="s">
        <v>1108</v>
      </c>
      <c r="AE63" s="54" t="s">
        <v>1109</v>
      </c>
      <c r="AF63" s="251" t="s">
        <v>1745</v>
      </c>
      <c r="AG63" s="54" t="s">
        <v>1107</v>
      </c>
      <c r="AH63" s="128" t="s">
        <v>1107</v>
      </c>
      <c r="AI63" s="128" t="s">
        <v>1107</v>
      </c>
      <c r="AJ63" s="128" t="s">
        <v>1107</v>
      </c>
      <c r="AK63" s="293" t="s">
        <v>1107</v>
      </c>
      <c r="AL63" s="128" t="s">
        <v>1107</v>
      </c>
      <c r="AM63" s="128" t="s">
        <v>1107</v>
      </c>
      <c r="AN63" s="293"/>
      <c r="AO63" s="303"/>
      <c r="AP63" s="128" t="s">
        <v>1107</v>
      </c>
      <c r="AQ63" s="303" t="s">
        <v>2219</v>
      </c>
      <c r="AR63" s="128" t="s">
        <v>2252</v>
      </c>
      <c r="AS63" s="307">
        <f>VLOOKUP(I:I,'[1]TPN nº.33'!$G:$H,2,FALSE)</f>
        <v>35921</v>
      </c>
    </row>
    <row r="64" spans="1:45" s="151" customFormat="1" ht="33.75">
      <c r="A64" s="58" t="s">
        <v>2047</v>
      </c>
      <c r="B64" s="54" t="s">
        <v>2334</v>
      </c>
      <c r="C64" s="58" t="s">
        <v>268</v>
      </c>
      <c r="D64" s="58" t="s">
        <v>269</v>
      </c>
      <c r="E64" s="58" t="s">
        <v>248</v>
      </c>
      <c r="F64" s="237" t="s">
        <v>23</v>
      </c>
      <c r="G64" s="270">
        <v>7896261012356</v>
      </c>
      <c r="H64" s="54" t="s">
        <v>270</v>
      </c>
      <c r="I64" s="70">
        <v>526505108114311</v>
      </c>
      <c r="J64" s="54">
        <v>711386</v>
      </c>
      <c r="K64" s="282" t="s">
        <v>25</v>
      </c>
      <c r="L64" s="407">
        <v>81.31</v>
      </c>
      <c r="M64" s="414">
        <v>112.41</v>
      </c>
      <c r="N64" s="414">
        <v>79.33</v>
      </c>
      <c r="O64" s="414">
        <v>109.67</v>
      </c>
      <c r="P64" s="414">
        <v>79.33</v>
      </c>
      <c r="Q64" s="414">
        <v>109.67</v>
      </c>
      <c r="R64" s="414">
        <v>78.849999999999994</v>
      </c>
      <c r="S64" s="414">
        <v>109</v>
      </c>
      <c r="T64" s="414">
        <v>78.849999999999994</v>
      </c>
      <c r="U64" s="414">
        <v>109</v>
      </c>
      <c r="V64" s="414">
        <v>78.37</v>
      </c>
      <c r="W64" s="414">
        <v>108.34</v>
      </c>
      <c r="X64" s="414">
        <v>78.37</v>
      </c>
      <c r="Y64" s="414">
        <v>108.34</v>
      </c>
      <c r="Z64" s="414">
        <v>73.92</v>
      </c>
      <c r="AA64" s="414">
        <v>102.19</v>
      </c>
      <c r="AB64" s="414" t="s">
        <v>1098</v>
      </c>
      <c r="AC64" s="429" t="s">
        <v>1098</v>
      </c>
      <c r="AD64" s="54" t="s">
        <v>1108</v>
      </c>
      <c r="AE64" s="54" t="s">
        <v>1109</v>
      </c>
      <c r="AF64" s="251" t="s">
        <v>1745</v>
      </c>
      <c r="AG64" s="54" t="s">
        <v>1107</v>
      </c>
      <c r="AH64" s="128" t="s">
        <v>1107</v>
      </c>
      <c r="AI64" s="128" t="s">
        <v>1107</v>
      </c>
      <c r="AJ64" s="128" t="s">
        <v>1107</v>
      </c>
      <c r="AK64" s="293" t="s">
        <v>1107</v>
      </c>
      <c r="AL64" s="128" t="s">
        <v>1107</v>
      </c>
      <c r="AM64" s="128" t="s">
        <v>1158</v>
      </c>
      <c r="AN64" s="293"/>
      <c r="AO64" s="303"/>
      <c r="AP64" s="128" t="s">
        <v>1107</v>
      </c>
      <c r="AQ64" s="303"/>
      <c r="AR64" s="128" t="str">
        <f>VLOOKUP(I:I,'[1]TPN nº.33'!$G:$I,3,FALSE)</f>
        <v>Categoria III</v>
      </c>
      <c r="AS64" s="307">
        <f>VLOOKUP(I:I,'[1]TPN nº.33'!$G:$H,2,FALSE)</f>
        <v>39681</v>
      </c>
    </row>
    <row r="65" spans="1:45" s="151" customFormat="1" ht="33.75">
      <c r="A65" s="58" t="s">
        <v>2047</v>
      </c>
      <c r="B65" s="54" t="s">
        <v>2334</v>
      </c>
      <c r="C65" s="58" t="s">
        <v>262</v>
      </c>
      <c r="D65" s="58" t="s">
        <v>263</v>
      </c>
      <c r="E65" s="58" t="s">
        <v>248</v>
      </c>
      <c r="F65" s="237" t="s">
        <v>23</v>
      </c>
      <c r="G65" s="270">
        <v>7896261012325</v>
      </c>
      <c r="H65" s="54" t="s">
        <v>264</v>
      </c>
      <c r="I65" s="70">
        <v>526505109110318</v>
      </c>
      <c r="J65" s="54">
        <v>711388</v>
      </c>
      <c r="K65" s="282" t="s">
        <v>25</v>
      </c>
      <c r="L65" s="407">
        <v>35.340000000000003</v>
      </c>
      <c r="M65" s="414">
        <v>48.86</v>
      </c>
      <c r="N65" s="414">
        <v>34.479999999999997</v>
      </c>
      <c r="O65" s="414">
        <v>47.67</v>
      </c>
      <c r="P65" s="414">
        <v>34.479999999999997</v>
      </c>
      <c r="Q65" s="414">
        <v>47.67</v>
      </c>
      <c r="R65" s="414">
        <v>34.270000000000003</v>
      </c>
      <c r="S65" s="414">
        <v>47.38</v>
      </c>
      <c r="T65" s="414">
        <v>34.270000000000003</v>
      </c>
      <c r="U65" s="414">
        <v>47.38</v>
      </c>
      <c r="V65" s="414">
        <v>34.07</v>
      </c>
      <c r="W65" s="414">
        <v>47.1</v>
      </c>
      <c r="X65" s="414">
        <v>34.07</v>
      </c>
      <c r="Y65" s="414">
        <v>47.1</v>
      </c>
      <c r="Z65" s="414">
        <v>32.130000000000003</v>
      </c>
      <c r="AA65" s="414">
        <v>44.42</v>
      </c>
      <c r="AB65" s="414" t="s">
        <v>1098</v>
      </c>
      <c r="AC65" s="429" t="s">
        <v>1098</v>
      </c>
      <c r="AD65" s="54" t="s">
        <v>1108</v>
      </c>
      <c r="AE65" s="54" t="s">
        <v>1109</v>
      </c>
      <c r="AF65" s="251" t="s">
        <v>1745</v>
      </c>
      <c r="AG65" s="54" t="s">
        <v>1107</v>
      </c>
      <c r="AH65" s="128" t="s">
        <v>1107</v>
      </c>
      <c r="AI65" s="128" t="s">
        <v>1107</v>
      </c>
      <c r="AJ65" s="128" t="s">
        <v>1107</v>
      </c>
      <c r="AK65" s="293" t="s">
        <v>1107</v>
      </c>
      <c r="AL65" s="128" t="s">
        <v>1107</v>
      </c>
      <c r="AM65" s="128" t="s">
        <v>1158</v>
      </c>
      <c r="AN65" s="293"/>
      <c r="AO65" s="303"/>
      <c r="AP65" s="128" t="s">
        <v>1107</v>
      </c>
      <c r="AQ65" s="303"/>
      <c r="AR65" s="128" t="s">
        <v>2252</v>
      </c>
      <c r="AS65" s="128" t="s">
        <v>2252</v>
      </c>
    </row>
    <row r="66" spans="1:45" s="151" customFormat="1" ht="34.5" thickBot="1">
      <c r="A66" s="59" t="s">
        <v>2047</v>
      </c>
      <c r="B66" s="53" t="s">
        <v>2334</v>
      </c>
      <c r="C66" s="59" t="s">
        <v>265</v>
      </c>
      <c r="D66" s="59" t="s">
        <v>266</v>
      </c>
      <c r="E66" s="59" t="s">
        <v>248</v>
      </c>
      <c r="F66" s="248" t="s">
        <v>23</v>
      </c>
      <c r="G66" s="268">
        <v>7896261012332</v>
      </c>
      <c r="H66" s="53" t="s">
        <v>267</v>
      </c>
      <c r="I66" s="110">
        <v>526505107118311</v>
      </c>
      <c r="J66" s="53">
        <v>711389</v>
      </c>
      <c r="K66" s="280" t="s">
        <v>25</v>
      </c>
      <c r="L66" s="408">
        <v>70.69</v>
      </c>
      <c r="M66" s="416">
        <v>97.73</v>
      </c>
      <c r="N66" s="416">
        <v>68.97</v>
      </c>
      <c r="O66" s="416">
        <v>95.35</v>
      </c>
      <c r="P66" s="416">
        <v>68.97</v>
      </c>
      <c r="Q66" s="416">
        <v>95.35</v>
      </c>
      <c r="R66" s="416">
        <v>68.55</v>
      </c>
      <c r="S66" s="416">
        <v>94.77</v>
      </c>
      <c r="T66" s="416">
        <v>68.55</v>
      </c>
      <c r="U66" s="416">
        <v>94.77</v>
      </c>
      <c r="V66" s="416">
        <v>68.14</v>
      </c>
      <c r="W66" s="416">
        <v>94.2</v>
      </c>
      <c r="X66" s="416">
        <v>68.14</v>
      </c>
      <c r="Y66" s="416">
        <v>94.2</v>
      </c>
      <c r="Z66" s="416">
        <v>64.27</v>
      </c>
      <c r="AA66" s="416">
        <v>88.85</v>
      </c>
      <c r="AB66" s="416" t="s">
        <v>1098</v>
      </c>
      <c r="AC66" s="430" t="s">
        <v>1098</v>
      </c>
      <c r="AD66" s="53" t="s">
        <v>1108</v>
      </c>
      <c r="AE66" s="53" t="s">
        <v>1109</v>
      </c>
      <c r="AF66" s="247" t="s">
        <v>1745</v>
      </c>
      <c r="AG66" s="53" t="s">
        <v>1107</v>
      </c>
      <c r="AH66" s="123" t="s">
        <v>1107</v>
      </c>
      <c r="AI66" s="123" t="s">
        <v>1107</v>
      </c>
      <c r="AJ66" s="123" t="s">
        <v>1107</v>
      </c>
      <c r="AK66" s="291" t="s">
        <v>1107</v>
      </c>
      <c r="AL66" s="123" t="s">
        <v>1107</v>
      </c>
      <c r="AM66" s="123" t="s">
        <v>1158</v>
      </c>
      <c r="AN66" s="291"/>
      <c r="AO66" s="301"/>
      <c r="AP66" s="123" t="s">
        <v>1107</v>
      </c>
      <c r="AQ66" s="301"/>
      <c r="AR66" s="123" t="str">
        <f>VLOOKUP(I:I,'[1]TPN nº.33'!$G:$I,3,FALSE)</f>
        <v>Categoria III</v>
      </c>
      <c r="AS66" s="309">
        <f>VLOOKUP(I:I,'[1]TPN nº.33'!$G:$H,2,FALSE)</f>
        <v>39681</v>
      </c>
    </row>
    <row r="67" spans="1:45" s="151" customFormat="1" ht="22.5">
      <c r="A67" s="62" t="s">
        <v>2048</v>
      </c>
      <c r="B67" s="56" t="s">
        <v>2141</v>
      </c>
      <c r="C67" s="62" t="s">
        <v>282</v>
      </c>
      <c r="D67" s="62" t="s">
        <v>283</v>
      </c>
      <c r="E67" s="62" t="s">
        <v>272</v>
      </c>
      <c r="F67" s="240" t="s">
        <v>23</v>
      </c>
      <c r="G67" s="271">
        <v>7896261016323</v>
      </c>
      <c r="H67" s="56" t="s">
        <v>284</v>
      </c>
      <c r="I67" s="112">
        <v>526530708111312</v>
      </c>
      <c r="J67" s="56">
        <v>714149</v>
      </c>
      <c r="K67" s="283" t="s">
        <v>25</v>
      </c>
      <c r="L67" s="411">
        <v>100.28</v>
      </c>
      <c r="M67" s="404">
        <v>138.63</v>
      </c>
      <c r="N67" s="404">
        <v>97.83</v>
      </c>
      <c r="O67" s="404">
        <v>135.24</v>
      </c>
      <c r="P67" s="404">
        <v>97.83</v>
      </c>
      <c r="Q67" s="404">
        <v>135.24</v>
      </c>
      <c r="R67" s="404">
        <v>97.24</v>
      </c>
      <c r="S67" s="404">
        <v>134.41999999999999</v>
      </c>
      <c r="T67" s="404">
        <v>97.24</v>
      </c>
      <c r="U67" s="404">
        <v>134.41999999999999</v>
      </c>
      <c r="V67" s="404">
        <v>96.65</v>
      </c>
      <c r="W67" s="404">
        <v>133.61000000000001</v>
      </c>
      <c r="X67" s="404">
        <v>96.65</v>
      </c>
      <c r="Y67" s="404">
        <v>133.61000000000001</v>
      </c>
      <c r="Z67" s="404">
        <v>91.16</v>
      </c>
      <c r="AA67" s="404">
        <v>126.02</v>
      </c>
      <c r="AB67" s="404" t="s">
        <v>1098</v>
      </c>
      <c r="AC67" s="433" t="s">
        <v>1098</v>
      </c>
      <c r="AD67" s="56" t="s">
        <v>1108</v>
      </c>
      <c r="AE67" s="56" t="s">
        <v>1109</v>
      </c>
      <c r="AF67" s="239" t="s">
        <v>1286</v>
      </c>
      <c r="AG67" s="56" t="s">
        <v>1107</v>
      </c>
      <c r="AH67" s="56" t="s">
        <v>1107</v>
      </c>
      <c r="AI67" s="56" t="s">
        <v>1107</v>
      </c>
      <c r="AJ67" s="56" t="s">
        <v>1107</v>
      </c>
      <c r="AK67" s="283" t="s">
        <v>1107</v>
      </c>
      <c r="AL67" s="56" t="s">
        <v>1107</v>
      </c>
      <c r="AM67" s="56" t="s">
        <v>1107</v>
      </c>
      <c r="AN67" s="283" t="s">
        <v>1158</v>
      </c>
      <c r="AO67" s="327" t="s">
        <v>2308</v>
      </c>
      <c r="AP67" s="56" t="s">
        <v>1107</v>
      </c>
      <c r="AQ67" s="239" t="s">
        <v>2191</v>
      </c>
      <c r="AR67" s="124" t="str">
        <f>VLOOKUP(I:I,'[1]TPN nº.33'!$G:$I,3,FALSE)</f>
        <v>Categoria V</v>
      </c>
      <c r="AS67" s="315">
        <f>VLOOKUP(I:I,'[1]TPN nº.33'!$G:$H,2,FALSE)</f>
        <v>39898</v>
      </c>
    </row>
    <row r="68" spans="1:45" s="151" customFormat="1" ht="22.5">
      <c r="A68" s="61" t="s">
        <v>2048</v>
      </c>
      <c r="B68" s="50" t="s">
        <v>2141</v>
      </c>
      <c r="C68" s="61" t="s">
        <v>274</v>
      </c>
      <c r="D68" s="61" t="s">
        <v>275</v>
      </c>
      <c r="E68" s="61" t="s">
        <v>272</v>
      </c>
      <c r="F68" s="238" t="s">
        <v>23</v>
      </c>
      <c r="G68" s="265">
        <v>7896261016316</v>
      </c>
      <c r="H68" s="50" t="s">
        <v>276</v>
      </c>
      <c r="I68" s="114">
        <v>526530704116311</v>
      </c>
      <c r="J68" s="50">
        <v>714151</v>
      </c>
      <c r="K68" s="278" t="s">
        <v>25</v>
      </c>
      <c r="L68" s="411">
        <v>100.28</v>
      </c>
      <c r="M68" s="404">
        <v>138.63</v>
      </c>
      <c r="N68" s="404">
        <v>97.83</v>
      </c>
      <c r="O68" s="404">
        <v>135.24</v>
      </c>
      <c r="P68" s="404">
        <v>97.83</v>
      </c>
      <c r="Q68" s="404">
        <v>135.24</v>
      </c>
      <c r="R68" s="404">
        <v>97.24</v>
      </c>
      <c r="S68" s="404">
        <v>134.41999999999999</v>
      </c>
      <c r="T68" s="404">
        <v>97.24</v>
      </c>
      <c r="U68" s="404">
        <v>134.41999999999999</v>
      </c>
      <c r="V68" s="404">
        <v>96.65</v>
      </c>
      <c r="W68" s="404">
        <v>133.61000000000001</v>
      </c>
      <c r="X68" s="404">
        <v>96.65</v>
      </c>
      <c r="Y68" s="404">
        <v>133.61000000000001</v>
      </c>
      <c r="Z68" s="404">
        <v>91.16</v>
      </c>
      <c r="AA68" s="404">
        <v>126.02</v>
      </c>
      <c r="AB68" s="404" t="s">
        <v>1098</v>
      </c>
      <c r="AC68" s="433" t="s">
        <v>1098</v>
      </c>
      <c r="AD68" s="50" t="s">
        <v>1108</v>
      </c>
      <c r="AE68" s="50" t="s">
        <v>1109</v>
      </c>
      <c r="AF68" s="252" t="s">
        <v>1286</v>
      </c>
      <c r="AG68" s="50" t="s">
        <v>1107</v>
      </c>
      <c r="AH68" s="50" t="s">
        <v>1107</v>
      </c>
      <c r="AI68" s="50" t="s">
        <v>1107</v>
      </c>
      <c r="AJ68" s="50" t="s">
        <v>1107</v>
      </c>
      <c r="AK68" s="278" t="s">
        <v>1107</v>
      </c>
      <c r="AL68" s="50" t="s">
        <v>1107</v>
      </c>
      <c r="AM68" s="50" t="s">
        <v>1107</v>
      </c>
      <c r="AN68" s="278" t="s">
        <v>1158</v>
      </c>
      <c r="AO68" s="328" t="s">
        <v>2309</v>
      </c>
      <c r="AP68" s="50" t="s">
        <v>1107</v>
      </c>
      <c r="AQ68" s="252" t="s">
        <v>2191</v>
      </c>
      <c r="AR68" s="125" t="str">
        <f>VLOOKUP(I:I,'[1]TPN nº.33'!$G:$I,3,FALSE)</f>
        <v>Categoria V</v>
      </c>
      <c r="AS68" s="308">
        <f>VLOOKUP(I:I,'[1]TPN nº.33'!$G:$H,2,FALSE)</f>
        <v>39898</v>
      </c>
    </row>
    <row r="69" spans="1:45" s="151" customFormat="1" ht="22.5">
      <c r="A69" s="61" t="s">
        <v>2048</v>
      </c>
      <c r="B69" s="50" t="s">
        <v>2141</v>
      </c>
      <c r="C69" s="61" t="s">
        <v>279</v>
      </c>
      <c r="D69" s="61" t="s">
        <v>280</v>
      </c>
      <c r="E69" s="61" t="s">
        <v>272</v>
      </c>
      <c r="F69" s="238" t="s">
        <v>23</v>
      </c>
      <c r="G69" s="265">
        <v>7896261016309</v>
      </c>
      <c r="H69" s="50" t="s">
        <v>281</v>
      </c>
      <c r="I69" s="114">
        <v>526530703111314</v>
      </c>
      <c r="J69" s="50">
        <v>714152</v>
      </c>
      <c r="K69" s="278" t="s">
        <v>25</v>
      </c>
      <c r="L69" s="411">
        <v>118.04</v>
      </c>
      <c r="M69" s="404">
        <v>163.18</v>
      </c>
      <c r="N69" s="404">
        <v>115.16</v>
      </c>
      <c r="O69" s="404">
        <v>159.19999999999999</v>
      </c>
      <c r="P69" s="404">
        <v>115.16</v>
      </c>
      <c r="Q69" s="404">
        <v>159.19999999999999</v>
      </c>
      <c r="R69" s="404">
        <v>114.46</v>
      </c>
      <c r="S69" s="404">
        <v>158.24</v>
      </c>
      <c r="T69" s="404">
        <v>114.46</v>
      </c>
      <c r="U69" s="404">
        <v>158.24</v>
      </c>
      <c r="V69" s="404">
        <v>113.77</v>
      </c>
      <c r="W69" s="404">
        <v>157.28</v>
      </c>
      <c r="X69" s="404">
        <v>113.77</v>
      </c>
      <c r="Y69" s="404">
        <v>157.28</v>
      </c>
      <c r="Z69" s="404">
        <v>107.3</v>
      </c>
      <c r="AA69" s="404">
        <v>148.34</v>
      </c>
      <c r="AB69" s="404" t="s">
        <v>1098</v>
      </c>
      <c r="AC69" s="433" t="s">
        <v>1098</v>
      </c>
      <c r="AD69" s="50" t="s">
        <v>1108</v>
      </c>
      <c r="AE69" s="50" t="s">
        <v>1109</v>
      </c>
      <c r="AF69" s="252" t="s">
        <v>1286</v>
      </c>
      <c r="AG69" s="50" t="s">
        <v>1107</v>
      </c>
      <c r="AH69" s="50" t="s">
        <v>1107</v>
      </c>
      <c r="AI69" s="50" t="s">
        <v>1107</v>
      </c>
      <c r="AJ69" s="50" t="s">
        <v>1107</v>
      </c>
      <c r="AK69" s="278" t="s">
        <v>1107</v>
      </c>
      <c r="AL69" s="50" t="s">
        <v>1107</v>
      </c>
      <c r="AM69" s="50" t="s">
        <v>1107</v>
      </c>
      <c r="AN69" s="278" t="s">
        <v>1158</v>
      </c>
      <c r="AO69" s="328" t="s">
        <v>2310</v>
      </c>
      <c r="AP69" s="50" t="s">
        <v>1107</v>
      </c>
      <c r="AQ69" s="252" t="s">
        <v>2192</v>
      </c>
      <c r="AR69" s="125" t="str">
        <f>VLOOKUP(I:I,'[1]TPN nº.33'!$G:$I,3,FALSE)</f>
        <v>Categoria V</v>
      </c>
      <c r="AS69" s="308">
        <f>VLOOKUP(I:I,'[1]TPN nº.33'!$G:$H,2,FALSE)</f>
        <v>39898</v>
      </c>
    </row>
    <row r="70" spans="1:45" s="151" customFormat="1" ht="23.25" thickBot="1">
      <c r="A70" s="63" t="s">
        <v>2048</v>
      </c>
      <c r="B70" s="52" t="s">
        <v>2141</v>
      </c>
      <c r="C70" s="63" t="s">
        <v>285</v>
      </c>
      <c r="D70" s="63" t="s">
        <v>286</v>
      </c>
      <c r="E70" s="63" t="s">
        <v>272</v>
      </c>
      <c r="F70" s="242" t="s">
        <v>23</v>
      </c>
      <c r="G70" s="266">
        <v>7896261016330</v>
      </c>
      <c r="H70" s="52" t="s">
        <v>287</v>
      </c>
      <c r="I70" s="74">
        <v>526530706119316</v>
      </c>
      <c r="J70" s="52">
        <v>717433</v>
      </c>
      <c r="K70" s="279" t="s">
        <v>25</v>
      </c>
      <c r="L70" s="409">
        <v>118.04</v>
      </c>
      <c r="M70" s="406">
        <v>163.18</v>
      </c>
      <c r="N70" s="406">
        <v>115.16</v>
      </c>
      <c r="O70" s="406">
        <v>159.19999999999999</v>
      </c>
      <c r="P70" s="406">
        <v>115.16</v>
      </c>
      <c r="Q70" s="406">
        <v>159.19999999999999</v>
      </c>
      <c r="R70" s="406">
        <v>114.46</v>
      </c>
      <c r="S70" s="406">
        <v>158.24</v>
      </c>
      <c r="T70" s="406">
        <v>114.46</v>
      </c>
      <c r="U70" s="406">
        <v>158.24</v>
      </c>
      <c r="V70" s="406">
        <v>113.77</v>
      </c>
      <c r="W70" s="406">
        <v>157.28</v>
      </c>
      <c r="X70" s="406">
        <v>113.77</v>
      </c>
      <c r="Y70" s="406">
        <v>157.28</v>
      </c>
      <c r="Z70" s="406">
        <v>107.3</v>
      </c>
      <c r="AA70" s="406">
        <v>148.34</v>
      </c>
      <c r="AB70" s="406" t="s">
        <v>1098</v>
      </c>
      <c r="AC70" s="431" t="s">
        <v>1098</v>
      </c>
      <c r="AD70" s="52" t="s">
        <v>1108</v>
      </c>
      <c r="AE70" s="52" t="s">
        <v>1109</v>
      </c>
      <c r="AF70" s="241" t="s">
        <v>1286</v>
      </c>
      <c r="AG70" s="52" t="s">
        <v>1107</v>
      </c>
      <c r="AH70" s="52" t="s">
        <v>1107</v>
      </c>
      <c r="AI70" s="52" t="s">
        <v>1107</v>
      </c>
      <c r="AJ70" s="52" t="s">
        <v>1107</v>
      </c>
      <c r="AK70" s="279" t="s">
        <v>1107</v>
      </c>
      <c r="AL70" s="52" t="s">
        <v>1107</v>
      </c>
      <c r="AM70" s="52" t="s">
        <v>1107</v>
      </c>
      <c r="AN70" s="279" t="s">
        <v>1158</v>
      </c>
      <c r="AO70" s="328" t="s">
        <v>2310</v>
      </c>
      <c r="AP70" s="52" t="s">
        <v>1107</v>
      </c>
      <c r="AQ70" s="241" t="s">
        <v>2193</v>
      </c>
      <c r="AR70" s="126" t="str">
        <f>VLOOKUP(I:I,'[1]TPN nº.33'!$G:$I,3,FALSE)</f>
        <v>Categoria V</v>
      </c>
      <c r="AS70" s="316">
        <f>VLOOKUP(I:I,'[1]TPN nº.33'!$G:$H,2,FALSE)</f>
        <v>39898</v>
      </c>
    </row>
    <row r="71" spans="1:45" s="151" customFormat="1" ht="40.5" customHeight="1">
      <c r="A71" s="60" t="s">
        <v>2321</v>
      </c>
      <c r="B71" s="48" t="s">
        <v>2334</v>
      </c>
      <c r="C71" s="60" t="s">
        <v>292</v>
      </c>
      <c r="D71" s="60" t="s">
        <v>293</v>
      </c>
      <c r="E71" s="60" t="s">
        <v>290</v>
      </c>
      <c r="F71" s="246" t="s">
        <v>23</v>
      </c>
      <c r="G71" s="267">
        <v>7896261006447</v>
      </c>
      <c r="H71" s="48" t="s">
        <v>294</v>
      </c>
      <c r="I71" s="111">
        <v>526505302166311</v>
      </c>
      <c r="J71" s="48">
        <v>148011</v>
      </c>
      <c r="K71" s="116" t="s">
        <v>25</v>
      </c>
      <c r="L71" s="407">
        <v>229.32</v>
      </c>
      <c r="M71" s="414">
        <v>317.02999999999997</v>
      </c>
      <c r="N71" s="414">
        <v>223.73</v>
      </c>
      <c r="O71" s="414">
        <v>309.29000000000002</v>
      </c>
      <c r="P71" s="414">
        <v>223.73</v>
      </c>
      <c r="Q71" s="414">
        <v>309.29000000000002</v>
      </c>
      <c r="R71" s="414">
        <v>222.37</v>
      </c>
      <c r="S71" s="414">
        <v>307.42</v>
      </c>
      <c r="T71" s="414">
        <v>222.37</v>
      </c>
      <c r="U71" s="414">
        <v>307.42</v>
      </c>
      <c r="V71" s="414">
        <v>221.03</v>
      </c>
      <c r="W71" s="414">
        <v>305.56</v>
      </c>
      <c r="X71" s="414">
        <v>221.03</v>
      </c>
      <c r="Y71" s="414">
        <v>305.56</v>
      </c>
      <c r="Z71" s="414">
        <v>208.47</v>
      </c>
      <c r="AA71" s="414">
        <v>288.2</v>
      </c>
      <c r="AB71" s="414" t="s">
        <v>1098</v>
      </c>
      <c r="AC71" s="429" t="s">
        <v>1098</v>
      </c>
      <c r="AD71" s="48" t="s">
        <v>1108</v>
      </c>
      <c r="AE71" s="48" t="s">
        <v>1109</v>
      </c>
      <c r="AF71" s="245" t="s">
        <v>1746</v>
      </c>
      <c r="AG71" s="48" t="s">
        <v>1107</v>
      </c>
      <c r="AH71" s="127" t="s">
        <v>1107</v>
      </c>
      <c r="AI71" s="127" t="s">
        <v>1107</v>
      </c>
      <c r="AJ71" s="127" t="s">
        <v>1107</v>
      </c>
      <c r="AK71" s="290" t="s">
        <v>1107</v>
      </c>
      <c r="AL71" s="127" t="s">
        <v>1107</v>
      </c>
      <c r="AM71" s="127" t="s">
        <v>1158</v>
      </c>
      <c r="AN71" s="290" t="s">
        <v>2186</v>
      </c>
      <c r="AO71" s="300" t="s">
        <v>2320</v>
      </c>
      <c r="AP71" s="127" t="s">
        <v>1158</v>
      </c>
      <c r="AQ71" s="300" t="s">
        <v>2229</v>
      </c>
      <c r="AR71" s="128" t="str">
        <f>VLOOKUP(I:I,'[1]TPN nº.33'!$G:$I,3,FALSE)</f>
        <v>Categoria III</v>
      </c>
      <c r="AS71" s="307">
        <f>VLOOKUP(I:I,'[1]TPN nº.33'!$G:$H,2,FALSE)</f>
        <v>38525</v>
      </c>
    </row>
    <row r="72" spans="1:45" s="151" customFormat="1" ht="34.5" customHeight="1" thickBot="1">
      <c r="A72" s="59" t="s">
        <v>2321</v>
      </c>
      <c r="B72" s="53" t="s">
        <v>2334</v>
      </c>
      <c r="C72" s="59" t="s">
        <v>288</v>
      </c>
      <c r="D72" s="59" t="s">
        <v>289</v>
      </c>
      <c r="E72" s="59" t="s">
        <v>290</v>
      </c>
      <c r="F72" s="248" t="s">
        <v>23</v>
      </c>
      <c r="G72" s="268">
        <v>7896261006430</v>
      </c>
      <c r="H72" s="53" t="s">
        <v>291</v>
      </c>
      <c r="I72" s="110">
        <v>526505301161219</v>
      </c>
      <c r="J72" s="53">
        <v>148012</v>
      </c>
      <c r="K72" s="280" t="s">
        <v>25</v>
      </c>
      <c r="L72" s="408">
        <v>127.41</v>
      </c>
      <c r="M72" s="416">
        <v>176.13</v>
      </c>
      <c r="N72" s="416">
        <v>124.3</v>
      </c>
      <c r="O72" s="416">
        <v>171.84</v>
      </c>
      <c r="P72" s="416">
        <v>124.3</v>
      </c>
      <c r="Q72" s="416">
        <v>171.84</v>
      </c>
      <c r="R72" s="416">
        <v>123.55</v>
      </c>
      <c r="S72" s="416">
        <v>170.8</v>
      </c>
      <c r="T72" s="416">
        <v>123.55</v>
      </c>
      <c r="U72" s="416">
        <v>170.8</v>
      </c>
      <c r="V72" s="416">
        <v>122.8</v>
      </c>
      <c r="W72" s="416">
        <v>169.76</v>
      </c>
      <c r="X72" s="416">
        <v>122.8</v>
      </c>
      <c r="Y72" s="416">
        <v>169.76</v>
      </c>
      <c r="Z72" s="416">
        <v>115.83</v>
      </c>
      <c r="AA72" s="416">
        <v>160.13</v>
      </c>
      <c r="AB72" s="416" t="s">
        <v>1098</v>
      </c>
      <c r="AC72" s="430" t="s">
        <v>1098</v>
      </c>
      <c r="AD72" s="53" t="s">
        <v>1108</v>
      </c>
      <c r="AE72" s="53" t="s">
        <v>1109</v>
      </c>
      <c r="AF72" s="247" t="s">
        <v>1746</v>
      </c>
      <c r="AG72" s="53" t="s">
        <v>1107</v>
      </c>
      <c r="AH72" s="123" t="s">
        <v>1107</v>
      </c>
      <c r="AI72" s="123" t="s">
        <v>1107</v>
      </c>
      <c r="AJ72" s="123" t="s">
        <v>1107</v>
      </c>
      <c r="AK72" s="291" t="s">
        <v>1107</v>
      </c>
      <c r="AL72" s="123" t="s">
        <v>1107</v>
      </c>
      <c r="AM72" s="123" t="s">
        <v>1158</v>
      </c>
      <c r="AN72" s="291" t="s">
        <v>2186</v>
      </c>
      <c r="AO72" s="301" t="s">
        <v>2320</v>
      </c>
      <c r="AP72" s="123" t="s">
        <v>1158</v>
      </c>
      <c r="AQ72" s="301" t="s">
        <v>2228</v>
      </c>
      <c r="AR72" s="123" t="s">
        <v>2252</v>
      </c>
      <c r="AS72" s="309">
        <f>VLOOKUP(I:I,'[1]TPN nº.33'!$G:$H,2,FALSE)</f>
        <v>37531</v>
      </c>
    </row>
    <row r="73" spans="1:45" s="151" customFormat="1" ht="45.75" thickBot="1">
      <c r="A73" s="62" t="s">
        <v>2165</v>
      </c>
      <c r="B73" s="56" t="s">
        <v>2334</v>
      </c>
      <c r="C73" s="62" t="s">
        <v>295</v>
      </c>
      <c r="D73" s="62" t="s">
        <v>296</v>
      </c>
      <c r="E73" s="62" t="s">
        <v>297</v>
      </c>
      <c r="F73" s="240" t="s">
        <v>23</v>
      </c>
      <c r="G73" s="271">
        <v>7896261009066</v>
      </c>
      <c r="H73" s="56" t="s">
        <v>298</v>
      </c>
      <c r="I73" s="112">
        <v>526528501114213</v>
      </c>
      <c r="J73" s="56">
        <v>702358</v>
      </c>
      <c r="K73" s="283" t="s">
        <v>43</v>
      </c>
      <c r="L73" s="411">
        <v>96.06</v>
      </c>
      <c r="M73" s="404">
        <v>127.86</v>
      </c>
      <c r="N73" s="404">
        <v>93.36</v>
      </c>
      <c r="O73" s="404">
        <v>124.39</v>
      </c>
      <c r="P73" s="404">
        <v>81.12</v>
      </c>
      <c r="Q73" s="404">
        <v>112.15</v>
      </c>
      <c r="R73" s="404">
        <v>92.71</v>
      </c>
      <c r="S73" s="404">
        <v>123.54</v>
      </c>
      <c r="T73" s="404">
        <v>80.63</v>
      </c>
      <c r="U73" s="404">
        <v>111.47</v>
      </c>
      <c r="V73" s="404">
        <v>92.07</v>
      </c>
      <c r="W73" s="404">
        <v>122.72</v>
      </c>
      <c r="X73" s="404">
        <v>80.150000000000006</v>
      </c>
      <c r="Y73" s="404">
        <v>110.8</v>
      </c>
      <c r="Z73" s="404">
        <v>86.1</v>
      </c>
      <c r="AA73" s="404">
        <v>115.01</v>
      </c>
      <c r="AB73" s="404" t="s">
        <v>1098</v>
      </c>
      <c r="AC73" s="433" t="s">
        <v>1098</v>
      </c>
      <c r="AD73" s="56" t="s">
        <v>1108</v>
      </c>
      <c r="AE73" s="56" t="s">
        <v>1109</v>
      </c>
      <c r="AF73" s="239" t="s">
        <v>1747</v>
      </c>
      <c r="AG73" s="56" t="s">
        <v>1107</v>
      </c>
      <c r="AH73" s="56" t="s">
        <v>1107</v>
      </c>
      <c r="AI73" s="56" t="s">
        <v>1107</v>
      </c>
      <c r="AJ73" s="56" t="s">
        <v>1107</v>
      </c>
      <c r="AK73" s="283" t="s">
        <v>1107</v>
      </c>
      <c r="AL73" s="56" t="s">
        <v>1107</v>
      </c>
      <c r="AM73" s="56" t="s">
        <v>1158</v>
      </c>
      <c r="AN73" s="283" t="s">
        <v>1158</v>
      </c>
      <c r="AO73" s="327" t="s">
        <v>2329</v>
      </c>
      <c r="AP73" s="56" t="s">
        <v>1158</v>
      </c>
      <c r="AQ73" s="239" t="s">
        <v>2201</v>
      </c>
      <c r="AR73" s="124" t="str">
        <f>VLOOKUP(I:I,'[1]TPN nº.33'!$G:$I,3,FALSE)</f>
        <v>Categoria II</v>
      </c>
      <c r="AS73" s="315">
        <f>VLOOKUP(I:I,'[1]TPN nº.33'!$G:$H,2,FALSE)</f>
        <v>39276</v>
      </c>
    </row>
    <row r="74" spans="1:45" s="151" customFormat="1" ht="23.25" thickBot="1">
      <c r="A74" s="41" t="s">
        <v>2049</v>
      </c>
      <c r="B74" s="72" t="s">
        <v>2334</v>
      </c>
      <c r="C74" s="41" t="s">
        <v>305</v>
      </c>
      <c r="D74" s="261" t="s">
        <v>306</v>
      </c>
      <c r="E74" s="41" t="s">
        <v>307</v>
      </c>
      <c r="F74" s="244" t="s">
        <v>23</v>
      </c>
      <c r="G74" s="263">
        <v>7896261004931</v>
      </c>
      <c r="H74" s="72" t="s">
        <v>308</v>
      </c>
      <c r="I74" s="222">
        <v>526505401172417</v>
      </c>
      <c r="J74" s="72">
        <v>138816</v>
      </c>
      <c r="K74" s="276" t="s">
        <v>25</v>
      </c>
      <c r="L74" s="401">
        <v>85.76</v>
      </c>
      <c r="M74" s="402">
        <v>118.56</v>
      </c>
      <c r="N74" s="402">
        <v>83.67</v>
      </c>
      <c r="O74" s="402">
        <v>115.66</v>
      </c>
      <c r="P74" s="402">
        <v>83.67</v>
      </c>
      <c r="Q74" s="402">
        <v>115.67</v>
      </c>
      <c r="R74" s="402">
        <v>83.16</v>
      </c>
      <c r="S74" s="402">
        <v>114.97</v>
      </c>
      <c r="T74" s="402">
        <v>83.16</v>
      </c>
      <c r="U74" s="402">
        <v>114.97</v>
      </c>
      <c r="V74" s="402">
        <v>82.66</v>
      </c>
      <c r="W74" s="402">
        <v>114.27</v>
      </c>
      <c r="X74" s="402">
        <v>82.66</v>
      </c>
      <c r="Y74" s="402">
        <v>114.27</v>
      </c>
      <c r="Z74" s="402">
        <v>77.959999999999994</v>
      </c>
      <c r="AA74" s="402">
        <v>107.78</v>
      </c>
      <c r="AB74" s="402" t="s">
        <v>1098</v>
      </c>
      <c r="AC74" s="436" t="s">
        <v>1098</v>
      </c>
      <c r="AD74" s="72" t="s">
        <v>1108</v>
      </c>
      <c r="AE74" s="72" t="s">
        <v>1109</v>
      </c>
      <c r="AF74" s="243" t="s">
        <v>1300</v>
      </c>
      <c r="AG74" s="72" t="s">
        <v>1107</v>
      </c>
      <c r="AH74" s="130" t="s">
        <v>1107</v>
      </c>
      <c r="AI74" s="130" t="s">
        <v>1107</v>
      </c>
      <c r="AJ74" s="130" t="s">
        <v>1107</v>
      </c>
      <c r="AK74" s="286" t="s">
        <v>1107</v>
      </c>
      <c r="AL74" s="130" t="s">
        <v>1107</v>
      </c>
      <c r="AM74" s="294" t="s">
        <v>1158</v>
      </c>
      <c r="AN74" s="286"/>
      <c r="AO74" s="296"/>
      <c r="AP74" s="294" t="s">
        <v>1107</v>
      </c>
      <c r="AQ74" s="304"/>
      <c r="AR74" s="130" t="s">
        <v>2252</v>
      </c>
      <c r="AS74" s="310">
        <f>VLOOKUP(I:I,'[1]TPN nº.33'!$G:$H,2,FALSE)</f>
        <v>36671</v>
      </c>
    </row>
    <row r="75" spans="1:45" s="151" customFormat="1" ht="22.5">
      <c r="A75" s="62" t="s">
        <v>1961</v>
      </c>
      <c r="B75" s="56" t="s">
        <v>2334</v>
      </c>
      <c r="C75" s="62" t="s">
        <v>316</v>
      </c>
      <c r="D75" s="62" t="s">
        <v>317</v>
      </c>
      <c r="E75" s="62" t="s">
        <v>311</v>
      </c>
      <c r="F75" s="240" t="s">
        <v>23</v>
      </c>
      <c r="G75" s="271">
        <v>7896261007444</v>
      </c>
      <c r="H75" s="56" t="s">
        <v>318</v>
      </c>
      <c r="I75" s="112">
        <v>526505803173418</v>
      </c>
      <c r="J75" s="56">
        <v>147484</v>
      </c>
      <c r="K75" s="283" t="s">
        <v>25</v>
      </c>
      <c r="L75" s="411">
        <v>94.61</v>
      </c>
      <c r="M75" s="404">
        <v>130.79</v>
      </c>
      <c r="N75" s="404">
        <v>92.3</v>
      </c>
      <c r="O75" s="404">
        <v>127.59</v>
      </c>
      <c r="P75" s="404">
        <v>92.3</v>
      </c>
      <c r="Q75" s="404">
        <v>127.6</v>
      </c>
      <c r="R75" s="404">
        <v>91.74</v>
      </c>
      <c r="S75" s="404">
        <v>126.83</v>
      </c>
      <c r="T75" s="404">
        <v>91.74</v>
      </c>
      <c r="U75" s="404">
        <v>126.83</v>
      </c>
      <c r="V75" s="404">
        <v>91.18</v>
      </c>
      <c r="W75" s="404">
        <v>126.05</v>
      </c>
      <c r="X75" s="404">
        <v>91.18</v>
      </c>
      <c r="Y75" s="404">
        <v>126.05</v>
      </c>
      <c r="Z75" s="404">
        <v>86</v>
      </c>
      <c r="AA75" s="404">
        <v>118.89</v>
      </c>
      <c r="AB75" s="404" t="s">
        <v>1098</v>
      </c>
      <c r="AC75" s="433" t="s">
        <v>1098</v>
      </c>
      <c r="AD75" s="56" t="s">
        <v>1113</v>
      </c>
      <c r="AE75" s="56" t="s">
        <v>1109</v>
      </c>
      <c r="AF75" s="239" t="s">
        <v>1308</v>
      </c>
      <c r="AG75" s="56" t="s">
        <v>1107</v>
      </c>
      <c r="AH75" s="124" t="s">
        <v>1107</v>
      </c>
      <c r="AI75" s="124" t="s">
        <v>1107</v>
      </c>
      <c r="AJ75" s="124" t="s">
        <v>1107</v>
      </c>
      <c r="AK75" s="287" t="s">
        <v>1107</v>
      </c>
      <c r="AL75" s="124" t="s">
        <v>1107</v>
      </c>
      <c r="AM75" s="56" t="s">
        <v>1158</v>
      </c>
      <c r="AN75" s="287"/>
      <c r="AO75" s="297"/>
      <c r="AP75" s="56" t="s">
        <v>1107</v>
      </c>
      <c r="AQ75" s="239"/>
      <c r="AR75" s="124" t="str">
        <f>VLOOKUP(I:I,'[1]TPN nº.33'!$G:$I,3,FALSE)</f>
        <v>Categoria III</v>
      </c>
      <c r="AS75" s="315">
        <f>VLOOKUP(I:I,'[1]TPN nº.33'!$G:$H,2,FALSE)</f>
        <v>37644</v>
      </c>
    </row>
    <row r="76" spans="1:45" s="151" customFormat="1" ht="22.5">
      <c r="A76" s="61" t="s">
        <v>1961</v>
      </c>
      <c r="B76" s="50" t="s">
        <v>2334</v>
      </c>
      <c r="C76" s="61" t="s">
        <v>313</v>
      </c>
      <c r="D76" s="61" t="s">
        <v>314</v>
      </c>
      <c r="E76" s="61" t="s">
        <v>311</v>
      </c>
      <c r="F76" s="238" t="s">
        <v>23</v>
      </c>
      <c r="G76" s="265">
        <v>7896261007406</v>
      </c>
      <c r="H76" s="50" t="s">
        <v>315</v>
      </c>
      <c r="I76" s="114">
        <v>526505802177411</v>
      </c>
      <c r="J76" s="50">
        <v>147485</v>
      </c>
      <c r="K76" s="278" t="s">
        <v>25</v>
      </c>
      <c r="L76" s="411">
        <v>70.59</v>
      </c>
      <c r="M76" s="404">
        <v>97.59</v>
      </c>
      <c r="N76" s="404">
        <v>68.87</v>
      </c>
      <c r="O76" s="404">
        <v>95.21</v>
      </c>
      <c r="P76" s="404">
        <v>68.87</v>
      </c>
      <c r="Q76" s="404">
        <v>95.21</v>
      </c>
      <c r="R76" s="404">
        <v>68.45</v>
      </c>
      <c r="S76" s="404">
        <v>94.63</v>
      </c>
      <c r="T76" s="404">
        <v>68.45</v>
      </c>
      <c r="U76" s="404">
        <v>94.63</v>
      </c>
      <c r="V76" s="404">
        <v>68.040000000000006</v>
      </c>
      <c r="W76" s="404">
        <v>94.06</v>
      </c>
      <c r="X76" s="404">
        <v>68.040000000000006</v>
      </c>
      <c r="Y76" s="404">
        <v>94.06</v>
      </c>
      <c r="Z76" s="404">
        <v>64.180000000000007</v>
      </c>
      <c r="AA76" s="404">
        <v>88.73</v>
      </c>
      <c r="AB76" s="404" t="s">
        <v>1098</v>
      </c>
      <c r="AC76" s="433" t="s">
        <v>1098</v>
      </c>
      <c r="AD76" s="50" t="s">
        <v>1113</v>
      </c>
      <c r="AE76" s="50" t="s">
        <v>1109</v>
      </c>
      <c r="AF76" s="252" t="s">
        <v>1308</v>
      </c>
      <c r="AG76" s="50" t="s">
        <v>1107</v>
      </c>
      <c r="AH76" s="125" t="s">
        <v>1107</v>
      </c>
      <c r="AI76" s="125" t="s">
        <v>1107</v>
      </c>
      <c r="AJ76" s="125" t="s">
        <v>1107</v>
      </c>
      <c r="AK76" s="288" t="s">
        <v>1107</v>
      </c>
      <c r="AL76" s="125" t="s">
        <v>1107</v>
      </c>
      <c r="AM76" s="50" t="s">
        <v>1107</v>
      </c>
      <c r="AN76" s="288"/>
      <c r="AO76" s="298"/>
      <c r="AP76" s="50" t="s">
        <v>1107</v>
      </c>
      <c r="AQ76" s="252"/>
      <c r="AR76" s="125" t="str">
        <f>VLOOKUP(I:I,'[1]TPN nº.33'!$G:$I,3,FALSE)</f>
        <v>Categoria III</v>
      </c>
      <c r="AS76" s="308">
        <f>VLOOKUP(I:I,'[1]TPN nº.33'!$G:$H,2,FALSE)</f>
        <v>37644</v>
      </c>
    </row>
    <row r="77" spans="1:45" s="151" customFormat="1" ht="23.25" thickBot="1">
      <c r="A77" s="63" t="s">
        <v>1961</v>
      </c>
      <c r="B77" s="52" t="s">
        <v>2334</v>
      </c>
      <c r="C77" s="63" t="s">
        <v>309</v>
      </c>
      <c r="D77" s="63" t="s">
        <v>310</v>
      </c>
      <c r="E77" s="63" t="s">
        <v>311</v>
      </c>
      <c r="F77" s="242" t="s">
        <v>23</v>
      </c>
      <c r="G77" s="266">
        <v>7896261007390</v>
      </c>
      <c r="H77" s="52" t="s">
        <v>312</v>
      </c>
      <c r="I77" s="74">
        <v>526505801170411</v>
      </c>
      <c r="J77" s="52">
        <v>700607</v>
      </c>
      <c r="K77" s="279" t="s">
        <v>25</v>
      </c>
      <c r="L77" s="409">
        <v>60.07</v>
      </c>
      <c r="M77" s="406">
        <v>83.04</v>
      </c>
      <c r="N77" s="406">
        <v>58.6</v>
      </c>
      <c r="O77" s="406">
        <v>81.010000000000005</v>
      </c>
      <c r="P77" s="406">
        <v>58.6</v>
      </c>
      <c r="Q77" s="406">
        <v>81.010000000000005</v>
      </c>
      <c r="R77" s="406">
        <v>58.24</v>
      </c>
      <c r="S77" s="406">
        <v>80.52</v>
      </c>
      <c r="T77" s="406">
        <v>58.24</v>
      </c>
      <c r="U77" s="406">
        <v>80.52</v>
      </c>
      <c r="V77" s="406">
        <v>57.89</v>
      </c>
      <c r="W77" s="406">
        <v>80.03</v>
      </c>
      <c r="X77" s="406">
        <v>57.89</v>
      </c>
      <c r="Y77" s="406">
        <v>80.03</v>
      </c>
      <c r="Z77" s="406">
        <v>54.61</v>
      </c>
      <c r="AA77" s="406">
        <v>75.5</v>
      </c>
      <c r="AB77" s="406" t="s">
        <v>1098</v>
      </c>
      <c r="AC77" s="431" t="s">
        <v>1098</v>
      </c>
      <c r="AD77" s="52" t="s">
        <v>1108</v>
      </c>
      <c r="AE77" s="52" t="s">
        <v>1109</v>
      </c>
      <c r="AF77" s="241" t="s">
        <v>1308</v>
      </c>
      <c r="AG77" s="52" t="s">
        <v>1107</v>
      </c>
      <c r="AH77" s="126" t="s">
        <v>1107</v>
      </c>
      <c r="AI77" s="126" t="s">
        <v>1107</v>
      </c>
      <c r="AJ77" s="126" t="s">
        <v>1107</v>
      </c>
      <c r="AK77" s="289" t="s">
        <v>1107</v>
      </c>
      <c r="AL77" s="126" t="s">
        <v>1107</v>
      </c>
      <c r="AM77" s="52" t="s">
        <v>1158</v>
      </c>
      <c r="AN77" s="289"/>
      <c r="AO77" s="299"/>
      <c r="AP77" s="52" t="s">
        <v>1107</v>
      </c>
      <c r="AQ77" s="241"/>
      <c r="AR77" s="126" t="str">
        <f>VLOOKUP(I:I,'[1]TPN nº.33'!$G:$I,3,FALSE)</f>
        <v>Categoria III</v>
      </c>
      <c r="AS77" s="316">
        <f>VLOOKUP(I:I,'[1]TPN nº.33'!$G:$H,2,FALSE)</f>
        <v>37896</v>
      </c>
    </row>
    <row r="78" spans="1:45" s="445" customFormat="1" ht="22.5">
      <c r="A78" s="60" t="s">
        <v>2050</v>
      </c>
      <c r="B78" s="48" t="s">
        <v>2334</v>
      </c>
      <c r="C78" s="60" t="s">
        <v>343</v>
      </c>
      <c r="D78" s="60" t="s">
        <v>344</v>
      </c>
      <c r="E78" s="60" t="s">
        <v>324</v>
      </c>
      <c r="F78" s="246" t="s">
        <v>23</v>
      </c>
      <c r="G78" s="267">
        <v>7896261004580</v>
      </c>
      <c r="H78" s="48" t="s">
        <v>345</v>
      </c>
      <c r="I78" s="111">
        <v>526506005130310</v>
      </c>
      <c r="J78" s="48">
        <v>140418</v>
      </c>
      <c r="K78" s="116" t="s">
        <v>25</v>
      </c>
      <c r="L78" s="442">
        <v>469.82</v>
      </c>
      <c r="M78" s="443">
        <v>649.5</v>
      </c>
      <c r="N78" s="443">
        <v>458.36</v>
      </c>
      <c r="O78" s="443">
        <v>633.65</v>
      </c>
      <c r="P78" s="443">
        <v>458.36</v>
      </c>
      <c r="Q78" s="443">
        <v>633.66</v>
      </c>
      <c r="R78" s="443">
        <v>455.58</v>
      </c>
      <c r="S78" s="443">
        <v>629.82000000000005</v>
      </c>
      <c r="T78" s="443">
        <v>455.58</v>
      </c>
      <c r="U78" s="443">
        <v>629.82000000000005</v>
      </c>
      <c r="V78" s="443">
        <v>452.84</v>
      </c>
      <c r="W78" s="443">
        <v>626.02</v>
      </c>
      <c r="X78" s="443">
        <v>452.84</v>
      </c>
      <c r="Y78" s="443">
        <v>626.02</v>
      </c>
      <c r="Z78" s="443">
        <v>427.11</v>
      </c>
      <c r="AA78" s="443">
        <v>590.45000000000005</v>
      </c>
      <c r="AB78" s="443" t="s">
        <v>1098</v>
      </c>
      <c r="AC78" s="444" t="s">
        <v>1098</v>
      </c>
      <c r="AD78" s="48" t="s">
        <v>1108</v>
      </c>
      <c r="AE78" s="48" t="s">
        <v>1109</v>
      </c>
      <c r="AF78" s="245" t="s">
        <v>1323</v>
      </c>
      <c r="AG78" s="48" t="s">
        <v>1107</v>
      </c>
      <c r="AH78" s="127" t="s">
        <v>1158</v>
      </c>
      <c r="AI78" s="127" t="s">
        <v>1158</v>
      </c>
      <c r="AJ78" s="127" t="s">
        <v>1158</v>
      </c>
      <c r="AK78" s="290" t="s">
        <v>1107</v>
      </c>
      <c r="AL78" s="127" t="s">
        <v>1107</v>
      </c>
      <c r="AM78" s="127" t="s">
        <v>1158</v>
      </c>
      <c r="AN78" s="290"/>
      <c r="AO78" s="300"/>
      <c r="AP78" s="127" t="s">
        <v>1107</v>
      </c>
      <c r="AQ78" s="300"/>
      <c r="AR78" s="127" t="s">
        <v>2252</v>
      </c>
      <c r="AS78" s="311">
        <f>VLOOKUP(I:I,'[1]TPN nº.33'!$G:$H,2,FALSE)</f>
        <v>36789</v>
      </c>
    </row>
    <row r="79" spans="1:45" s="445" customFormat="1" ht="22.5">
      <c r="A79" s="58" t="s">
        <v>2050</v>
      </c>
      <c r="B79" s="54" t="s">
        <v>2334</v>
      </c>
      <c r="C79" s="58" t="s">
        <v>326</v>
      </c>
      <c r="D79" s="58" t="s">
        <v>327</v>
      </c>
      <c r="E79" s="58" t="s">
        <v>324</v>
      </c>
      <c r="F79" s="237" t="s">
        <v>23</v>
      </c>
      <c r="G79" s="270">
        <v>7896261007758</v>
      </c>
      <c r="H79" s="54" t="s">
        <v>328</v>
      </c>
      <c r="I79" s="70">
        <v>526506001119312</v>
      </c>
      <c r="J79" s="54">
        <v>700612</v>
      </c>
      <c r="K79" s="282" t="s">
        <v>25</v>
      </c>
      <c r="L79" s="446">
        <v>162.5</v>
      </c>
      <c r="M79" s="443">
        <v>224.65</v>
      </c>
      <c r="N79" s="443">
        <v>158.54</v>
      </c>
      <c r="O79" s="443">
        <v>219.17</v>
      </c>
      <c r="P79" s="443">
        <v>158.54</v>
      </c>
      <c r="Q79" s="443">
        <v>219.17</v>
      </c>
      <c r="R79" s="443">
        <v>157.58000000000001</v>
      </c>
      <c r="S79" s="443">
        <v>217.84</v>
      </c>
      <c r="T79" s="443">
        <v>157.58000000000001</v>
      </c>
      <c r="U79" s="443">
        <v>217.84</v>
      </c>
      <c r="V79" s="443">
        <v>156.62</v>
      </c>
      <c r="W79" s="443">
        <v>216.52</v>
      </c>
      <c r="X79" s="443">
        <v>156.62</v>
      </c>
      <c r="Y79" s="443">
        <v>216.52</v>
      </c>
      <c r="Z79" s="443">
        <v>147.72999999999999</v>
      </c>
      <c r="AA79" s="443">
        <v>204.23</v>
      </c>
      <c r="AB79" s="443" t="s">
        <v>1098</v>
      </c>
      <c r="AC79" s="444" t="s">
        <v>1098</v>
      </c>
      <c r="AD79" s="54" t="s">
        <v>1108</v>
      </c>
      <c r="AE79" s="54" t="s">
        <v>1109</v>
      </c>
      <c r="AF79" s="251" t="s">
        <v>1323</v>
      </c>
      <c r="AG79" s="54" t="s">
        <v>1107</v>
      </c>
      <c r="AH79" s="128" t="s">
        <v>1158</v>
      </c>
      <c r="AI79" s="128" t="s">
        <v>1158</v>
      </c>
      <c r="AJ79" s="128" t="s">
        <v>1158</v>
      </c>
      <c r="AK79" s="293" t="s">
        <v>1107</v>
      </c>
      <c r="AL79" s="128" t="s">
        <v>1107</v>
      </c>
      <c r="AM79" s="128" t="s">
        <v>1158</v>
      </c>
      <c r="AN79" s="293"/>
      <c r="AO79" s="303"/>
      <c r="AP79" s="128" t="s">
        <v>1107</v>
      </c>
      <c r="AQ79" s="303"/>
      <c r="AR79" s="128" t="s">
        <v>2252</v>
      </c>
      <c r="AS79" s="307">
        <f>VLOOKUP(I:I,'[1]TPN nº.33'!$G:$H,2,FALSE)</f>
        <v>35885</v>
      </c>
    </row>
    <row r="80" spans="1:45" s="445" customFormat="1" ht="22.5">
      <c r="A80" s="58" t="s">
        <v>2050</v>
      </c>
      <c r="B80" s="54" t="s">
        <v>2334</v>
      </c>
      <c r="C80" s="58" t="s">
        <v>329</v>
      </c>
      <c r="D80" s="58" t="s">
        <v>330</v>
      </c>
      <c r="E80" s="58" t="s">
        <v>324</v>
      </c>
      <c r="F80" s="237" t="s">
        <v>23</v>
      </c>
      <c r="G80" s="270">
        <v>7896261007772</v>
      </c>
      <c r="H80" s="54" t="s">
        <v>331</v>
      </c>
      <c r="I80" s="70">
        <v>526506006110313</v>
      </c>
      <c r="J80" s="54">
        <v>700613</v>
      </c>
      <c r="K80" s="282" t="s">
        <v>25</v>
      </c>
      <c r="L80" s="442">
        <v>186.56</v>
      </c>
      <c r="M80" s="443">
        <v>257.91000000000003</v>
      </c>
      <c r="N80" s="443">
        <v>182.01</v>
      </c>
      <c r="O80" s="443">
        <v>251.62</v>
      </c>
      <c r="P80" s="443">
        <v>182.01</v>
      </c>
      <c r="Q80" s="443">
        <v>251.62</v>
      </c>
      <c r="R80" s="443">
        <v>180.91</v>
      </c>
      <c r="S80" s="443">
        <v>250.09</v>
      </c>
      <c r="T80" s="443">
        <v>180.91</v>
      </c>
      <c r="U80" s="443">
        <v>250.09</v>
      </c>
      <c r="V80" s="443">
        <v>179.82</v>
      </c>
      <c r="W80" s="443">
        <v>248.59</v>
      </c>
      <c r="X80" s="443">
        <v>179.82</v>
      </c>
      <c r="Y80" s="443">
        <v>248.59</v>
      </c>
      <c r="Z80" s="443">
        <v>169.6</v>
      </c>
      <c r="AA80" s="443">
        <v>234.46</v>
      </c>
      <c r="AB80" s="443" t="s">
        <v>1098</v>
      </c>
      <c r="AC80" s="444" t="s">
        <v>1098</v>
      </c>
      <c r="AD80" s="54" t="s">
        <v>1108</v>
      </c>
      <c r="AE80" s="54" t="s">
        <v>1109</v>
      </c>
      <c r="AF80" s="251" t="s">
        <v>1323</v>
      </c>
      <c r="AG80" s="54" t="s">
        <v>1107</v>
      </c>
      <c r="AH80" s="128" t="s">
        <v>1158</v>
      </c>
      <c r="AI80" s="128" t="s">
        <v>1158</v>
      </c>
      <c r="AJ80" s="128" t="s">
        <v>1158</v>
      </c>
      <c r="AK80" s="293" t="s">
        <v>1107</v>
      </c>
      <c r="AL80" s="128" t="s">
        <v>1107</v>
      </c>
      <c r="AM80" s="128" t="s">
        <v>1158</v>
      </c>
      <c r="AN80" s="293"/>
      <c r="AO80" s="303"/>
      <c r="AP80" s="128" t="s">
        <v>1107</v>
      </c>
      <c r="AQ80" s="303"/>
      <c r="AR80" s="128" t="s">
        <v>2252</v>
      </c>
      <c r="AS80" s="307">
        <f>VLOOKUP(I:I,'[1]TPN nº.33'!$G:$H,2,FALSE)</f>
        <v>35885</v>
      </c>
    </row>
    <row r="81" spans="1:45" s="445" customFormat="1" ht="22.5">
      <c r="A81" s="58" t="s">
        <v>2050</v>
      </c>
      <c r="B81" s="54" t="s">
        <v>2334</v>
      </c>
      <c r="C81" s="58" t="s">
        <v>334</v>
      </c>
      <c r="D81" s="58" t="s">
        <v>335</v>
      </c>
      <c r="E81" s="58" t="s">
        <v>324</v>
      </c>
      <c r="F81" s="237" t="s">
        <v>23</v>
      </c>
      <c r="G81" s="270">
        <v>7896261007789</v>
      </c>
      <c r="H81" s="54" t="s">
        <v>336</v>
      </c>
      <c r="I81" s="70">
        <v>526506010118315</v>
      </c>
      <c r="J81" s="54">
        <v>700615</v>
      </c>
      <c r="K81" s="282" t="s">
        <v>25</v>
      </c>
      <c r="L81" s="442">
        <v>211.61</v>
      </c>
      <c r="M81" s="443">
        <v>292.54000000000002</v>
      </c>
      <c r="N81" s="443">
        <v>206.45</v>
      </c>
      <c r="O81" s="443">
        <v>285.39999999999998</v>
      </c>
      <c r="P81" s="443">
        <v>206.45</v>
      </c>
      <c r="Q81" s="443">
        <v>285.41000000000003</v>
      </c>
      <c r="R81" s="443">
        <v>205.2</v>
      </c>
      <c r="S81" s="443">
        <v>283.68</v>
      </c>
      <c r="T81" s="443">
        <v>205.2</v>
      </c>
      <c r="U81" s="443">
        <v>283.68</v>
      </c>
      <c r="V81" s="443">
        <v>203.96</v>
      </c>
      <c r="W81" s="443">
        <v>281.95999999999998</v>
      </c>
      <c r="X81" s="443">
        <v>203.96</v>
      </c>
      <c r="Y81" s="443">
        <v>281.95999999999998</v>
      </c>
      <c r="Z81" s="443">
        <v>192.37</v>
      </c>
      <c r="AA81" s="443">
        <v>265.94</v>
      </c>
      <c r="AB81" s="443" t="s">
        <v>1098</v>
      </c>
      <c r="AC81" s="444" t="s">
        <v>1098</v>
      </c>
      <c r="AD81" s="54" t="s">
        <v>1108</v>
      </c>
      <c r="AE81" s="54" t="s">
        <v>1109</v>
      </c>
      <c r="AF81" s="251" t="s">
        <v>1323</v>
      </c>
      <c r="AG81" s="54" t="s">
        <v>1107</v>
      </c>
      <c r="AH81" s="128" t="s">
        <v>1158</v>
      </c>
      <c r="AI81" s="128" t="s">
        <v>1158</v>
      </c>
      <c r="AJ81" s="128" t="s">
        <v>1158</v>
      </c>
      <c r="AK81" s="293" t="s">
        <v>1107</v>
      </c>
      <c r="AL81" s="128" t="s">
        <v>1107</v>
      </c>
      <c r="AM81" s="128" t="s">
        <v>1158</v>
      </c>
      <c r="AN81" s="293"/>
      <c r="AO81" s="303"/>
      <c r="AP81" s="128" t="s">
        <v>1107</v>
      </c>
      <c r="AQ81" s="303"/>
      <c r="AR81" s="128" t="s">
        <v>2252</v>
      </c>
      <c r="AS81" s="307">
        <f>VLOOKUP(I:I,'[1]TPN nº.33'!$G:$H,2,FALSE)</f>
        <v>35885</v>
      </c>
    </row>
    <row r="82" spans="1:45" s="445" customFormat="1" ht="22.5">
      <c r="A82" s="58" t="s">
        <v>2050</v>
      </c>
      <c r="B82" s="54" t="s">
        <v>2334</v>
      </c>
      <c r="C82" s="58" t="s">
        <v>337</v>
      </c>
      <c r="D82" s="58" t="s">
        <v>338</v>
      </c>
      <c r="E82" s="58" t="s">
        <v>324</v>
      </c>
      <c r="F82" s="237" t="s">
        <v>23</v>
      </c>
      <c r="G82" s="270">
        <v>7896261007796</v>
      </c>
      <c r="H82" s="54" t="s">
        <v>339</v>
      </c>
      <c r="I82" s="70">
        <v>526506012110311</v>
      </c>
      <c r="J82" s="54">
        <v>700616</v>
      </c>
      <c r="K82" s="282" t="s">
        <v>25</v>
      </c>
      <c r="L82" s="442">
        <v>215.95</v>
      </c>
      <c r="M82" s="443">
        <v>298.52999999999997</v>
      </c>
      <c r="N82" s="443">
        <v>210.68</v>
      </c>
      <c r="O82" s="443">
        <v>291.25</v>
      </c>
      <c r="P82" s="443">
        <v>210.68</v>
      </c>
      <c r="Q82" s="443">
        <v>291.25</v>
      </c>
      <c r="R82" s="443">
        <v>209.4</v>
      </c>
      <c r="S82" s="443">
        <v>289.49</v>
      </c>
      <c r="T82" s="443">
        <v>209.4</v>
      </c>
      <c r="U82" s="443">
        <v>289.49</v>
      </c>
      <c r="V82" s="443">
        <v>208.14</v>
      </c>
      <c r="W82" s="443">
        <v>287.74</v>
      </c>
      <c r="X82" s="443">
        <v>208.14</v>
      </c>
      <c r="Y82" s="443">
        <v>287.74</v>
      </c>
      <c r="Z82" s="443">
        <v>196.31</v>
      </c>
      <c r="AA82" s="443">
        <v>271.39</v>
      </c>
      <c r="AB82" s="443" t="s">
        <v>1098</v>
      </c>
      <c r="AC82" s="444" t="s">
        <v>1098</v>
      </c>
      <c r="AD82" s="54" t="s">
        <v>1108</v>
      </c>
      <c r="AE82" s="54" t="s">
        <v>1109</v>
      </c>
      <c r="AF82" s="251" t="s">
        <v>1323</v>
      </c>
      <c r="AG82" s="54" t="s">
        <v>1107</v>
      </c>
      <c r="AH82" s="128" t="s">
        <v>1158</v>
      </c>
      <c r="AI82" s="128" t="s">
        <v>1158</v>
      </c>
      <c r="AJ82" s="128" t="s">
        <v>1158</v>
      </c>
      <c r="AK82" s="293" t="s">
        <v>1107</v>
      </c>
      <c r="AL82" s="128" t="s">
        <v>1107</v>
      </c>
      <c r="AM82" s="128" t="s">
        <v>1158</v>
      </c>
      <c r="AN82" s="293"/>
      <c r="AO82" s="303"/>
      <c r="AP82" s="128" t="s">
        <v>1107</v>
      </c>
      <c r="AQ82" s="303"/>
      <c r="AR82" s="128" t="s">
        <v>2252</v>
      </c>
      <c r="AS82" s="307">
        <f>VLOOKUP(I:I,'[1]TPN nº.33'!$G:$H,2,FALSE)</f>
        <v>35885</v>
      </c>
    </row>
    <row r="83" spans="1:45" s="445" customFormat="1" ht="23.25" thickBot="1">
      <c r="A83" s="59" t="s">
        <v>2050</v>
      </c>
      <c r="B83" s="53" t="s">
        <v>2334</v>
      </c>
      <c r="C83" s="59" t="s">
        <v>340</v>
      </c>
      <c r="D83" s="59" t="s">
        <v>341</v>
      </c>
      <c r="E83" s="59" t="s">
        <v>324</v>
      </c>
      <c r="F83" s="248" t="s">
        <v>23</v>
      </c>
      <c r="G83" s="268">
        <v>7896261008816</v>
      </c>
      <c r="H83" s="53" t="s">
        <v>342</v>
      </c>
      <c r="I83" s="110">
        <v>526506014131316</v>
      </c>
      <c r="J83" s="53">
        <v>702350</v>
      </c>
      <c r="K83" s="280" t="s">
        <v>25</v>
      </c>
      <c r="L83" s="447">
        <v>195.75</v>
      </c>
      <c r="M83" s="448">
        <v>270.62</v>
      </c>
      <c r="N83" s="448">
        <v>190.98</v>
      </c>
      <c r="O83" s="448">
        <v>264.02</v>
      </c>
      <c r="P83" s="448">
        <v>190.98</v>
      </c>
      <c r="Q83" s="448">
        <v>264.02</v>
      </c>
      <c r="R83" s="448">
        <v>189.82</v>
      </c>
      <c r="S83" s="448">
        <v>262.42</v>
      </c>
      <c r="T83" s="448">
        <v>189.82</v>
      </c>
      <c r="U83" s="448">
        <v>262.42</v>
      </c>
      <c r="V83" s="448">
        <v>188.68</v>
      </c>
      <c r="W83" s="448">
        <v>260.83999999999997</v>
      </c>
      <c r="X83" s="448">
        <v>188.68</v>
      </c>
      <c r="Y83" s="448">
        <v>260.83999999999997</v>
      </c>
      <c r="Z83" s="448">
        <v>177.96</v>
      </c>
      <c r="AA83" s="448">
        <v>246.02</v>
      </c>
      <c r="AB83" s="448" t="s">
        <v>1098</v>
      </c>
      <c r="AC83" s="449" t="s">
        <v>1098</v>
      </c>
      <c r="AD83" s="53" t="s">
        <v>1108</v>
      </c>
      <c r="AE83" s="53" t="s">
        <v>1109</v>
      </c>
      <c r="AF83" s="247" t="s">
        <v>1323</v>
      </c>
      <c r="AG83" s="53" t="s">
        <v>1107</v>
      </c>
      <c r="AH83" s="123" t="s">
        <v>1107</v>
      </c>
      <c r="AI83" s="123" t="s">
        <v>1158</v>
      </c>
      <c r="AJ83" s="123" t="s">
        <v>1107</v>
      </c>
      <c r="AK83" s="291" t="s">
        <v>1107</v>
      </c>
      <c r="AL83" s="123" t="s">
        <v>1107</v>
      </c>
      <c r="AM83" s="123" t="s">
        <v>1158</v>
      </c>
      <c r="AN83" s="291"/>
      <c r="AO83" s="301"/>
      <c r="AP83" s="123" t="s">
        <v>1107</v>
      </c>
      <c r="AQ83" s="301"/>
      <c r="AR83" s="123" t="str">
        <f>VLOOKUP(I:I,'[1]TPN nº.33'!$G:$I,3,FALSE)</f>
        <v>Categoria III</v>
      </c>
      <c r="AS83" s="309">
        <f>VLOOKUP(I:I,'[1]TPN nº.33'!$G:$H,2,FALSE)</f>
        <v>38504</v>
      </c>
    </row>
    <row r="84" spans="1:45" s="453" customFormat="1" ht="22.5">
      <c r="A84" s="62" t="s">
        <v>2102</v>
      </c>
      <c r="B84" s="56" t="s">
        <v>2334</v>
      </c>
      <c r="C84" s="62" t="s">
        <v>356</v>
      </c>
      <c r="D84" s="62" t="s">
        <v>357</v>
      </c>
      <c r="E84" s="62" t="s">
        <v>348</v>
      </c>
      <c r="F84" s="240" t="s">
        <v>23</v>
      </c>
      <c r="G84" s="271">
        <v>7896261013766</v>
      </c>
      <c r="H84" s="56" t="s">
        <v>358</v>
      </c>
      <c r="I84" s="112">
        <v>526529602178312</v>
      </c>
      <c r="J84" s="56">
        <v>712295</v>
      </c>
      <c r="K84" s="283" t="s">
        <v>25</v>
      </c>
      <c r="L84" s="450">
        <v>462.55</v>
      </c>
      <c r="M84" s="451">
        <v>639.45000000000005</v>
      </c>
      <c r="N84" s="451">
        <v>451.27</v>
      </c>
      <c r="O84" s="451">
        <v>623.86</v>
      </c>
      <c r="P84" s="451">
        <v>451.27</v>
      </c>
      <c r="Q84" s="451">
        <v>623.85</v>
      </c>
      <c r="R84" s="451">
        <v>448.53</v>
      </c>
      <c r="S84" s="451">
        <v>620.07000000000005</v>
      </c>
      <c r="T84" s="451">
        <v>448.53</v>
      </c>
      <c r="U84" s="451">
        <v>620.07000000000005</v>
      </c>
      <c r="V84" s="451">
        <v>445.83</v>
      </c>
      <c r="W84" s="451">
        <v>616.33000000000004</v>
      </c>
      <c r="X84" s="451">
        <v>445.83</v>
      </c>
      <c r="Y84" s="451">
        <v>616.33000000000004</v>
      </c>
      <c r="Z84" s="451">
        <v>420.5</v>
      </c>
      <c r="AA84" s="451">
        <v>581.32000000000005</v>
      </c>
      <c r="AB84" s="451" t="s">
        <v>1098</v>
      </c>
      <c r="AC84" s="452" t="s">
        <v>1098</v>
      </c>
      <c r="AD84" s="56" t="s">
        <v>1108</v>
      </c>
      <c r="AE84" s="56" t="s">
        <v>1109</v>
      </c>
      <c r="AF84" s="239" t="s">
        <v>1323</v>
      </c>
      <c r="AG84" s="56" t="s">
        <v>1107</v>
      </c>
      <c r="AH84" s="124" t="s">
        <v>1107</v>
      </c>
      <c r="AI84" s="124" t="s">
        <v>1158</v>
      </c>
      <c r="AJ84" s="124" t="s">
        <v>1107</v>
      </c>
      <c r="AK84" s="287" t="s">
        <v>1107</v>
      </c>
      <c r="AL84" s="124" t="s">
        <v>1107</v>
      </c>
      <c r="AM84" s="124" t="s">
        <v>1107</v>
      </c>
      <c r="AN84" s="287"/>
      <c r="AO84" s="297"/>
      <c r="AP84" s="124" t="s">
        <v>1107</v>
      </c>
      <c r="AQ84" s="297"/>
      <c r="AR84" s="124" t="str">
        <f>VLOOKUP(I:I,'[1]TPN nº.33'!$G:$I,3,FALSE)</f>
        <v>Categoria V</v>
      </c>
      <c r="AS84" s="315">
        <f>VLOOKUP(I:I,'[1]TPN nº.33'!$G:$H,2,FALSE)</f>
        <v>39436</v>
      </c>
    </row>
    <row r="85" spans="1:45" s="453" customFormat="1" ht="22.5">
      <c r="A85" s="61" t="s">
        <v>2102</v>
      </c>
      <c r="B85" s="50" t="s">
        <v>2334</v>
      </c>
      <c r="C85" s="61" t="s">
        <v>350</v>
      </c>
      <c r="D85" s="61" t="s">
        <v>351</v>
      </c>
      <c r="E85" s="61" t="s">
        <v>348</v>
      </c>
      <c r="F85" s="238" t="s">
        <v>23</v>
      </c>
      <c r="G85" s="265">
        <v>7896261013735</v>
      </c>
      <c r="H85" s="50" t="s">
        <v>352</v>
      </c>
      <c r="I85" s="114">
        <v>526529603174310</v>
      </c>
      <c r="J85" s="50">
        <v>712296</v>
      </c>
      <c r="K85" s="278" t="s">
        <v>25</v>
      </c>
      <c r="L85" s="450">
        <v>396.82</v>
      </c>
      <c r="M85" s="451">
        <v>548.58000000000004</v>
      </c>
      <c r="N85" s="451">
        <v>387.14</v>
      </c>
      <c r="O85" s="451">
        <v>535.19000000000005</v>
      </c>
      <c r="P85" s="451">
        <v>387.14</v>
      </c>
      <c r="Q85" s="451">
        <v>535.20000000000005</v>
      </c>
      <c r="R85" s="451">
        <v>384.79</v>
      </c>
      <c r="S85" s="451">
        <v>531.95000000000005</v>
      </c>
      <c r="T85" s="451">
        <v>384.79</v>
      </c>
      <c r="U85" s="451">
        <v>531.95000000000005</v>
      </c>
      <c r="V85" s="451">
        <v>382.47</v>
      </c>
      <c r="W85" s="451">
        <v>528.74</v>
      </c>
      <c r="X85" s="451">
        <v>382.47</v>
      </c>
      <c r="Y85" s="451">
        <v>528.74</v>
      </c>
      <c r="Z85" s="451">
        <v>360.74</v>
      </c>
      <c r="AA85" s="451">
        <v>498.7</v>
      </c>
      <c r="AB85" s="451" t="s">
        <v>1098</v>
      </c>
      <c r="AC85" s="452" t="s">
        <v>1098</v>
      </c>
      <c r="AD85" s="50" t="s">
        <v>1108</v>
      </c>
      <c r="AE85" s="50" t="s">
        <v>1109</v>
      </c>
      <c r="AF85" s="252" t="s">
        <v>1323</v>
      </c>
      <c r="AG85" s="50" t="s">
        <v>1107</v>
      </c>
      <c r="AH85" s="125" t="s">
        <v>1107</v>
      </c>
      <c r="AI85" s="125" t="s">
        <v>1158</v>
      </c>
      <c r="AJ85" s="125" t="s">
        <v>1107</v>
      </c>
      <c r="AK85" s="288" t="s">
        <v>1107</v>
      </c>
      <c r="AL85" s="125" t="s">
        <v>1107</v>
      </c>
      <c r="AM85" s="125" t="s">
        <v>1107</v>
      </c>
      <c r="AN85" s="288"/>
      <c r="AO85" s="298"/>
      <c r="AP85" s="125" t="s">
        <v>1107</v>
      </c>
      <c r="AQ85" s="298"/>
      <c r="AR85" s="125" t="str">
        <f>VLOOKUP(I:I,'[1]TPN nº.33'!$G:$I,3,FALSE)</f>
        <v>Categoria V</v>
      </c>
      <c r="AS85" s="308">
        <f>VLOOKUP(I:I,'[1]TPN nº.33'!$G:$H,2,FALSE)</f>
        <v>39436</v>
      </c>
    </row>
    <row r="86" spans="1:45" s="453" customFormat="1" ht="22.5">
      <c r="A86" s="61" t="s">
        <v>2102</v>
      </c>
      <c r="B86" s="50" t="s">
        <v>2334</v>
      </c>
      <c r="C86" s="61" t="s">
        <v>346</v>
      </c>
      <c r="D86" s="61" t="s">
        <v>347</v>
      </c>
      <c r="E86" s="61" t="s">
        <v>348</v>
      </c>
      <c r="F86" s="238" t="s">
        <v>23</v>
      </c>
      <c r="G86" s="265">
        <v>7896261013711</v>
      </c>
      <c r="H86" s="50" t="s">
        <v>349</v>
      </c>
      <c r="I86" s="114">
        <v>526529601171314</v>
      </c>
      <c r="J86" s="50">
        <v>714975</v>
      </c>
      <c r="K86" s="278" t="s">
        <v>25</v>
      </c>
      <c r="L86" s="454">
        <v>92.6</v>
      </c>
      <c r="M86" s="451">
        <v>128.01</v>
      </c>
      <c r="N86" s="451">
        <v>90.34</v>
      </c>
      <c r="O86" s="451">
        <v>124.89</v>
      </c>
      <c r="P86" s="451">
        <v>90.34</v>
      </c>
      <c r="Q86" s="451">
        <v>124.89</v>
      </c>
      <c r="R86" s="451">
        <v>89.79</v>
      </c>
      <c r="S86" s="451">
        <v>124.13</v>
      </c>
      <c r="T86" s="451">
        <v>89.79</v>
      </c>
      <c r="U86" s="451">
        <v>124.13</v>
      </c>
      <c r="V86" s="451">
        <v>89.25</v>
      </c>
      <c r="W86" s="451">
        <v>123.38</v>
      </c>
      <c r="X86" s="451">
        <v>89.25</v>
      </c>
      <c r="Y86" s="451">
        <v>123.38</v>
      </c>
      <c r="Z86" s="451">
        <v>84.18</v>
      </c>
      <c r="AA86" s="451">
        <v>116.37</v>
      </c>
      <c r="AB86" s="451" t="s">
        <v>1098</v>
      </c>
      <c r="AC86" s="452" t="s">
        <v>1098</v>
      </c>
      <c r="AD86" s="50" t="s">
        <v>1108</v>
      </c>
      <c r="AE86" s="50" t="s">
        <v>1109</v>
      </c>
      <c r="AF86" s="252" t="s">
        <v>1323</v>
      </c>
      <c r="AG86" s="50" t="s">
        <v>1107</v>
      </c>
      <c r="AH86" s="125" t="s">
        <v>1107</v>
      </c>
      <c r="AI86" s="125" t="s">
        <v>1158</v>
      </c>
      <c r="AJ86" s="125" t="s">
        <v>1107</v>
      </c>
      <c r="AK86" s="288" t="s">
        <v>1107</v>
      </c>
      <c r="AL86" s="125" t="s">
        <v>1107</v>
      </c>
      <c r="AM86" s="125" t="s">
        <v>1107</v>
      </c>
      <c r="AN86" s="288"/>
      <c r="AO86" s="298"/>
      <c r="AP86" s="125" t="s">
        <v>1107</v>
      </c>
      <c r="AQ86" s="298"/>
      <c r="AR86" s="125" t="str">
        <f>VLOOKUP(I:I,'[1]TPN nº.33'!$G:$I,3,FALSE)</f>
        <v>Categoria V</v>
      </c>
      <c r="AS86" s="308">
        <f>VLOOKUP(I:I,'[1]TPN nº.33'!$G:$H,2,FALSE)</f>
        <v>39436</v>
      </c>
    </row>
    <row r="87" spans="1:45" s="453" customFormat="1" ht="22.5">
      <c r="A87" s="61" t="s">
        <v>2102</v>
      </c>
      <c r="B87" s="50" t="s">
        <v>2334</v>
      </c>
      <c r="C87" s="61" t="s">
        <v>362</v>
      </c>
      <c r="D87" s="61" t="s">
        <v>363</v>
      </c>
      <c r="E87" s="61" t="s">
        <v>348</v>
      </c>
      <c r="F87" s="238" t="s">
        <v>23</v>
      </c>
      <c r="G87" s="265">
        <v>7896261013797</v>
      </c>
      <c r="H87" s="50" t="s">
        <v>364</v>
      </c>
      <c r="I87" s="114">
        <v>526529604170319</v>
      </c>
      <c r="J87" s="50">
        <v>715684</v>
      </c>
      <c r="K87" s="278" t="s">
        <v>25</v>
      </c>
      <c r="L87" s="450">
        <v>462.55</v>
      </c>
      <c r="M87" s="451">
        <v>639.45000000000005</v>
      </c>
      <c r="N87" s="451">
        <v>451.27</v>
      </c>
      <c r="O87" s="451">
        <v>623.86</v>
      </c>
      <c r="P87" s="451">
        <v>451.27</v>
      </c>
      <c r="Q87" s="451">
        <v>623.85</v>
      </c>
      <c r="R87" s="451">
        <v>448.53</v>
      </c>
      <c r="S87" s="451">
        <v>620.07000000000005</v>
      </c>
      <c r="T87" s="451">
        <v>448.53</v>
      </c>
      <c r="U87" s="451">
        <v>620.07000000000005</v>
      </c>
      <c r="V87" s="451">
        <v>445.83</v>
      </c>
      <c r="W87" s="451">
        <v>616.33000000000004</v>
      </c>
      <c r="X87" s="451">
        <v>445.83</v>
      </c>
      <c r="Y87" s="451">
        <v>616.33000000000004</v>
      </c>
      <c r="Z87" s="451">
        <v>420.5</v>
      </c>
      <c r="AA87" s="451">
        <v>581.32000000000005</v>
      </c>
      <c r="AB87" s="451" t="s">
        <v>1098</v>
      </c>
      <c r="AC87" s="452" t="s">
        <v>1098</v>
      </c>
      <c r="AD87" s="50" t="s">
        <v>1108</v>
      </c>
      <c r="AE87" s="50" t="s">
        <v>1109</v>
      </c>
      <c r="AF87" s="252" t="s">
        <v>1323</v>
      </c>
      <c r="AG87" s="50" t="s">
        <v>1107</v>
      </c>
      <c r="AH87" s="125" t="s">
        <v>1107</v>
      </c>
      <c r="AI87" s="125" t="s">
        <v>1158</v>
      </c>
      <c r="AJ87" s="125" t="s">
        <v>1107</v>
      </c>
      <c r="AK87" s="288" t="s">
        <v>1107</v>
      </c>
      <c r="AL87" s="125" t="s">
        <v>1107</v>
      </c>
      <c r="AM87" s="125" t="s">
        <v>1107</v>
      </c>
      <c r="AN87" s="288"/>
      <c r="AO87" s="298"/>
      <c r="AP87" s="125" t="s">
        <v>1107</v>
      </c>
      <c r="AQ87" s="298"/>
      <c r="AR87" s="125" t="str">
        <f>VLOOKUP(I:I,'[1]TPN nº.33'!$G:$I,3,FALSE)</f>
        <v>Categoria V</v>
      </c>
      <c r="AS87" s="308">
        <f>VLOOKUP(I:I,'[1]TPN nº.33'!$G:$H,2,FALSE)</f>
        <v>39667</v>
      </c>
    </row>
    <row r="88" spans="1:45" s="453" customFormat="1" ht="22.5">
      <c r="A88" s="61" t="s">
        <v>2102</v>
      </c>
      <c r="B88" s="50" t="s">
        <v>2334</v>
      </c>
      <c r="C88" s="61" t="s">
        <v>353</v>
      </c>
      <c r="D88" s="61" t="s">
        <v>354</v>
      </c>
      <c r="E88" s="61" t="s">
        <v>348</v>
      </c>
      <c r="F88" s="238" t="s">
        <v>23</v>
      </c>
      <c r="G88" s="265">
        <v>7896261013759</v>
      </c>
      <c r="H88" s="50" t="s">
        <v>355</v>
      </c>
      <c r="I88" s="114">
        <v>526529606173315</v>
      </c>
      <c r="J88" s="50">
        <v>719896</v>
      </c>
      <c r="K88" s="278" t="s">
        <v>25</v>
      </c>
      <c r="L88" s="450">
        <v>178.37</v>
      </c>
      <c r="M88" s="451">
        <v>246.59</v>
      </c>
      <c r="N88" s="451">
        <v>174.02</v>
      </c>
      <c r="O88" s="451">
        <v>240.57</v>
      </c>
      <c r="P88" s="451">
        <v>174.02</v>
      </c>
      <c r="Q88" s="451">
        <v>240.57</v>
      </c>
      <c r="R88" s="451">
        <v>172.97</v>
      </c>
      <c r="S88" s="451">
        <v>239.11</v>
      </c>
      <c r="T88" s="451">
        <v>172.97</v>
      </c>
      <c r="U88" s="451">
        <v>239.11</v>
      </c>
      <c r="V88" s="451">
        <v>171.92</v>
      </c>
      <c r="W88" s="451">
        <v>237.67</v>
      </c>
      <c r="X88" s="451">
        <v>171.92</v>
      </c>
      <c r="Y88" s="451">
        <v>237.67</v>
      </c>
      <c r="Z88" s="451">
        <v>162.15</v>
      </c>
      <c r="AA88" s="451">
        <v>224.16</v>
      </c>
      <c r="AB88" s="451" t="s">
        <v>1098</v>
      </c>
      <c r="AC88" s="452" t="s">
        <v>1098</v>
      </c>
      <c r="AD88" s="50" t="s">
        <v>1108</v>
      </c>
      <c r="AE88" s="50" t="s">
        <v>1109</v>
      </c>
      <c r="AF88" s="252" t="s">
        <v>1323</v>
      </c>
      <c r="AG88" s="50" t="s">
        <v>1107</v>
      </c>
      <c r="AH88" s="125" t="s">
        <v>1107</v>
      </c>
      <c r="AI88" s="125" t="s">
        <v>1158</v>
      </c>
      <c r="AJ88" s="125" t="s">
        <v>1107</v>
      </c>
      <c r="AK88" s="288" t="s">
        <v>1107</v>
      </c>
      <c r="AL88" s="125" t="s">
        <v>1107</v>
      </c>
      <c r="AM88" s="125" t="s">
        <v>1107</v>
      </c>
      <c r="AN88" s="288"/>
      <c r="AO88" s="298"/>
      <c r="AP88" s="125" t="s">
        <v>1107</v>
      </c>
      <c r="AQ88" s="298"/>
      <c r="AR88" s="125" t="str">
        <f>VLOOKUP(I:I,'[1]TPN nº.33'!$G:$I,3,FALSE)</f>
        <v>Categoria V</v>
      </c>
      <c r="AS88" s="308">
        <f>VLOOKUP(I:I,'[1]TPN nº.33'!$G:$H,2,FALSE)</f>
        <v>39765</v>
      </c>
    </row>
    <row r="89" spans="1:45" s="453" customFormat="1" ht="23.25" thickBot="1">
      <c r="A89" s="63" t="s">
        <v>2102</v>
      </c>
      <c r="B89" s="52" t="s">
        <v>2334</v>
      </c>
      <c r="C89" s="63" t="s">
        <v>359</v>
      </c>
      <c r="D89" s="63" t="s">
        <v>360</v>
      </c>
      <c r="E89" s="63" t="s">
        <v>348</v>
      </c>
      <c r="F89" s="242" t="s">
        <v>23</v>
      </c>
      <c r="G89" s="266">
        <v>7896261013780</v>
      </c>
      <c r="H89" s="52" t="s">
        <v>361</v>
      </c>
      <c r="I89" s="74">
        <v>526529607171316</v>
      </c>
      <c r="J89" s="52">
        <v>720271</v>
      </c>
      <c r="K89" s="279" t="s">
        <v>25</v>
      </c>
      <c r="L89" s="455">
        <v>231.27</v>
      </c>
      <c r="M89" s="456">
        <v>319.72000000000003</v>
      </c>
      <c r="N89" s="456">
        <v>225.63</v>
      </c>
      <c r="O89" s="456">
        <v>311.92</v>
      </c>
      <c r="P89" s="456">
        <v>225.63</v>
      </c>
      <c r="Q89" s="456">
        <v>311.92</v>
      </c>
      <c r="R89" s="456">
        <v>224.26</v>
      </c>
      <c r="S89" s="456">
        <v>310.02999999999997</v>
      </c>
      <c r="T89" s="456">
        <v>224.26</v>
      </c>
      <c r="U89" s="456">
        <v>310.02999999999997</v>
      </c>
      <c r="V89" s="456">
        <v>222.91</v>
      </c>
      <c r="W89" s="456">
        <v>308.16000000000003</v>
      </c>
      <c r="X89" s="456">
        <v>222.91</v>
      </c>
      <c r="Y89" s="456">
        <v>308.16000000000003</v>
      </c>
      <c r="Z89" s="456">
        <v>210.25</v>
      </c>
      <c r="AA89" s="456">
        <v>290.66000000000003</v>
      </c>
      <c r="AB89" s="456" t="s">
        <v>1098</v>
      </c>
      <c r="AC89" s="457" t="s">
        <v>1098</v>
      </c>
      <c r="AD89" s="52" t="s">
        <v>1108</v>
      </c>
      <c r="AE89" s="52" t="s">
        <v>1109</v>
      </c>
      <c r="AF89" s="241" t="s">
        <v>1323</v>
      </c>
      <c r="AG89" s="52" t="s">
        <v>1107</v>
      </c>
      <c r="AH89" s="126" t="s">
        <v>1107</v>
      </c>
      <c r="AI89" s="126" t="s">
        <v>1158</v>
      </c>
      <c r="AJ89" s="126" t="s">
        <v>1107</v>
      </c>
      <c r="AK89" s="289" t="s">
        <v>1107</v>
      </c>
      <c r="AL89" s="126" t="s">
        <v>1107</v>
      </c>
      <c r="AM89" s="126" t="s">
        <v>1107</v>
      </c>
      <c r="AN89" s="289"/>
      <c r="AO89" s="299"/>
      <c r="AP89" s="126" t="s">
        <v>1107</v>
      </c>
      <c r="AQ89" s="299"/>
      <c r="AR89" s="126" t="str">
        <f>VLOOKUP(I:I,'[1]TPN nº.33'!$G:$I,3,FALSE)</f>
        <v>Categoria V</v>
      </c>
      <c r="AS89" s="316">
        <f>VLOOKUP(I:I,'[1]TPN nº.33'!$G:$H,2,FALSE)</f>
        <v>39927</v>
      </c>
    </row>
    <row r="90" spans="1:45" s="445" customFormat="1" ht="22.5">
      <c r="A90" s="60" t="s">
        <v>2057</v>
      </c>
      <c r="B90" s="48" t="s">
        <v>2141</v>
      </c>
      <c r="C90" s="60" t="s">
        <v>369</v>
      </c>
      <c r="D90" s="60" t="s">
        <v>370</v>
      </c>
      <c r="E90" s="60" t="s">
        <v>367</v>
      </c>
      <c r="F90" s="246" t="s">
        <v>23</v>
      </c>
      <c r="G90" s="267">
        <v>7896261015586</v>
      </c>
      <c r="H90" s="48" t="s">
        <v>371</v>
      </c>
      <c r="I90" s="111">
        <v>526513030077704</v>
      </c>
      <c r="J90" s="48">
        <v>720370</v>
      </c>
      <c r="K90" s="116" t="s">
        <v>25</v>
      </c>
      <c r="L90" s="442">
        <v>100.28</v>
      </c>
      <c r="M90" s="443">
        <v>138.63</v>
      </c>
      <c r="N90" s="443">
        <v>97.83</v>
      </c>
      <c r="O90" s="443">
        <v>135.24</v>
      </c>
      <c r="P90" s="443">
        <v>97.83</v>
      </c>
      <c r="Q90" s="443">
        <v>135.24</v>
      </c>
      <c r="R90" s="443">
        <v>97.24</v>
      </c>
      <c r="S90" s="443">
        <v>134.41999999999999</v>
      </c>
      <c r="T90" s="443">
        <v>97.24</v>
      </c>
      <c r="U90" s="443">
        <v>134.41999999999999</v>
      </c>
      <c r="V90" s="443">
        <v>96.65</v>
      </c>
      <c r="W90" s="443">
        <v>133.61000000000001</v>
      </c>
      <c r="X90" s="443">
        <v>96.65</v>
      </c>
      <c r="Y90" s="443">
        <v>133.61000000000001</v>
      </c>
      <c r="Z90" s="443">
        <v>91.16</v>
      </c>
      <c r="AA90" s="443">
        <v>126.02</v>
      </c>
      <c r="AB90" s="443" t="s">
        <v>1098</v>
      </c>
      <c r="AC90" s="444" t="s">
        <v>1098</v>
      </c>
      <c r="AD90" s="48" t="s">
        <v>1108</v>
      </c>
      <c r="AE90" s="48" t="s">
        <v>1109</v>
      </c>
      <c r="AF90" s="245" t="s">
        <v>1286</v>
      </c>
      <c r="AG90" s="48" t="s">
        <v>1107</v>
      </c>
      <c r="AH90" s="127" t="s">
        <v>1107</v>
      </c>
      <c r="AI90" s="127" t="s">
        <v>1107</v>
      </c>
      <c r="AJ90" s="127" t="s">
        <v>1107</v>
      </c>
      <c r="AK90" s="290" t="s">
        <v>1107</v>
      </c>
      <c r="AL90" s="127" t="s">
        <v>1107</v>
      </c>
      <c r="AM90" s="127" t="s">
        <v>1158</v>
      </c>
      <c r="AN90" s="290"/>
      <c r="AO90" s="300"/>
      <c r="AP90" s="127" t="s">
        <v>1107</v>
      </c>
      <c r="AQ90" s="300"/>
      <c r="AR90" s="127" t="str">
        <f>VLOOKUP(I:I,'[1]TPN nº.33'!$G:$I,3,FALSE)</f>
        <v>Categoria IV</v>
      </c>
      <c r="AS90" s="311">
        <f>VLOOKUP(I:I,'[1]TPN nº.33'!$G:$H,2,FALSE)</f>
        <v>41319</v>
      </c>
    </row>
    <row r="91" spans="1:45" s="445" customFormat="1" ht="22.5">
      <c r="A91" s="58" t="s">
        <v>2057</v>
      </c>
      <c r="B91" s="54" t="s">
        <v>2141</v>
      </c>
      <c r="C91" s="58" t="s">
        <v>375</v>
      </c>
      <c r="D91" s="58" t="s">
        <v>376</v>
      </c>
      <c r="E91" s="58" t="s">
        <v>367</v>
      </c>
      <c r="F91" s="237" t="s">
        <v>23</v>
      </c>
      <c r="G91" s="270">
        <v>7896261015593</v>
      </c>
      <c r="H91" s="54" t="s">
        <v>377</v>
      </c>
      <c r="I91" s="70">
        <v>526513030076804</v>
      </c>
      <c r="J91" s="54">
        <v>720372</v>
      </c>
      <c r="K91" s="282" t="s">
        <v>25</v>
      </c>
      <c r="L91" s="442">
        <v>100.28</v>
      </c>
      <c r="M91" s="443">
        <v>138.63</v>
      </c>
      <c r="N91" s="443">
        <v>97.83</v>
      </c>
      <c r="O91" s="443">
        <v>135.24</v>
      </c>
      <c r="P91" s="443">
        <v>97.83</v>
      </c>
      <c r="Q91" s="443">
        <v>135.24</v>
      </c>
      <c r="R91" s="443">
        <v>97.24</v>
      </c>
      <c r="S91" s="443">
        <v>134.41999999999999</v>
      </c>
      <c r="T91" s="443">
        <v>97.24</v>
      </c>
      <c r="U91" s="443">
        <v>134.41999999999999</v>
      </c>
      <c r="V91" s="443">
        <v>96.65</v>
      </c>
      <c r="W91" s="443">
        <v>133.61000000000001</v>
      </c>
      <c r="X91" s="443">
        <v>96.65</v>
      </c>
      <c r="Y91" s="443">
        <v>133.61000000000001</v>
      </c>
      <c r="Z91" s="443">
        <v>91.16</v>
      </c>
      <c r="AA91" s="443">
        <v>126.02</v>
      </c>
      <c r="AB91" s="443" t="s">
        <v>1098</v>
      </c>
      <c r="AC91" s="444" t="s">
        <v>1098</v>
      </c>
      <c r="AD91" s="54" t="s">
        <v>1108</v>
      </c>
      <c r="AE91" s="54" t="s">
        <v>1109</v>
      </c>
      <c r="AF91" s="251" t="s">
        <v>1286</v>
      </c>
      <c r="AG91" s="54" t="s">
        <v>1107</v>
      </c>
      <c r="AH91" s="128" t="s">
        <v>1107</v>
      </c>
      <c r="AI91" s="128" t="s">
        <v>1107</v>
      </c>
      <c r="AJ91" s="128" t="s">
        <v>1107</v>
      </c>
      <c r="AK91" s="293" t="s">
        <v>1107</v>
      </c>
      <c r="AL91" s="128" t="s">
        <v>1107</v>
      </c>
      <c r="AM91" s="128" t="s">
        <v>1158</v>
      </c>
      <c r="AN91" s="293"/>
      <c r="AO91" s="303"/>
      <c r="AP91" s="128" t="s">
        <v>1107</v>
      </c>
      <c r="AQ91" s="303"/>
      <c r="AR91" s="128" t="str">
        <f>VLOOKUP(I:I,'[1]TPN nº.33'!$G:$I,3,FALSE)</f>
        <v>Categoria IV</v>
      </c>
      <c r="AS91" s="307">
        <f>VLOOKUP(I:I,'[1]TPN nº.33'!$G:$H,2,FALSE)</f>
        <v>41319</v>
      </c>
    </row>
    <row r="92" spans="1:45" s="445" customFormat="1" ht="22.5">
      <c r="A92" s="58" t="s">
        <v>2057</v>
      </c>
      <c r="B92" s="54" t="s">
        <v>2141</v>
      </c>
      <c r="C92" s="58" t="s">
        <v>365</v>
      </c>
      <c r="D92" s="58" t="s">
        <v>366</v>
      </c>
      <c r="E92" s="58" t="s">
        <v>367</v>
      </c>
      <c r="F92" s="237" t="s">
        <v>23</v>
      </c>
      <c r="G92" s="270">
        <v>7896261015609</v>
      </c>
      <c r="H92" s="54" t="s">
        <v>368</v>
      </c>
      <c r="I92" s="70">
        <v>526513030077404</v>
      </c>
      <c r="J92" s="54">
        <v>720374</v>
      </c>
      <c r="K92" s="282" t="s">
        <v>25</v>
      </c>
      <c r="L92" s="442">
        <v>118.04</v>
      </c>
      <c r="M92" s="443">
        <v>163.18</v>
      </c>
      <c r="N92" s="443">
        <v>115.16</v>
      </c>
      <c r="O92" s="443">
        <v>159.19999999999999</v>
      </c>
      <c r="P92" s="443">
        <v>115.16</v>
      </c>
      <c r="Q92" s="443">
        <v>159.19999999999999</v>
      </c>
      <c r="R92" s="443">
        <v>114.46</v>
      </c>
      <c r="S92" s="443">
        <v>158.24</v>
      </c>
      <c r="T92" s="443">
        <v>114.46</v>
      </c>
      <c r="U92" s="443">
        <v>158.24</v>
      </c>
      <c r="V92" s="443">
        <v>113.77</v>
      </c>
      <c r="W92" s="443">
        <v>157.28</v>
      </c>
      <c r="X92" s="443">
        <v>113.77</v>
      </c>
      <c r="Y92" s="443">
        <v>157.28</v>
      </c>
      <c r="Z92" s="443">
        <v>107.3</v>
      </c>
      <c r="AA92" s="443">
        <v>148.34</v>
      </c>
      <c r="AB92" s="443" t="s">
        <v>1098</v>
      </c>
      <c r="AC92" s="444" t="s">
        <v>1098</v>
      </c>
      <c r="AD92" s="54" t="s">
        <v>1108</v>
      </c>
      <c r="AE92" s="54" t="s">
        <v>1109</v>
      </c>
      <c r="AF92" s="251" t="s">
        <v>1286</v>
      </c>
      <c r="AG92" s="54" t="s">
        <v>1107</v>
      </c>
      <c r="AH92" s="128" t="s">
        <v>1107</v>
      </c>
      <c r="AI92" s="128" t="s">
        <v>1107</v>
      </c>
      <c r="AJ92" s="128" t="s">
        <v>1107</v>
      </c>
      <c r="AK92" s="293" t="s">
        <v>1107</v>
      </c>
      <c r="AL92" s="128" t="s">
        <v>1107</v>
      </c>
      <c r="AM92" s="128" t="s">
        <v>1158</v>
      </c>
      <c r="AN92" s="293"/>
      <c r="AO92" s="303"/>
      <c r="AP92" s="128" t="s">
        <v>1107</v>
      </c>
      <c r="AQ92" s="303"/>
      <c r="AR92" s="128" t="str">
        <f>VLOOKUP(I:I,'[1]TPN nº.33'!$G:$I,3,FALSE)</f>
        <v>Categoria IV</v>
      </c>
      <c r="AS92" s="307">
        <f>VLOOKUP(I:I,'[1]TPN nº.33'!$G:$H,2,FALSE)</f>
        <v>41319</v>
      </c>
    </row>
    <row r="93" spans="1:45" s="445" customFormat="1" ht="22.5">
      <c r="A93" s="58" t="s">
        <v>2057</v>
      </c>
      <c r="B93" s="54" t="s">
        <v>2141</v>
      </c>
      <c r="C93" s="58" t="s">
        <v>372</v>
      </c>
      <c r="D93" s="58" t="s">
        <v>373</v>
      </c>
      <c r="E93" s="58" t="s">
        <v>367</v>
      </c>
      <c r="F93" s="237" t="s">
        <v>23</v>
      </c>
      <c r="G93" s="270">
        <v>7896261015616</v>
      </c>
      <c r="H93" s="54" t="s">
        <v>374</v>
      </c>
      <c r="I93" s="70">
        <v>526513030077004</v>
      </c>
      <c r="J93" s="54">
        <v>720376</v>
      </c>
      <c r="K93" s="282" t="s">
        <v>25</v>
      </c>
      <c r="L93" s="442">
        <v>118.04</v>
      </c>
      <c r="M93" s="443">
        <v>163.18</v>
      </c>
      <c r="N93" s="443">
        <v>115.16</v>
      </c>
      <c r="O93" s="443">
        <v>159.19999999999999</v>
      </c>
      <c r="P93" s="443">
        <v>115.16</v>
      </c>
      <c r="Q93" s="443">
        <v>159.19999999999999</v>
      </c>
      <c r="R93" s="443">
        <v>114.46</v>
      </c>
      <c r="S93" s="443">
        <v>158.24</v>
      </c>
      <c r="T93" s="443">
        <v>114.46</v>
      </c>
      <c r="U93" s="443">
        <v>158.24</v>
      </c>
      <c r="V93" s="443">
        <v>113.77</v>
      </c>
      <c r="W93" s="443">
        <v>157.28</v>
      </c>
      <c r="X93" s="443">
        <v>113.77</v>
      </c>
      <c r="Y93" s="443">
        <v>157.28</v>
      </c>
      <c r="Z93" s="443">
        <v>107.3</v>
      </c>
      <c r="AA93" s="443">
        <v>148.34</v>
      </c>
      <c r="AB93" s="443" t="s">
        <v>1098</v>
      </c>
      <c r="AC93" s="444" t="s">
        <v>1098</v>
      </c>
      <c r="AD93" s="54" t="s">
        <v>1108</v>
      </c>
      <c r="AE93" s="54" t="s">
        <v>1109</v>
      </c>
      <c r="AF93" s="251" t="s">
        <v>1286</v>
      </c>
      <c r="AG93" s="54" t="s">
        <v>1107</v>
      </c>
      <c r="AH93" s="128" t="s">
        <v>1107</v>
      </c>
      <c r="AI93" s="128" t="s">
        <v>1107</v>
      </c>
      <c r="AJ93" s="128" t="s">
        <v>1107</v>
      </c>
      <c r="AK93" s="293" t="s">
        <v>1107</v>
      </c>
      <c r="AL93" s="128" t="s">
        <v>1107</v>
      </c>
      <c r="AM93" s="128" t="s">
        <v>1158</v>
      </c>
      <c r="AN93" s="293"/>
      <c r="AO93" s="303"/>
      <c r="AP93" s="128" t="s">
        <v>1107</v>
      </c>
      <c r="AQ93" s="303"/>
      <c r="AR93" s="128" t="str">
        <f>VLOOKUP(I:I,'[1]TPN nº.33'!$G:$I,3,FALSE)</f>
        <v>Categoria IV</v>
      </c>
      <c r="AS93" s="307">
        <f>VLOOKUP(I:I,'[1]TPN nº.33'!$G:$H,2,FALSE)</f>
        <v>41319</v>
      </c>
    </row>
    <row r="94" spans="1:45" s="445" customFormat="1" ht="22.5">
      <c r="A94" s="58" t="s">
        <v>2057</v>
      </c>
      <c r="B94" s="54" t="s">
        <v>2141</v>
      </c>
      <c r="C94" s="58" t="s">
        <v>378</v>
      </c>
      <c r="D94" s="58" t="s">
        <v>379</v>
      </c>
      <c r="E94" s="58" t="s">
        <v>367</v>
      </c>
      <c r="F94" s="237" t="s">
        <v>23</v>
      </c>
      <c r="G94" s="270">
        <v>7896261015623</v>
      </c>
      <c r="H94" s="54" t="s">
        <v>380</v>
      </c>
      <c r="I94" s="70">
        <v>526513030077204</v>
      </c>
      <c r="J94" s="54">
        <v>720378</v>
      </c>
      <c r="K94" s="282" t="s">
        <v>25</v>
      </c>
      <c r="L94" s="442">
        <v>118.04</v>
      </c>
      <c r="M94" s="443">
        <v>163.18</v>
      </c>
      <c r="N94" s="443">
        <v>115.16</v>
      </c>
      <c r="O94" s="443">
        <v>159.19999999999999</v>
      </c>
      <c r="P94" s="443">
        <v>115.16</v>
      </c>
      <c r="Q94" s="443">
        <v>159.19999999999999</v>
      </c>
      <c r="R94" s="443">
        <v>114.46</v>
      </c>
      <c r="S94" s="443">
        <v>158.24</v>
      </c>
      <c r="T94" s="443">
        <v>114.46</v>
      </c>
      <c r="U94" s="443">
        <v>158.24</v>
      </c>
      <c r="V94" s="443">
        <v>113.77</v>
      </c>
      <c r="W94" s="443">
        <v>157.28</v>
      </c>
      <c r="X94" s="443">
        <v>113.77</v>
      </c>
      <c r="Y94" s="443">
        <v>157.28</v>
      </c>
      <c r="Z94" s="443">
        <v>107.3</v>
      </c>
      <c r="AA94" s="443">
        <v>148.34</v>
      </c>
      <c r="AB94" s="443" t="s">
        <v>1098</v>
      </c>
      <c r="AC94" s="444" t="s">
        <v>1098</v>
      </c>
      <c r="AD94" s="54" t="s">
        <v>1108</v>
      </c>
      <c r="AE94" s="54" t="s">
        <v>1109</v>
      </c>
      <c r="AF94" s="251" t="s">
        <v>1286</v>
      </c>
      <c r="AG94" s="54" t="s">
        <v>1107</v>
      </c>
      <c r="AH94" s="128" t="s">
        <v>1107</v>
      </c>
      <c r="AI94" s="128" t="s">
        <v>1107</v>
      </c>
      <c r="AJ94" s="128" t="s">
        <v>1107</v>
      </c>
      <c r="AK94" s="293" t="s">
        <v>1107</v>
      </c>
      <c r="AL94" s="128" t="s">
        <v>1107</v>
      </c>
      <c r="AM94" s="128" t="s">
        <v>1158</v>
      </c>
      <c r="AN94" s="293"/>
      <c r="AO94" s="303"/>
      <c r="AP94" s="128" t="s">
        <v>1107</v>
      </c>
      <c r="AQ94" s="303"/>
      <c r="AR94" s="128" t="str">
        <f>VLOOKUP(I:I,'[1]TPN nº.33'!$G:$I,3,FALSE)</f>
        <v>Categoria IV</v>
      </c>
      <c r="AS94" s="307">
        <f>VLOOKUP(I:I,'[1]TPN nº.33'!$G:$H,2,FALSE)</f>
        <v>41319</v>
      </c>
    </row>
    <row r="95" spans="1:45" s="445" customFormat="1" ht="22.5">
      <c r="A95" s="58" t="s">
        <v>2057</v>
      </c>
      <c r="B95" s="54" t="s">
        <v>2141</v>
      </c>
      <c r="C95" s="58" t="s">
        <v>381</v>
      </c>
      <c r="D95" s="58" t="s">
        <v>382</v>
      </c>
      <c r="E95" s="58" t="s">
        <v>367</v>
      </c>
      <c r="F95" s="237" t="s">
        <v>23</v>
      </c>
      <c r="G95" s="270">
        <v>7896261018082</v>
      </c>
      <c r="H95" s="54" t="s">
        <v>383</v>
      </c>
      <c r="I95" s="70">
        <v>526513030077604</v>
      </c>
      <c r="J95" s="54">
        <v>721956</v>
      </c>
      <c r="K95" s="282" t="s">
        <v>25</v>
      </c>
      <c r="L95" s="442">
        <v>50.14</v>
      </c>
      <c r="M95" s="443">
        <v>69.319999999999993</v>
      </c>
      <c r="N95" s="443">
        <v>48.92</v>
      </c>
      <c r="O95" s="443">
        <v>67.62</v>
      </c>
      <c r="P95" s="443">
        <v>48.92</v>
      </c>
      <c r="Q95" s="443">
        <v>67.63</v>
      </c>
      <c r="R95" s="443">
        <v>48.62</v>
      </c>
      <c r="S95" s="443">
        <v>67.22</v>
      </c>
      <c r="T95" s="443">
        <v>48.62</v>
      </c>
      <c r="U95" s="443">
        <v>67.22</v>
      </c>
      <c r="V95" s="443">
        <v>48.33</v>
      </c>
      <c r="W95" s="443">
        <v>66.81</v>
      </c>
      <c r="X95" s="443">
        <v>48.33</v>
      </c>
      <c r="Y95" s="443">
        <v>66.81</v>
      </c>
      <c r="Z95" s="443">
        <v>45.58</v>
      </c>
      <c r="AA95" s="443">
        <v>63.01</v>
      </c>
      <c r="AB95" s="443" t="s">
        <v>1098</v>
      </c>
      <c r="AC95" s="444" t="s">
        <v>1098</v>
      </c>
      <c r="AD95" s="54" t="s">
        <v>1108</v>
      </c>
      <c r="AE95" s="54" t="s">
        <v>1109</v>
      </c>
      <c r="AF95" s="251" t="s">
        <v>1286</v>
      </c>
      <c r="AG95" s="54" t="s">
        <v>1107</v>
      </c>
      <c r="AH95" s="128" t="s">
        <v>1107</v>
      </c>
      <c r="AI95" s="128" t="s">
        <v>1107</v>
      </c>
      <c r="AJ95" s="128" t="s">
        <v>1107</v>
      </c>
      <c r="AK95" s="293" t="s">
        <v>1107</v>
      </c>
      <c r="AL95" s="128" t="s">
        <v>1107</v>
      </c>
      <c r="AM95" s="128" t="s">
        <v>1107</v>
      </c>
      <c r="AN95" s="293"/>
      <c r="AO95" s="303"/>
      <c r="AP95" s="128" t="s">
        <v>1107</v>
      </c>
      <c r="AQ95" s="303"/>
      <c r="AR95" s="128" t="str">
        <f>VLOOKUP(I:I,'[1]TPN nº.33'!$G:$I,3,FALSE)</f>
        <v>Categoria IV</v>
      </c>
      <c r="AS95" s="307">
        <f>VLOOKUP(I:I,'[1]TPN nº.33'!$G:$H,2,FALSE)</f>
        <v>41319</v>
      </c>
    </row>
    <row r="96" spans="1:45" s="445" customFormat="1" ht="23.25" thickBot="1">
      <c r="A96" s="59" t="s">
        <v>2057</v>
      </c>
      <c r="B96" s="53" t="s">
        <v>2141</v>
      </c>
      <c r="C96" s="59" t="s">
        <v>384</v>
      </c>
      <c r="D96" s="59" t="s">
        <v>385</v>
      </c>
      <c r="E96" s="59" t="s">
        <v>367</v>
      </c>
      <c r="F96" s="248" t="s">
        <v>23</v>
      </c>
      <c r="G96" s="268">
        <v>7896261018099</v>
      </c>
      <c r="H96" s="53" t="s">
        <v>386</v>
      </c>
      <c r="I96" s="110">
        <v>526513030077104</v>
      </c>
      <c r="J96" s="53">
        <v>721957</v>
      </c>
      <c r="K96" s="280" t="s">
        <v>25</v>
      </c>
      <c r="L96" s="447">
        <v>59.03</v>
      </c>
      <c r="M96" s="448">
        <v>81.61</v>
      </c>
      <c r="N96" s="448">
        <v>57.59</v>
      </c>
      <c r="O96" s="448">
        <v>79.61</v>
      </c>
      <c r="P96" s="448">
        <v>57.59</v>
      </c>
      <c r="Q96" s="448">
        <v>79.61</v>
      </c>
      <c r="R96" s="448">
        <v>57.24</v>
      </c>
      <c r="S96" s="448">
        <v>79.13</v>
      </c>
      <c r="T96" s="448">
        <v>57.24</v>
      </c>
      <c r="U96" s="448">
        <v>79.13</v>
      </c>
      <c r="V96" s="448">
        <v>56.89</v>
      </c>
      <c r="W96" s="448">
        <v>78.650000000000006</v>
      </c>
      <c r="X96" s="448">
        <v>56.89</v>
      </c>
      <c r="Y96" s="448">
        <v>78.650000000000006</v>
      </c>
      <c r="Z96" s="448">
        <v>53.66</v>
      </c>
      <c r="AA96" s="448">
        <v>74.180000000000007</v>
      </c>
      <c r="AB96" s="448" t="s">
        <v>1098</v>
      </c>
      <c r="AC96" s="449" t="s">
        <v>1098</v>
      </c>
      <c r="AD96" s="53" t="s">
        <v>1108</v>
      </c>
      <c r="AE96" s="53" t="s">
        <v>1109</v>
      </c>
      <c r="AF96" s="247" t="s">
        <v>1286</v>
      </c>
      <c r="AG96" s="53" t="s">
        <v>1107</v>
      </c>
      <c r="AH96" s="123" t="s">
        <v>1107</v>
      </c>
      <c r="AI96" s="123" t="s">
        <v>1107</v>
      </c>
      <c r="AJ96" s="123" t="s">
        <v>1107</v>
      </c>
      <c r="AK96" s="291" t="s">
        <v>1107</v>
      </c>
      <c r="AL96" s="123" t="s">
        <v>1107</v>
      </c>
      <c r="AM96" s="123" t="s">
        <v>1158</v>
      </c>
      <c r="AN96" s="291"/>
      <c r="AO96" s="301"/>
      <c r="AP96" s="123" t="s">
        <v>1107</v>
      </c>
      <c r="AQ96" s="301"/>
      <c r="AR96" s="123" t="str">
        <f>VLOOKUP(I:I,'[1]TPN nº.33'!$G:$I,3,FALSE)</f>
        <v>Categoria IV</v>
      </c>
      <c r="AS96" s="309">
        <f>VLOOKUP(I:I,'[1]TPN nº.33'!$G:$H,2,FALSE)</f>
        <v>41319</v>
      </c>
    </row>
    <row r="97" spans="1:45" s="453" customFormat="1">
      <c r="A97" s="62" t="s">
        <v>2052</v>
      </c>
      <c r="B97" s="56" t="s">
        <v>26</v>
      </c>
      <c r="C97" s="62" t="s">
        <v>394</v>
      </c>
      <c r="D97" s="62" t="s">
        <v>395</v>
      </c>
      <c r="E97" s="62" t="s">
        <v>389</v>
      </c>
      <c r="F97" s="240" t="s">
        <v>23</v>
      </c>
      <c r="G97" s="271">
        <v>7896261011540</v>
      </c>
      <c r="H97" s="56" t="s">
        <v>396</v>
      </c>
      <c r="I97" s="112">
        <v>526526803113213</v>
      </c>
      <c r="J97" s="56">
        <v>706181</v>
      </c>
      <c r="K97" s="283" t="s">
        <v>25</v>
      </c>
      <c r="L97" s="454">
        <v>3178.84</v>
      </c>
      <c r="M97" s="451">
        <v>4394.5600000000004</v>
      </c>
      <c r="N97" s="451">
        <v>3101.31</v>
      </c>
      <c r="O97" s="451">
        <v>4287.38</v>
      </c>
      <c r="P97" s="451">
        <v>3101.31</v>
      </c>
      <c r="Q97" s="451">
        <v>4287.38</v>
      </c>
      <c r="R97" s="451">
        <v>3082.51</v>
      </c>
      <c r="S97" s="451">
        <v>4261.3900000000003</v>
      </c>
      <c r="T97" s="451">
        <v>3082.51</v>
      </c>
      <c r="U97" s="451">
        <v>4261.3900000000003</v>
      </c>
      <c r="V97" s="451">
        <v>3063.95</v>
      </c>
      <c r="W97" s="451">
        <v>4235.7299999999996</v>
      </c>
      <c r="X97" s="451">
        <v>3063.95</v>
      </c>
      <c r="Y97" s="451">
        <v>4235.7299999999996</v>
      </c>
      <c r="Z97" s="451">
        <v>2889.86</v>
      </c>
      <c r="AA97" s="451">
        <v>3995.06</v>
      </c>
      <c r="AB97" s="451">
        <v>2543.0700000000002</v>
      </c>
      <c r="AC97" s="451">
        <v>3515.65</v>
      </c>
      <c r="AD97" s="56" t="s">
        <v>1114</v>
      </c>
      <c r="AE97" s="56" t="s">
        <v>1109</v>
      </c>
      <c r="AF97" s="239" t="s">
        <v>1743</v>
      </c>
      <c r="AG97" s="56" t="s">
        <v>1107</v>
      </c>
      <c r="AH97" s="124" t="s">
        <v>1158</v>
      </c>
      <c r="AI97" s="124" t="s">
        <v>1107</v>
      </c>
      <c r="AJ97" s="124" t="s">
        <v>1158</v>
      </c>
      <c r="AK97" s="287" t="s">
        <v>1107</v>
      </c>
      <c r="AL97" s="124" t="s">
        <v>1158</v>
      </c>
      <c r="AM97" s="124" t="s">
        <v>1107</v>
      </c>
      <c r="AN97" s="287"/>
      <c r="AO97" s="297"/>
      <c r="AP97" s="124" t="s">
        <v>1107</v>
      </c>
      <c r="AQ97" s="297" t="s">
        <v>2106</v>
      </c>
      <c r="AR97" s="124" t="str">
        <f>VLOOKUP(I:I,'[1]TPN nº.33'!$G:$I,3,FALSE)</f>
        <v>Categoria II</v>
      </c>
      <c r="AS97" s="315">
        <f>VLOOKUP(I:I,'[1]TPN nº.33'!$G:$H,2,FALSE)</f>
        <v>38856</v>
      </c>
    </row>
    <row r="98" spans="1:45" s="453" customFormat="1">
      <c r="A98" s="61" t="s">
        <v>2052</v>
      </c>
      <c r="B98" s="50" t="s">
        <v>26</v>
      </c>
      <c r="C98" s="61" t="s">
        <v>391</v>
      </c>
      <c r="D98" s="61" t="s">
        <v>392</v>
      </c>
      <c r="E98" s="61" t="s">
        <v>389</v>
      </c>
      <c r="F98" s="238" t="s">
        <v>23</v>
      </c>
      <c r="G98" s="265">
        <v>7896261011526</v>
      </c>
      <c r="H98" s="50" t="s">
        <v>393</v>
      </c>
      <c r="I98" s="114">
        <v>526526802117215</v>
      </c>
      <c r="J98" s="50">
        <v>706182</v>
      </c>
      <c r="K98" s="278" t="s">
        <v>25</v>
      </c>
      <c r="L98" s="454">
        <v>1589.41</v>
      </c>
      <c r="M98" s="451">
        <v>2197.2600000000002</v>
      </c>
      <c r="N98" s="451">
        <v>1550.64</v>
      </c>
      <c r="O98" s="451">
        <v>2143.67</v>
      </c>
      <c r="P98" s="451">
        <v>1550.64</v>
      </c>
      <c r="Q98" s="451">
        <v>2143.67</v>
      </c>
      <c r="R98" s="451">
        <v>1541.24</v>
      </c>
      <c r="S98" s="451">
        <v>2130.6799999999998</v>
      </c>
      <c r="T98" s="451">
        <v>1541.24</v>
      </c>
      <c r="U98" s="451">
        <v>2130.6799999999998</v>
      </c>
      <c r="V98" s="451">
        <v>1531.96</v>
      </c>
      <c r="W98" s="451">
        <v>2117.84</v>
      </c>
      <c r="X98" s="451">
        <v>1531.96</v>
      </c>
      <c r="Y98" s="451">
        <v>2117.84</v>
      </c>
      <c r="Z98" s="451">
        <v>1444.92</v>
      </c>
      <c r="AA98" s="451">
        <v>1997.52</v>
      </c>
      <c r="AB98" s="451">
        <v>1271.52</v>
      </c>
      <c r="AC98" s="451">
        <v>1757.81</v>
      </c>
      <c r="AD98" s="50" t="s">
        <v>1114</v>
      </c>
      <c r="AE98" s="50" t="s">
        <v>1109</v>
      </c>
      <c r="AF98" s="252" t="s">
        <v>1743</v>
      </c>
      <c r="AG98" s="50" t="s">
        <v>1107</v>
      </c>
      <c r="AH98" s="125" t="s">
        <v>1158</v>
      </c>
      <c r="AI98" s="125" t="s">
        <v>1107</v>
      </c>
      <c r="AJ98" s="125" t="s">
        <v>1158</v>
      </c>
      <c r="AK98" s="288" t="s">
        <v>1107</v>
      </c>
      <c r="AL98" s="125" t="s">
        <v>1158</v>
      </c>
      <c r="AM98" s="125" t="s">
        <v>1107</v>
      </c>
      <c r="AN98" s="288"/>
      <c r="AO98" s="298"/>
      <c r="AP98" s="125" t="s">
        <v>1107</v>
      </c>
      <c r="AQ98" s="298" t="s">
        <v>2106</v>
      </c>
      <c r="AR98" s="125" t="str">
        <f>VLOOKUP(I:I,'[1]TPN nº.33'!$G:$I,3,FALSE)</f>
        <v>Categoria II</v>
      </c>
      <c r="AS98" s="308">
        <f>VLOOKUP(I:I,'[1]TPN nº.33'!$G:$H,2,FALSE)</f>
        <v>38856</v>
      </c>
    </row>
    <row r="99" spans="1:45" s="453" customFormat="1" ht="13.5" thickBot="1">
      <c r="A99" s="63" t="s">
        <v>2051</v>
      </c>
      <c r="B99" s="52" t="s">
        <v>26</v>
      </c>
      <c r="C99" s="63" t="s">
        <v>387</v>
      </c>
      <c r="D99" s="223" t="s">
        <v>388</v>
      </c>
      <c r="E99" s="63" t="s">
        <v>389</v>
      </c>
      <c r="F99" s="242" t="s">
        <v>23</v>
      </c>
      <c r="G99" s="266">
        <v>7896261011502</v>
      </c>
      <c r="H99" s="52" t="s">
        <v>390</v>
      </c>
      <c r="I99" s="74">
        <v>526526801110217</v>
      </c>
      <c r="J99" s="52">
        <v>706180</v>
      </c>
      <c r="K99" s="279" t="s">
        <v>25</v>
      </c>
      <c r="L99" s="458">
        <v>794.7</v>
      </c>
      <c r="M99" s="456">
        <v>1098.6300000000001</v>
      </c>
      <c r="N99" s="456">
        <v>775.32</v>
      </c>
      <c r="O99" s="456">
        <v>1071.83</v>
      </c>
      <c r="P99" s="456">
        <v>775.32</v>
      </c>
      <c r="Q99" s="456">
        <v>1071.83</v>
      </c>
      <c r="R99" s="456">
        <v>770.62</v>
      </c>
      <c r="S99" s="456">
        <v>1065.3399999999999</v>
      </c>
      <c r="T99" s="456">
        <v>770.62</v>
      </c>
      <c r="U99" s="456">
        <v>1065.3399999999999</v>
      </c>
      <c r="V99" s="456">
        <v>765.97</v>
      </c>
      <c r="W99" s="456">
        <v>1058.9100000000001</v>
      </c>
      <c r="X99" s="456">
        <v>765.97</v>
      </c>
      <c r="Y99" s="456">
        <v>1058.9100000000001</v>
      </c>
      <c r="Z99" s="456">
        <v>722.45</v>
      </c>
      <c r="AA99" s="456">
        <v>998.74</v>
      </c>
      <c r="AB99" s="456">
        <v>635.76</v>
      </c>
      <c r="AC99" s="456">
        <v>878.9</v>
      </c>
      <c r="AD99" s="52" t="s">
        <v>1114</v>
      </c>
      <c r="AE99" s="52" t="s">
        <v>1109</v>
      </c>
      <c r="AF99" s="241" t="s">
        <v>1743</v>
      </c>
      <c r="AG99" s="52" t="s">
        <v>1107</v>
      </c>
      <c r="AH99" s="126" t="s">
        <v>1158</v>
      </c>
      <c r="AI99" s="126" t="s">
        <v>1107</v>
      </c>
      <c r="AJ99" s="126" t="s">
        <v>1158</v>
      </c>
      <c r="AK99" s="289" t="s">
        <v>1107</v>
      </c>
      <c r="AL99" s="126" t="s">
        <v>1158</v>
      </c>
      <c r="AM99" s="126" t="s">
        <v>1107</v>
      </c>
      <c r="AN99" s="289"/>
      <c r="AO99" s="299"/>
      <c r="AP99" s="126" t="s">
        <v>1107</v>
      </c>
      <c r="AQ99" s="299" t="s">
        <v>2106</v>
      </c>
      <c r="AR99" s="126" t="str">
        <f>VLOOKUP(I:I,'[1]TPN nº.33'!$G:$I,3,FALSE)</f>
        <v>Categoria II</v>
      </c>
      <c r="AS99" s="316">
        <f>VLOOKUP(I:I,'[1]TPN nº.33'!$G:$H,2,FALSE)</f>
        <v>38856</v>
      </c>
    </row>
    <row r="100" spans="1:45" s="445" customFormat="1" ht="22.5">
      <c r="A100" s="60" t="s">
        <v>2053</v>
      </c>
      <c r="B100" s="48" t="s">
        <v>2334</v>
      </c>
      <c r="C100" s="60" t="s">
        <v>397</v>
      </c>
      <c r="D100" s="60" t="s">
        <v>398</v>
      </c>
      <c r="E100" s="60" t="s">
        <v>399</v>
      </c>
      <c r="F100" s="246" t="s">
        <v>23</v>
      </c>
      <c r="G100" s="267">
        <v>7896261018204</v>
      </c>
      <c r="H100" s="48" t="s">
        <v>400</v>
      </c>
      <c r="I100" s="111">
        <v>526512110076404</v>
      </c>
      <c r="J100" s="48">
        <v>725755</v>
      </c>
      <c r="K100" s="116" t="s">
        <v>25</v>
      </c>
      <c r="L100" s="446">
        <v>5594.42</v>
      </c>
      <c r="M100" s="443">
        <v>7733.96</v>
      </c>
      <c r="N100" s="443">
        <v>5457.97</v>
      </c>
      <c r="O100" s="443">
        <v>7545.32</v>
      </c>
      <c r="P100" s="443">
        <v>5457.97</v>
      </c>
      <c r="Q100" s="443">
        <v>7545.32</v>
      </c>
      <c r="R100" s="443">
        <v>5424.89</v>
      </c>
      <c r="S100" s="443">
        <v>7499.59</v>
      </c>
      <c r="T100" s="443">
        <v>5424.89</v>
      </c>
      <c r="U100" s="443">
        <v>7499.59</v>
      </c>
      <c r="V100" s="443">
        <v>5392.21</v>
      </c>
      <c r="W100" s="443">
        <v>7454.41</v>
      </c>
      <c r="X100" s="443">
        <v>5392.21</v>
      </c>
      <c r="Y100" s="443">
        <v>7454.41</v>
      </c>
      <c r="Z100" s="443">
        <v>5085.84</v>
      </c>
      <c r="AA100" s="443">
        <v>7030.88</v>
      </c>
      <c r="AB100" s="443" t="s">
        <v>1098</v>
      </c>
      <c r="AC100" s="444" t="s">
        <v>1098</v>
      </c>
      <c r="AD100" s="48" t="s">
        <v>2168</v>
      </c>
      <c r="AE100" s="48" t="s">
        <v>1109</v>
      </c>
      <c r="AF100" s="245" t="s">
        <v>1338</v>
      </c>
      <c r="AG100" s="48" t="s">
        <v>1107</v>
      </c>
      <c r="AH100" s="48" t="s">
        <v>1158</v>
      </c>
      <c r="AI100" s="127" t="s">
        <v>1107</v>
      </c>
      <c r="AJ100" s="127" t="s">
        <v>1158</v>
      </c>
      <c r="AK100" s="290" t="s">
        <v>1107</v>
      </c>
      <c r="AL100" s="127" t="s">
        <v>1107</v>
      </c>
      <c r="AM100" s="127" t="s">
        <v>1107</v>
      </c>
      <c r="AN100" s="290"/>
      <c r="AO100" s="300"/>
      <c r="AP100" s="127" t="s">
        <v>1107</v>
      </c>
      <c r="AQ100" s="300"/>
      <c r="AR100" s="128" t="str">
        <f>VLOOKUP(I:I,'[1]TPN nº.33'!$G:$I,3,FALSE)</f>
        <v>Categoria IV</v>
      </c>
      <c r="AS100" s="307">
        <f>VLOOKUP(I:I,'[1]TPN nº.33'!$G:$H,2,FALSE)</f>
        <v>41220</v>
      </c>
    </row>
    <row r="101" spans="1:45" s="445" customFormat="1" ht="22.5">
      <c r="A101" s="58" t="s">
        <v>2053</v>
      </c>
      <c r="B101" s="54" t="s">
        <v>2334</v>
      </c>
      <c r="C101" s="58" t="s">
        <v>397</v>
      </c>
      <c r="D101" s="58" t="s">
        <v>2092</v>
      </c>
      <c r="E101" s="58" t="s">
        <v>399</v>
      </c>
      <c r="F101" s="237" t="s">
        <v>23</v>
      </c>
      <c r="G101" s="270">
        <v>7896261018204</v>
      </c>
      <c r="H101" s="54" t="s">
        <v>400</v>
      </c>
      <c r="I101" s="70">
        <v>526512110076404</v>
      </c>
      <c r="J101" s="54" t="s">
        <v>2090</v>
      </c>
      <c r="K101" s="282" t="s">
        <v>25</v>
      </c>
      <c r="L101" s="446">
        <v>5594.42</v>
      </c>
      <c r="M101" s="443">
        <v>7733.96</v>
      </c>
      <c r="N101" s="443">
        <v>5457.97</v>
      </c>
      <c r="O101" s="443">
        <v>7545.32</v>
      </c>
      <c r="P101" s="443">
        <v>5457.97</v>
      </c>
      <c r="Q101" s="443">
        <v>7545.32</v>
      </c>
      <c r="R101" s="443">
        <v>5424.89</v>
      </c>
      <c r="S101" s="443">
        <v>7499.59</v>
      </c>
      <c r="T101" s="443">
        <v>5424.89</v>
      </c>
      <c r="U101" s="443">
        <v>7499.59</v>
      </c>
      <c r="V101" s="443">
        <v>5392.21</v>
      </c>
      <c r="W101" s="443">
        <v>7454.41</v>
      </c>
      <c r="X101" s="443">
        <v>5392.21</v>
      </c>
      <c r="Y101" s="443">
        <v>7454.41</v>
      </c>
      <c r="Z101" s="443">
        <v>5085.84</v>
      </c>
      <c r="AA101" s="443">
        <v>7030.88</v>
      </c>
      <c r="AB101" s="443" t="s">
        <v>1098</v>
      </c>
      <c r="AC101" s="444" t="s">
        <v>1098</v>
      </c>
      <c r="AD101" s="54" t="s">
        <v>2168</v>
      </c>
      <c r="AE101" s="54" t="s">
        <v>1109</v>
      </c>
      <c r="AF101" s="251" t="s">
        <v>1338</v>
      </c>
      <c r="AG101" s="54" t="s">
        <v>1107</v>
      </c>
      <c r="AH101" s="54" t="s">
        <v>1158</v>
      </c>
      <c r="AI101" s="128" t="s">
        <v>1107</v>
      </c>
      <c r="AJ101" s="128" t="s">
        <v>1158</v>
      </c>
      <c r="AK101" s="293" t="s">
        <v>1107</v>
      </c>
      <c r="AL101" s="128" t="s">
        <v>1107</v>
      </c>
      <c r="AM101" s="128" t="s">
        <v>1107</v>
      </c>
      <c r="AN101" s="293"/>
      <c r="AO101" s="303"/>
      <c r="AP101" s="128" t="s">
        <v>1107</v>
      </c>
      <c r="AQ101" s="303"/>
      <c r="AR101" s="128" t="str">
        <f>VLOOKUP(I:I,'[1]TPN nº.33'!$G:$I,3,FALSE)</f>
        <v>Categoria IV</v>
      </c>
      <c r="AS101" s="307">
        <f>VLOOKUP(I:I,'[1]TPN nº.33'!$G:$H,2,FALSE)</f>
        <v>41220</v>
      </c>
    </row>
    <row r="102" spans="1:45" s="445" customFormat="1" ht="23.25" thickBot="1">
      <c r="A102" s="59" t="s">
        <v>2053</v>
      </c>
      <c r="B102" s="53" t="s">
        <v>2334</v>
      </c>
      <c r="C102" s="59" t="s">
        <v>397</v>
      </c>
      <c r="D102" s="59" t="s">
        <v>2093</v>
      </c>
      <c r="E102" s="59" t="s">
        <v>399</v>
      </c>
      <c r="F102" s="248" t="s">
        <v>23</v>
      </c>
      <c r="G102" s="268">
        <v>7896261020122</v>
      </c>
      <c r="H102" s="53" t="s">
        <v>1804</v>
      </c>
      <c r="I102" s="110">
        <v>526514120080103</v>
      </c>
      <c r="J102" s="53" t="s">
        <v>2091</v>
      </c>
      <c r="K102" s="280" t="s">
        <v>25</v>
      </c>
      <c r="L102" s="459">
        <v>5594.42</v>
      </c>
      <c r="M102" s="448">
        <v>7733.96</v>
      </c>
      <c r="N102" s="448">
        <v>5457.97</v>
      </c>
      <c r="O102" s="448">
        <v>7545.32</v>
      </c>
      <c r="P102" s="448">
        <v>5457.97</v>
      </c>
      <c r="Q102" s="448">
        <v>7545.32</v>
      </c>
      <c r="R102" s="448">
        <v>5424.89</v>
      </c>
      <c r="S102" s="448">
        <v>7499.59</v>
      </c>
      <c r="T102" s="448">
        <v>5424.89</v>
      </c>
      <c r="U102" s="448">
        <v>7499.59</v>
      </c>
      <c r="V102" s="448">
        <v>5392.21</v>
      </c>
      <c r="W102" s="448">
        <v>7454.41</v>
      </c>
      <c r="X102" s="448">
        <v>5392.21</v>
      </c>
      <c r="Y102" s="448">
        <v>7454.41</v>
      </c>
      <c r="Z102" s="448">
        <v>5085.84</v>
      </c>
      <c r="AA102" s="448">
        <v>7030.88</v>
      </c>
      <c r="AB102" s="448" t="s">
        <v>1098</v>
      </c>
      <c r="AC102" s="449" t="s">
        <v>1098</v>
      </c>
      <c r="AD102" s="53" t="s">
        <v>2168</v>
      </c>
      <c r="AE102" s="53" t="s">
        <v>1109</v>
      </c>
      <c r="AF102" s="247" t="s">
        <v>1338</v>
      </c>
      <c r="AG102" s="53" t="s">
        <v>1107</v>
      </c>
      <c r="AH102" s="53" t="s">
        <v>1158</v>
      </c>
      <c r="AI102" s="123" t="s">
        <v>1107</v>
      </c>
      <c r="AJ102" s="123" t="s">
        <v>1158</v>
      </c>
      <c r="AK102" s="291" t="s">
        <v>1107</v>
      </c>
      <c r="AL102" s="123" t="s">
        <v>1107</v>
      </c>
      <c r="AM102" s="123" t="s">
        <v>1107</v>
      </c>
      <c r="AN102" s="291"/>
      <c r="AO102" s="301"/>
      <c r="AP102" s="123" t="s">
        <v>1107</v>
      </c>
      <c r="AQ102" s="301"/>
      <c r="AR102" s="309" t="s">
        <v>2254</v>
      </c>
      <c r="AS102" s="309" t="s">
        <v>2254</v>
      </c>
    </row>
    <row r="103" spans="1:45" s="453" customFormat="1" ht="23.25" thickBot="1">
      <c r="A103" s="43" t="s">
        <v>2054</v>
      </c>
      <c r="B103" s="71" t="s">
        <v>26</v>
      </c>
      <c r="C103" s="43" t="s">
        <v>401</v>
      </c>
      <c r="D103" s="176" t="s">
        <v>402</v>
      </c>
      <c r="E103" s="43" t="s">
        <v>403</v>
      </c>
      <c r="F103" s="250" t="s">
        <v>23</v>
      </c>
      <c r="G103" s="269">
        <v>7896261001183</v>
      </c>
      <c r="H103" s="71" t="s">
        <v>404</v>
      </c>
      <c r="I103" s="178">
        <v>526506301112216</v>
      </c>
      <c r="J103" s="71">
        <v>114772</v>
      </c>
      <c r="K103" s="281" t="s">
        <v>25</v>
      </c>
      <c r="L103" s="455" t="s">
        <v>1098</v>
      </c>
      <c r="M103" s="456" t="s">
        <v>1098</v>
      </c>
      <c r="N103" s="456" t="s">
        <v>1098</v>
      </c>
      <c r="O103" s="456" t="s">
        <v>1098</v>
      </c>
      <c r="P103" s="456" t="s">
        <v>1098</v>
      </c>
      <c r="Q103" s="456" t="s">
        <v>1098</v>
      </c>
      <c r="R103" s="456" t="s">
        <v>1098</v>
      </c>
      <c r="S103" s="456" t="s">
        <v>1098</v>
      </c>
      <c r="T103" s="456" t="s">
        <v>1098</v>
      </c>
      <c r="U103" s="456" t="s">
        <v>1098</v>
      </c>
      <c r="V103" s="456" t="s">
        <v>1098</v>
      </c>
      <c r="W103" s="456" t="s">
        <v>1098</v>
      </c>
      <c r="X103" s="456" t="s">
        <v>1098</v>
      </c>
      <c r="Y103" s="456" t="s">
        <v>1098</v>
      </c>
      <c r="Z103" s="456" t="s">
        <v>1098</v>
      </c>
      <c r="AA103" s="456" t="s">
        <v>1098</v>
      </c>
      <c r="AB103" s="456">
        <v>597.36</v>
      </c>
      <c r="AC103" s="456">
        <v>825.82</v>
      </c>
      <c r="AD103" s="71" t="s">
        <v>1108</v>
      </c>
      <c r="AE103" s="71" t="s">
        <v>1109</v>
      </c>
      <c r="AF103" s="249" t="s">
        <v>1748</v>
      </c>
      <c r="AG103" s="71" t="s">
        <v>1107</v>
      </c>
      <c r="AH103" s="129" t="s">
        <v>1107</v>
      </c>
      <c r="AI103" s="129" t="s">
        <v>1107</v>
      </c>
      <c r="AJ103" s="129" t="s">
        <v>1107</v>
      </c>
      <c r="AK103" s="292" t="s">
        <v>1158</v>
      </c>
      <c r="AL103" s="129" t="s">
        <v>1158</v>
      </c>
      <c r="AM103" s="129" t="s">
        <v>1107</v>
      </c>
      <c r="AN103" s="292"/>
      <c r="AO103" s="302"/>
      <c r="AP103" s="129" t="s">
        <v>1158</v>
      </c>
      <c r="AQ103" s="302" t="s">
        <v>2140</v>
      </c>
      <c r="AR103" s="129" t="s">
        <v>2252</v>
      </c>
      <c r="AS103" s="314">
        <f>VLOOKUP(I:I,'[1]TPN nº.33'!$G:$H,2,FALSE)</f>
        <v>35942</v>
      </c>
    </row>
    <row r="104" spans="1:45" s="445" customFormat="1" ht="22.5">
      <c r="A104" s="60" t="s">
        <v>2055</v>
      </c>
      <c r="B104" s="48" t="s">
        <v>2334</v>
      </c>
      <c r="C104" s="60" t="s">
        <v>415</v>
      </c>
      <c r="D104" s="60" t="s">
        <v>416</v>
      </c>
      <c r="E104" s="60" t="s">
        <v>407</v>
      </c>
      <c r="F104" s="246" t="s">
        <v>23</v>
      </c>
      <c r="G104" s="267">
        <v>7896261003705</v>
      </c>
      <c r="H104" s="48" t="s">
        <v>417</v>
      </c>
      <c r="I104" s="111">
        <v>526506501111310</v>
      </c>
      <c r="J104" s="48">
        <v>133204</v>
      </c>
      <c r="K104" s="116" t="s">
        <v>25</v>
      </c>
      <c r="L104" s="442">
        <v>36.31</v>
      </c>
      <c r="M104" s="443">
        <v>50.19</v>
      </c>
      <c r="N104" s="443">
        <v>35.42</v>
      </c>
      <c r="O104" s="443">
        <v>48.96</v>
      </c>
      <c r="P104" s="443">
        <v>35.42</v>
      </c>
      <c r="Q104" s="443">
        <v>48.97</v>
      </c>
      <c r="R104" s="443">
        <v>35.21</v>
      </c>
      <c r="S104" s="443">
        <v>48.67</v>
      </c>
      <c r="T104" s="443">
        <v>35.21</v>
      </c>
      <c r="U104" s="443">
        <v>48.67</v>
      </c>
      <c r="V104" s="443">
        <v>34.99</v>
      </c>
      <c r="W104" s="443">
        <v>48.37</v>
      </c>
      <c r="X104" s="443">
        <v>34.99</v>
      </c>
      <c r="Y104" s="443">
        <v>48.37</v>
      </c>
      <c r="Z104" s="443">
        <v>33</v>
      </c>
      <c r="AA104" s="443">
        <v>45.62</v>
      </c>
      <c r="AB104" s="443" t="s">
        <v>1098</v>
      </c>
      <c r="AC104" s="444" t="s">
        <v>1098</v>
      </c>
      <c r="AD104" s="48" t="s">
        <v>1108</v>
      </c>
      <c r="AE104" s="48" t="s">
        <v>1109</v>
      </c>
      <c r="AF104" s="245" t="s">
        <v>1182</v>
      </c>
      <c r="AG104" s="48" t="s">
        <v>1107</v>
      </c>
      <c r="AH104" s="127" t="s">
        <v>1107</v>
      </c>
      <c r="AI104" s="127" t="s">
        <v>1107</v>
      </c>
      <c r="AJ104" s="127" t="s">
        <v>1107</v>
      </c>
      <c r="AK104" s="290" t="s">
        <v>1107</v>
      </c>
      <c r="AL104" s="127" t="s">
        <v>1107</v>
      </c>
      <c r="AM104" s="127" t="s">
        <v>1107</v>
      </c>
      <c r="AN104" s="290"/>
      <c r="AO104" s="300"/>
      <c r="AP104" s="127" t="s">
        <v>1107</v>
      </c>
      <c r="AQ104" s="300"/>
      <c r="AR104" s="127" t="s">
        <v>2252</v>
      </c>
      <c r="AS104" s="311" t="str">
        <f>VLOOKUP(I:I,'[1]TPN nº.33'!$G:$H,2,FALSE)</f>
        <v>antes de 10/11/2003</v>
      </c>
    </row>
    <row r="105" spans="1:45" s="445" customFormat="1" ht="22.5">
      <c r="A105" s="58" t="s">
        <v>2055</v>
      </c>
      <c r="B105" s="54" t="s">
        <v>2334</v>
      </c>
      <c r="C105" s="58" t="s">
        <v>409</v>
      </c>
      <c r="D105" s="58" t="s">
        <v>410</v>
      </c>
      <c r="E105" s="58" t="s">
        <v>407</v>
      </c>
      <c r="F105" s="237" t="s">
        <v>23</v>
      </c>
      <c r="G105" s="270">
        <v>7896261003996</v>
      </c>
      <c r="H105" s="54" t="s">
        <v>411</v>
      </c>
      <c r="I105" s="70">
        <v>526506502118319</v>
      </c>
      <c r="J105" s="54">
        <v>135779</v>
      </c>
      <c r="K105" s="282" t="s">
        <v>25</v>
      </c>
      <c r="L105" s="442">
        <v>16.62</v>
      </c>
      <c r="M105" s="443">
        <v>22.97</v>
      </c>
      <c r="N105" s="443">
        <v>16.21</v>
      </c>
      <c r="O105" s="443">
        <v>22.41</v>
      </c>
      <c r="P105" s="443">
        <v>16.21</v>
      </c>
      <c r="Q105" s="443">
        <v>22.41</v>
      </c>
      <c r="R105" s="443">
        <v>16.11</v>
      </c>
      <c r="S105" s="443">
        <v>22.27</v>
      </c>
      <c r="T105" s="443">
        <v>16.11</v>
      </c>
      <c r="U105" s="443">
        <v>22.27</v>
      </c>
      <c r="V105" s="443">
        <v>16.02</v>
      </c>
      <c r="W105" s="443">
        <v>22.15</v>
      </c>
      <c r="X105" s="443">
        <v>16.02</v>
      </c>
      <c r="Y105" s="443">
        <v>22.15</v>
      </c>
      <c r="Z105" s="443">
        <v>15.11</v>
      </c>
      <c r="AA105" s="443">
        <v>20.89</v>
      </c>
      <c r="AB105" s="443" t="s">
        <v>1098</v>
      </c>
      <c r="AC105" s="444" t="s">
        <v>1098</v>
      </c>
      <c r="AD105" s="54" t="s">
        <v>1108</v>
      </c>
      <c r="AE105" s="54" t="s">
        <v>1109</v>
      </c>
      <c r="AF105" s="251" t="s">
        <v>1182</v>
      </c>
      <c r="AG105" s="54" t="s">
        <v>1107</v>
      </c>
      <c r="AH105" s="128" t="s">
        <v>1107</v>
      </c>
      <c r="AI105" s="128" t="s">
        <v>1107</v>
      </c>
      <c r="AJ105" s="128" t="s">
        <v>1107</v>
      </c>
      <c r="AK105" s="293" t="s">
        <v>1107</v>
      </c>
      <c r="AL105" s="128" t="s">
        <v>1107</v>
      </c>
      <c r="AM105" s="128" t="s">
        <v>1107</v>
      </c>
      <c r="AN105" s="293"/>
      <c r="AO105" s="303"/>
      <c r="AP105" s="128" t="s">
        <v>1107</v>
      </c>
      <c r="AQ105" s="303"/>
      <c r="AR105" s="128" t="s">
        <v>2252</v>
      </c>
      <c r="AS105" s="307" t="str">
        <f>VLOOKUP(I:I,'[1]TPN nº.33'!$G:$H,2,FALSE)</f>
        <v>antes de 10/11/2003</v>
      </c>
    </row>
    <row r="106" spans="1:45" s="445" customFormat="1" ht="22.5">
      <c r="A106" s="58" t="s">
        <v>2055</v>
      </c>
      <c r="B106" s="54" t="s">
        <v>2334</v>
      </c>
      <c r="C106" s="58" t="s">
        <v>412</v>
      </c>
      <c r="D106" s="58" t="s">
        <v>413</v>
      </c>
      <c r="E106" s="58" t="s">
        <v>407</v>
      </c>
      <c r="F106" s="237" t="s">
        <v>23</v>
      </c>
      <c r="G106" s="270">
        <v>7896261005822</v>
      </c>
      <c r="H106" s="54" t="s">
        <v>414</v>
      </c>
      <c r="I106" s="70">
        <v>526506503114317</v>
      </c>
      <c r="J106" s="54">
        <v>147794</v>
      </c>
      <c r="K106" s="282" t="s">
        <v>25</v>
      </c>
      <c r="L106" s="442">
        <v>26.77</v>
      </c>
      <c r="M106" s="443">
        <v>37.01</v>
      </c>
      <c r="N106" s="443">
        <v>26.12</v>
      </c>
      <c r="O106" s="443">
        <v>36.11</v>
      </c>
      <c r="P106" s="443">
        <v>26.12</v>
      </c>
      <c r="Q106" s="443">
        <v>36.11</v>
      </c>
      <c r="R106" s="443">
        <v>25.96</v>
      </c>
      <c r="S106" s="443">
        <v>35.89</v>
      </c>
      <c r="T106" s="443">
        <v>25.96</v>
      </c>
      <c r="U106" s="443">
        <v>35.89</v>
      </c>
      <c r="V106" s="443">
        <v>25.81</v>
      </c>
      <c r="W106" s="443">
        <v>35.68</v>
      </c>
      <c r="X106" s="443">
        <v>25.81</v>
      </c>
      <c r="Y106" s="443">
        <v>35.68</v>
      </c>
      <c r="Z106" s="443">
        <v>24.34</v>
      </c>
      <c r="AA106" s="443">
        <v>33.65</v>
      </c>
      <c r="AB106" s="443" t="s">
        <v>1098</v>
      </c>
      <c r="AC106" s="444" t="s">
        <v>1098</v>
      </c>
      <c r="AD106" s="54" t="s">
        <v>1108</v>
      </c>
      <c r="AE106" s="54" t="s">
        <v>1109</v>
      </c>
      <c r="AF106" s="251" t="s">
        <v>1182</v>
      </c>
      <c r="AG106" s="54" t="s">
        <v>1107</v>
      </c>
      <c r="AH106" s="128" t="s">
        <v>1107</v>
      </c>
      <c r="AI106" s="128" t="s">
        <v>1107</v>
      </c>
      <c r="AJ106" s="128" t="s">
        <v>1107</v>
      </c>
      <c r="AK106" s="293" t="s">
        <v>1107</v>
      </c>
      <c r="AL106" s="128" t="s">
        <v>1107</v>
      </c>
      <c r="AM106" s="128" t="s">
        <v>1107</v>
      </c>
      <c r="AN106" s="293"/>
      <c r="AO106" s="303"/>
      <c r="AP106" s="128" t="s">
        <v>1107</v>
      </c>
      <c r="AQ106" s="303"/>
      <c r="AR106" s="128" t="s">
        <v>2252</v>
      </c>
      <c r="AS106" s="307" t="str">
        <f>VLOOKUP(I:I,'[1]TPN nº.33'!$G:$H,2,FALSE)</f>
        <v>antes de 10/11/2003</v>
      </c>
    </row>
    <row r="107" spans="1:45" s="445" customFormat="1" ht="23.25" thickBot="1">
      <c r="A107" s="59" t="s">
        <v>2055</v>
      </c>
      <c r="B107" s="53" t="s">
        <v>2334</v>
      </c>
      <c r="C107" s="59" t="s">
        <v>405</v>
      </c>
      <c r="D107" s="59" t="s">
        <v>406</v>
      </c>
      <c r="E107" s="59" t="s">
        <v>407</v>
      </c>
      <c r="F107" s="248" t="s">
        <v>23</v>
      </c>
      <c r="G107" s="268">
        <v>7896261011878</v>
      </c>
      <c r="H107" s="53" t="s">
        <v>408</v>
      </c>
      <c r="I107" s="110">
        <v>526506505117313</v>
      </c>
      <c r="J107" s="53">
        <v>719791</v>
      </c>
      <c r="K107" s="280" t="s">
        <v>25</v>
      </c>
      <c r="L107" s="447">
        <v>6.24</v>
      </c>
      <c r="M107" s="448">
        <v>8.6300000000000008</v>
      </c>
      <c r="N107" s="448">
        <v>6.09</v>
      </c>
      <c r="O107" s="448">
        <v>8.41</v>
      </c>
      <c r="P107" s="448">
        <v>6.09</v>
      </c>
      <c r="Q107" s="448">
        <v>8.42</v>
      </c>
      <c r="R107" s="448">
        <v>6.05</v>
      </c>
      <c r="S107" s="448">
        <v>8.3699999999999992</v>
      </c>
      <c r="T107" s="448">
        <v>6.05</v>
      </c>
      <c r="U107" s="448">
        <v>8.3699999999999992</v>
      </c>
      <c r="V107" s="448">
        <v>6.01</v>
      </c>
      <c r="W107" s="448">
        <v>8.31</v>
      </c>
      <c r="X107" s="448">
        <v>6.01</v>
      </c>
      <c r="Y107" s="448">
        <v>8.31</v>
      </c>
      <c r="Z107" s="448">
        <v>5.67</v>
      </c>
      <c r="AA107" s="448">
        <v>7.84</v>
      </c>
      <c r="AB107" s="448" t="s">
        <v>1098</v>
      </c>
      <c r="AC107" s="449" t="s">
        <v>1098</v>
      </c>
      <c r="AD107" s="53" t="s">
        <v>1108</v>
      </c>
      <c r="AE107" s="53" t="s">
        <v>1109</v>
      </c>
      <c r="AF107" s="247" t="s">
        <v>1182</v>
      </c>
      <c r="AG107" s="53" t="s">
        <v>1107</v>
      </c>
      <c r="AH107" s="123" t="s">
        <v>1107</v>
      </c>
      <c r="AI107" s="123" t="s">
        <v>1107</v>
      </c>
      <c r="AJ107" s="123" t="s">
        <v>1107</v>
      </c>
      <c r="AK107" s="291" t="s">
        <v>1107</v>
      </c>
      <c r="AL107" s="123" t="s">
        <v>1107</v>
      </c>
      <c r="AM107" s="123" t="s">
        <v>1107</v>
      </c>
      <c r="AN107" s="291"/>
      <c r="AO107" s="301"/>
      <c r="AP107" s="123" t="s">
        <v>1107</v>
      </c>
      <c r="AQ107" s="301"/>
      <c r="AR107" s="123" t="str">
        <f>VLOOKUP(I:I,'[1]TPN nº.33'!$G:$I,3,FALSE)</f>
        <v>Categoria III</v>
      </c>
      <c r="AS107" s="309">
        <f>VLOOKUP(I:I,'[1]TPN nº.33'!$G:$H,2,FALSE)</f>
        <v>40143</v>
      </c>
    </row>
    <row r="108" spans="1:45" s="453" customFormat="1" ht="22.5">
      <c r="A108" s="62" t="s">
        <v>2056</v>
      </c>
      <c r="B108" s="56" t="s">
        <v>2334</v>
      </c>
      <c r="C108" s="62" t="s">
        <v>422</v>
      </c>
      <c r="D108" s="62" t="s">
        <v>423</v>
      </c>
      <c r="E108" s="62" t="s">
        <v>420</v>
      </c>
      <c r="F108" s="240" t="s">
        <v>23</v>
      </c>
      <c r="G108" s="271">
        <v>7896261003804</v>
      </c>
      <c r="H108" s="56" t="s">
        <v>424</v>
      </c>
      <c r="I108" s="112">
        <v>526506705175414</v>
      </c>
      <c r="J108" s="56">
        <v>724686</v>
      </c>
      <c r="K108" s="283" t="s">
        <v>25</v>
      </c>
      <c r="L108" s="450">
        <v>102.24</v>
      </c>
      <c r="M108" s="451">
        <v>141.35</v>
      </c>
      <c r="N108" s="451">
        <v>99.75</v>
      </c>
      <c r="O108" s="451">
        <v>137.9</v>
      </c>
      <c r="P108" s="451">
        <v>99.75</v>
      </c>
      <c r="Q108" s="451">
        <v>137.9</v>
      </c>
      <c r="R108" s="451">
        <v>99.15</v>
      </c>
      <c r="S108" s="451">
        <v>137.06</v>
      </c>
      <c r="T108" s="451">
        <v>99.15</v>
      </c>
      <c r="U108" s="451">
        <v>137.06</v>
      </c>
      <c r="V108" s="451">
        <v>98.55</v>
      </c>
      <c r="W108" s="451">
        <v>136.24</v>
      </c>
      <c r="X108" s="451">
        <v>98.55</v>
      </c>
      <c r="Y108" s="451">
        <v>136.24</v>
      </c>
      <c r="Z108" s="451">
        <v>92.95</v>
      </c>
      <c r="AA108" s="451">
        <v>128.5</v>
      </c>
      <c r="AB108" s="451" t="s">
        <v>1098</v>
      </c>
      <c r="AC108" s="452" t="s">
        <v>1098</v>
      </c>
      <c r="AD108" s="56" t="s">
        <v>1108</v>
      </c>
      <c r="AE108" s="56" t="s">
        <v>1109</v>
      </c>
      <c r="AF108" s="239" t="s">
        <v>1749</v>
      </c>
      <c r="AG108" s="56" t="s">
        <v>1107</v>
      </c>
      <c r="AH108" s="124" t="s">
        <v>1158</v>
      </c>
      <c r="AI108" s="124" t="s">
        <v>1107</v>
      </c>
      <c r="AJ108" s="124" t="s">
        <v>1158</v>
      </c>
      <c r="AK108" s="287" t="s">
        <v>1107</v>
      </c>
      <c r="AL108" s="124" t="s">
        <v>1107</v>
      </c>
      <c r="AM108" s="124" t="s">
        <v>1158</v>
      </c>
      <c r="AN108" s="287"/>
      <c r="AO108" s="297"/>
      <c r="AP108" s="124" t="s">
        <v>1107</v>
      </c>
      <c r="AQ108" s="297"/>
      <c r="AR108" s="124" t="s">
        <v>2252</v>
      </c>
      <c r="AS108" s="315">
        <f>VLOOKUP(I:I,'[1]TPN nº.33'!$G:$H,2,FALSE)</f>
        <v>36297</v>
      </c>
    </row>
    <row r="109" spans="1:45" s="453" customFormat="1" ht="22.5">
      <c r="A109" s="61" t="s">
        <v>2056</v>
      </c>
      <c r="B109" s="50" t="s">
        <v>2334</v>
      </c>
      <c r="C109" s="61" t="s">
        <v>428</v>
      </c>
      <c r="D109" s="61" t="s">
        <v>429</v>
      </c>
      <c r="E109" s="61" t="s">
        <v>420</v>
      </c>
      <c r="F109" s="238" t="s">
        <v>23</v>
      </c>
      <c r="G109" s="265">
        <v>7896261007703</v>
      </c>
      <c r="H109" s="50" t="s">
        <v>430</v>
      </c>
      <c r="I109" s="114">
        <v>526506704179416</v>
      </c>
      <c r="J109" s="50">
        <v>724687</v>
      </c>
      <c r="K109" s="278" t="s">
        <v>25</v>
      </c>
      <c r="L109" s="450">
        <v>92.28</v>
      </c>
      <c r="M109" s="451">
        <v>127.57</v>
      </c>
      <c r="N109" s="451">
        <v>90.03</v>
      </c>
      <c r="O109" s="451">
        <v>124.47</v>
      </c>
      <c r="P109" s="451">
        <v>90.03</v>
      </c>
      <c r="Q109" s="451">
        <v>124.46</v>
      </c>
      <c r="R109" s="451">
        <v>89.48</v>
      </c>
      <c r="S109" s="451">
        <v>123.71</v>
      </c>
      <c r="T109" s="451">
        <v>89.48</v>
      </c>
      <c r="U109" s="451">
        <v>123.71</v>
      </c>
      <c r="V109" s="451">
        <v>88.95</v>
      </c>
      <c r="W109" s="451">
        <v>122.97</v>
      </c>
      <c r="X109" s="451">
        <v>88.95</v>
      </c>
      <c r="Y109" s="451">
        <v>122.97</v>
      </c>
      <c r="Z109" s="451">
        <v>83.89</v>
      </c>
      <c r="AA109" s="451">
        <v>115.97</v>
      </c>
      <c r="AB109" s="451" t="s">
        <v>1098</v>
      </c>
      <c r="AC109" s="452" t="s">
        <v>1098</v>
      </c>
      <c r="AD109" s="50" t="s">
        <v>1108</v>
      </c>
      <c r="AE109" s="50" t="s">
        <v>1109</v>
      </c>
      <c r="AF109" s="252" t="s">
        <v>1749</v>
      </c>
      <c r="AG109" s="50" t="s">
        <v>1107</v>
      </c>
      <c r="AH109" s="125" t="s">
        <v>1158</v>
      </c>
      <c r="AI109" s="125" t="s">
        <v>1107</v>
      </c>
      <c r="AJ109" s="125" t="s">
        <v>1158</v>
      </c>
      <c r="AK109" s="288" t="s">
        <v>1107</v>
      </c>
      <c r="AL109" s="125" t="s">
        <v>1107</v>
      </c>
      <c r="AM109" s="125" t="s">
        <v>1158</v>
      </c>
      <c r="AN109" s="288"/>
      <c r="AO109" s="298"/>
      <c r="AP109" s="125" t="s">
        <v>1107</v>
      </c>
      <c r="AQ109" s="298"/>
      <c r="AR109" s="125" t="s">
        <v>2252</v>
      </c>
      <c r="AS109" s="308">
        <f>VLOOKUP(I:I,'[1]TPN nº.33'!$G:$H,2,FALSE)</f>
        <v>37673</v>
      </c>
    </row>
    <row r="110" spans="1:45" s="453" customFormat="1" ht="22.5">
      <c r="A110" s="61" t="s">
        <v>2056</v>
      </c>
      <c r="B110" s="50" t="s">
        <v>2334</v>
      </c>
      <c r="C110" s="61" t="s">
        <v>418</v>
      </c>
      <c r="D110" s="118" t="s">
        <v>419</v>
      </c>
      <c r="E110" s="61" t="s">
        <v>420</v>
      </c>
      <c r="F110" s="238" t="s">
        <v>23</v>
      </c>
      <c r="G110" s="265">
        <v>7896261000957</v>
      </c>
      <c r="H110" s="50" t="s">
        <v>421</v>
      </c>
      <c r="I110" s="114">
        <v>526506703172418</v>
      </c>
      <c r="J110" s="50">
        <v>724689</v>
      </c>
      <c r="K110" s="278" t="s">
        <v>25</v>
      </c>
      <c r="L110" s="450">
        <v>54.72</v>
      </c>
      <c r="M110" s="451">
        <v>75.650000000000006</v>
      </c>
      <c r="N110" s="451">
        <v>53.39</v>
      </c>
      <c r="O110" s="451">
        <v>73.81</v>
      </c>
      <c r="P110" s="451">
        <v>53.39</v>
      </c>
      <c r="Q110" s="451">
        <v>73.81</v>
      </c>
      <c r="R110" s="451">
        <v>53.07</v>
      </c>
      <c r="S110" s="451">
        <v>73.36</v>
      </c>
      <c r="T110" s="451">
        <v>53.07</v>
      </c>
      <c r="U110" s="451">
        <v>73.36</v>
      </c>
      <c r="V110" s="451">
        <v>52.75</v>
      </c>
      <c r="W110" s="451">
        <v>72.92</v>
      </c>
      <c r="X110" s="451">
        <v>52.75</v>
      </c>
      <c r="Y110" s="451">
        <v>72.92</v>
      </c>
      <c r="Z110" s="451">
        <v>49.75</v>
      </c>
      <c r="AA110" s="451">
        <v>68.78</v>
      </c>
      <c r="AB110" s="451" t="s">
        <v>1098</v>
      </c>
      <c r="AC110" s="452" t="s">
        <v>1098</v>
      </c>
      <c r="AD110" s="50" t="s">
        <v>1108</v>
      </c>
      <c r="AE110" s="50" t="s">
        <v>1109</v>
      </c>
      <c r="AF110" s="252" t="s">
        <v>1749</v>
      </c>
      <c r="AG110" s="50" t="s">
        <v>1107</v>
      </c>
      <c r="AH110" s="125" t="s">
        <v>1158</v>
      </c>
      <c r="AI110" s="125" t="s">
        <v>1107</v>
      </c>
      <c r="AJ110" s="125" t="s">
        <v>1158</v>
      </c>
      <c r="AK110" s="288" t="s">
        <v>1107</v>
      </c>
      <c r="AL110" s="125" t="s">
        <v>1107</v>
      </c>
      <c r="AM110" s="125" t="s">
        <v>1158</v>
      </c>
      <c r="AN110" s="288" t="s">
        <v>1158</v>
      </c>
      <c r="AO110" s="460" t="s">
        <v>2307</v>
      </c>
      <c r="AP110" s="125" t="s">
        <v>1107</v>
      </c>
      <c r="AQ110" s="298" t="s">
        <v>2200</v>
      </c>
      <c r="AR110" s="125" t="s">
        <v>1100</v>
      </c>
      <c r="AS110" s="308">
        <f>VLOOKUP(I:I,'[1]TPN nº.33'!$G:$H,2,FALSE)</f>
        <v>35557</v>
      </c>
    </row>
    <row r="111" spans="1:45" s="453" customFormat="1" ht="23.25" thickBot="1">
      <c r="A111" s="63" t="s">
        <v>2056</v>
      </c>
      <c r="B111" s="52" t="s">
        <v>2334</v>
      </c>
      <c r="C111" s="63" t="s">
        <v>425</v>
      </c>
      <c r="D111" s="63" t="s">
        <v>426</v>
      </c>
      <c r="E111" s="63" t="s">
        <v>420</v>
      </c>
      <c r="F111" s="242" t="s">
        <v>23</v>
      </c>
      <c r="G111" s="266">
        <v>7896261007239</v>
      </c>
      <c r="H111" s="52" t="s">
        <v>427</v>
      </c>
      <c r="I111" s="74">
        <v>526506702176411</v>
      </c>
      <c r="J111" s="52">
        <v>724690</v>
      </c>
      <c r="K111" s="279" t="s">
        <v>25</v>
      </c>
      <c r="L111" s="455">
        <v>46.15</v>
      </c>
      <c r="M111" s="456">
        <v>63.79</v>
      </c>
      <c r="N111" s="456">
        <v>45.02</v>
      </c>
      <c r="O111" s="456">
        <v>62.24</v>
      </c>
      <c r="P111" s="456">
        <v>45.02</v>
      </c>
      <c r="Q111" s="456">
        <v>62.24</v>
      </c>
      <c r="R111" s="456">
        <v>44.75</v>
      </c>
      <c r="S111" s="456">
        <v>61.86</v>
      </c>
      <c r="T111" s="456">
        <v>44.75</v>
      </c>
      <c r="U111" s="456">
        <v>61.86</v>
      </c>
      <c r="V111" s="456">
        <v>44.48</v>
      </c>
      <c r="W111" s="456">
        <v>61.49</v>
      </c>
      <c r="X111" s="456">
        <v>44.48</v>
      </c>
      <c r="Y111" s="456">
        <v>61.49</v>
      </c>
      <c r="Z111" s="456">
        <v>41.95</v>
      </c>
      <c r="AA111" s="456">
        <v>57.99</v>
      </c>
      <c r="AB111" s="456" t="s">
        <v>1098</v>
      </c>
      <c r="AC111" s="457" t="s">
        <v>1098</v>
      </c>
      <c r="AD111" s="52" t="s">
        <v>1108</v>
      </c>
      <c r="AE111" s="52" t="s">
        <v>1109</v>
      </c>
      <c r="AF111" s="241" t="s">
        <v>1749</v>
      </c>
      <c r="AG111" s="52" t="s">
        <v>1107</v>
      </c>
      <c r="AH111" s="126" t="s">
        <v>1158</v>
      </c>
      <c r="AI111" s="126" t="s">
        <v>1107</v>
      </c>
      <c r="AJ111" s="126" t="s">
        <v>1158</v>
      </c>
      <c r="AK111" s="289" t="s">
        <v>1107</v>
      </c>
      <c r="AL111" s="126" t="s">
        <v>1107</v>
      </c>
      <c r="AM111" s="126" t="s">
        <v>1158</v>
      </c>
      <c r="AN111" s="289" t="s">
        <v>1158</v>
      </c>
      <c r="AO111" s="460" t="s">
        <v>2307</v>
      </c>
      <c r="AP111" s="126" t="s">
        <v>1107</v>
      </c>
      <c r="AQ111" s="299" t="s">
        <v>2200</v>
      </c>
      <c r="AR111" s="126" t="s">
        <v>1100</v>
      </c>
      <c r="AS111" s="316">
        <f>VLOOKUP(I:I,'[1]TPN nº.33'!$G:$H,2,FALSE)</f>
        <v>37531</v>
      </c>
    </row>
    <row r="112" spans="1:45" s="445" customFormat="1" ht="33.75">
      <c r="A112" s="60" t="s">
        <v>2058</v>
      </c>
      <c r="B112" s="48" t="s">
        <v>2334</v>
      </c>
      <c r="C112" s="60" t="s">
        <v>432</v>
      </c>
      <c r="D112" s="60" t="s">
        <v>433</v>
      </c>
      <c r="E112" s="60" t="s">
        <v>434</v>
      </c>
      <c r="F112" s="246" t="s">
        <v>23</v>
      </c>
      <c r="G112" s="267">
        <v>7896261005570</v>
      </c>
      <c r="H112" s="48" t="s">
        <v>435</v>
      </c>
      <c r="I112" s="111">
        <v>526506801174415</v>
      </c>
      <c r="J112" s="48">
        <v>724691</v>
      </c>
      <c r="K112" s="116" t="s">
        <v>25</v>
      </c>
      <c r="L112" s="442">
        <v>90.89</v>
      </c>
      <c r="M112" s="443">
        <v>125.65</v>
      </c>
      <c r="N112" s="443">
        <v>88.67</v>
      </c>
      <c r="O112" s="443">
        <v>122.58</v>
      </c>
      <c r="P112" s="443">
        <v>88.67</v>
      </c>
      <c r="Q112" s="443">
        <v>122.58</v>
      </c>
      <c r="R112" s="443">
        <v>88.13</v>
      </c>
      <c r="S112" s="443">
        <v>121.84</v>
      </c>
      <c r="T112" s="443">
        <v>88.13</v>
      </c>
      <c r="U112" s="443">
        <v>121.84</v>
      </c>
      <c r="V112" s="443">
        <v>87.6</v>
      </c>
      <c r="W112" s="443">
        <v>121.1</v>
      </c>
      <c r="X112" s="443">
        <v>87.6</v>
      </c>
      <c r="Y112" s="443">
        <v>121.1</v>
      </c>
      <c r="Z112" s="443">
        <v>82.62</v>
      </c>
      <c r="AA112" s="443">
        <v>114.22</v>
      </c>
      <c r="AB112" s="443" t="s">
        <v>1098</v>
      </c>
      <c r="AC112" s="444" t="s">
        <v>1098</v>
      </c>
      <c r="AD112" s="48" t="s">
        <v>1113</v>
      </c>
      <c r="AE112" s="48" t="s">
        <v>1109</v>
      </c>
      <c r="AF112" s="245" t="s">
        <v>1750</v>
      </c>
      <c r="AG112" s="48" t="s">
        <v>1107</v>
      </c>
      <c r="AH112" s="127" t="s">
        <v>1107</v>
      </c>
      <c r="AI112" s="127" t="s">
        <v>1107</v>
      </c>
      <c r="AJ112" s="127" t="s">
        <v>1107</v>
      </c>
      <c r="AK112" s="290" t="s">
        <v>1107</v>
      </c>
      <c r="AL112" s="127" t="s">
        <v>1107</v>
      </c>
      <c r="AM112" s="127" t="s">
        <v>1158</v>
      </c>
      <c r="AN112" s="290"/>
      <c r="AO112" s="300"/>
      <c r="AP112" s="127" t="s">
        <v>1107</v>
      </c>
      <c r="AQ112" s="300"/>
      <c r="AR112" s="127" t="str">
        <f>VLOOKUP(I:I,'[1]TPN nº.33'!$G:$I,3,FALSE)</f>
        <v>Categoria III</v>
      </c>
      <c r="AS112" s="311">
        <f>VLOOKUP(I:I,'[1]TPN nº.33'!$G:$H,2,FALSE)</f>
        <v>36979</v>
      </c>
    </row>
    <row r="113" spans="1:45" s="445" customFormat="1" ht="33.75">
      <c r="A113" s="58" t="s">
        <v>2058</v>
      </c>
      <c r="B113" s="54" t="s">
        <v>2334</v>
      </c>
      <c r="C113" s="58" t="s">
        <v>439</v>
      </c>
      <c r="D113" s="58" t="s">
        <v>440</v>
      </c>
      <c r="E113" s="58" t="s">
        <v>434</v>
      </c>
      <c r="F113" s="237" t="s">
        <v>23</v>
      </c>
      <c r="G113" s="270">
        <v>7896261015487</v>
      </c>
      <c r="H113" s="54" t="s">
        <v>441</v>
      </c>
      <c r="I113" s="70">
        <v>526506803177314</v>
      </c>
      <c r="J113" s="54">
        <v>724692</v>
      </c>
      <c r="K113" s="282" t="s">
        <v>25</v>
      </c>
      <c r="L113" s="442">
        <v>85.21</v>
      </c>
      <c r="M113" s="443">
        <v>117.8</v>
      </c>
      <c r="N113" s="443">
        <v>83.13</v>
      </c>
      <c r="O113" s="443">
        <v>114.92</v>
      </c>
      <c r="P113" s="443">
        <v>83.13</v>
      </c>
      <c r="Q113" s="443">
        <v>114.92</v>
      </c>
      <c r="R113" s="443">
        <v>82.63</v>
      </c>
      <c r="S113" s="443">
        <v>114.23</v>
      </c>
      <c r="T113" s="443">
        <v>82.63</v>
      </c>
      <c r="U113" s="443">
        <v>114.23</v>
      </c>
      <c r="V113" s="443">
        <v>82.13</v>
      </c>
      <c r="W113" s="443">
        <v>113.54</v>
      </c>
      <c r="X113" s="443">
        <v>82.13</v>
      </c>
      <c r="Y113" s="443">
        <v>113.54</v>
      </c>
      <c r="Z113" s="443">
        <v>77.459999999999994</v>
      </c>
      <c r="AA113" s="443">
        <v>107.08</v>
      </c>
      <c r="AB113" s="443" t="s">
        <v>1098</v>
      </c>
      <c r="AC113" s="444" t="s">
        <v>1098</v>
      </c>
      <c r="AD113" s="54" t="s">
        <v>1108</v>
      </c>
      <c r="AE113" s="54" t="s">
        <v>1109</v>
      </c>
      <c r="AF113" s="251" t="s">
        <v>1750</v>
      </c>
      <c r="AG113" s="54" t="s">
        <v>1107</v>
      </c>
      <c r="AH113" s="128" t="s">
        <v>1107</v>
      </c>
      <c r="AI113" s="128" t="s">
        <v>1107</v>
      </c>
      <c r="AJ113" s="128" t="s">
        <v>1107</v>
      </c>
      <c r="AK113" s="293" t="s">
        <v>1107</v>
      </c>
      <c r="AL113" s="128" t="s">
        <v>1107</v>
      </c>
      <c r="AM113" s="128" t="s">
        <v>1107</v>
      </c>
      <c r="AN113" s="293"/>
      <c r="AO113" s="303"/>
      <c r="AP113" s="128" t="s">
        <v>1107</v>
      </c>
      <c r="AQ113" s="303"/>
      <c r="AR113" s="128" t="str">
        <f>VLOOKUP(I:I,'[1]TPN nº.33'!$G:$I,3,FALSE)</f>
        <v>Categoria III</v>
      </c>
      <c r="AS113" s="307">
        <f>VLOOKUP(I:I,'[1]TPN nº.33'!$G:$H,2,FALSE)</f>
        <v>39638</v>
      </c>
    </row>
    <row r="114" spans="1:45" s="445" customFormat="1" ht="33.75">
      <c r="A114" s="58" t="s">
        <v>2058</v>
      </c>
      <c r="B114" s="54" t="s">
        <v>2334</v>
      </c>
      <c r="C114" s="58" t="s">
        <v>436</v>
      </c>
      <c r="D114" s="58" t="s">
        <v>437</v>
      </c>
      <c r="E114" s="58" t="s">
        <v>434</v>
      </c>
      <c r="F114" s="237" t="s">
        <v>23</v>
      </c>
      <c r="G114" s="270">
        <v>7896261005587</v>
      </c>
      <c r="H114" s="54" t="s">
        <v>438</v>
      </c>
      <c r="I114" s="70">
        <v>526506802170413</v>
      </c>
      <c r="J114" s="54">
        <v>724693</v>
      </c>
      <c r="K114" s="282" t="s">
        <v>25</v>
      </c>
      <c r="L114" s="442">
        <v>90.89</v>
      </c>
      <c r="M114" s="443">
        <v>125.65</v>
      </c>
      <c r="N114" s="443">
        <v>88.67</v>
      </c>
      <c r="O114" s="443">
        <v>122.58</v>
      </c>
      <c r="P114" s="443">
        <v>88.67</v>
      </c>
      <c r="Q114" s="443">
        <v>122.58</v>
      </c>
      <c r="R114" s="443">
        <v>88.13</v>
      </c>
      <c r="S114" s="443">
        <v>121.84</v>
      </c>
      <c r="T114" s="443">
        <v>88.13</v>
      </c>
      <c r="U114" s="443">
        <v>121.84</v>
      </c>
      <c r="V114" s="443">
        <v>87.6</v>
      </c>
      <c r="W114" s="443">
        <v>121.1</v>
      </c>
      <c r="X114" s="443">
        <v>87.6</v>
      </c>
      <c r="Y114" s="443">
        <v>121.1</v>
      </c>
      <c r="Z114" s="443">
        <v>82.62</v>
      </c>
      <c r="AA114" s="443">
        <v>114.22</v>
      </c>
      <c r="AB114" s="443" t="s">
        <v>1098</v>
      </c>
      <c r="AC114" s="444" t="s">
        <v>1098</v>
      </c>
      <c r="AD114" s="54" t="s">
        <v>1108</v>
      </c>
      <c r="AE114" s="54" t="s">
        <v>1109</v>
      </c>
      <c r="AF114" s="251" t="s">
        <v>1750</v>
      </c>
      <c r="AG114" s="54" t="s">
        <v>1107</v>
      </c>
      <c r="AH114" s="128" t="s">
        <v>1158</v>
      </c>
      <c r="AI114" s="128" t="s">
        <v>1107</v>
      </c>
      <c r="AJ114" s="128" t="s">
        <v>1158</v>
      </c>
      <c r="AK114" s="293" t="s">
        <v>1107</v>
      </c>
      <c r="AL114" s="128" t="s">
        <v>1107</v>
      </c>
      <c r="AM114" s="128" t="s">
        <v>1158</v>
      </c>
      <c r="AN114" s="293"/>
      <c r="AO114" s="303"/>
      <c r="AP114" s="128" t="s">
        <v>1107</v>
      </c>
      <c r="AQ114" s="303"/>
      <c r="AR114" s="128" t="str">
        <f>VLOOKUP(I:I,'[1]TPN nº.33'!$G:$I,3,FALSE)</f>
        <v>Categoria III</v>
      </c>
      <c r="AS114" s="307">
        <f>VLOOKUP(I:I,'[1]TPN nº.33'!$G:$H,2,FALSE)</f>
        <v>36979</v>
      </c>
    </row>
    <row r="115" spans="1:45" s="445" customFormat="1" ht="33.75">
      <c r="A115" s="58" t="s">
        <v>2058</v>
      </c>
      <c r="B115" s="54" t="s">
        <v>2334</v>
      </c>
      <c r="C115" s="58" t="s">
        <v>442</v>
      </c>
      <c r="D115" s="58" t="s">
        <v>443</v>
      </c>
      <c r="E115" s="58" t="s">
        <v>434</v>
      </c>
      <c r="F115" s="237" t="s">
        <v>23</v>
      </c>
      <c r="G115" s="270">
        <v>7896261015494</v>
      </c>
      <c r="H115" s="54" t="s">
        <v>444</v>
      </c>
      <c r="I115" s="70">
        <v>526506804173312</v>
      </c>
      <c r="J115" s="54">
        <v>724694</v>
      </c>
      <c r="K115" s="282" t="s">
        <v>25</v>
      </c>
      <c r="L115" s="442">
        <v>85.21</v>
      </c>
      <c r="M115" s="443">
        <v>117.8</v>
      </c>
      <c r="N115" s="443">
        <v>83.13</v>
      </c>
      <c r="O115" s="443">
        <v>114.92</v>
      </c>
      <c r="P115" s="443">
        <v>83.13</v>
      </c>
      <c r="Q115" s="443">
        <v>114.92</v>
      </c>
      <c r="R115" s="443">
        <v>82.63</v>
      </c>
      <c r="S115" s="443">
        <v>114.23</v>
      </c>
      <c r="T115" s="443">
        <v>82.63</v>
      </c>
      <c r="U115" s="443">
        <v>114.23</v>
      </c>
      <c r="V115" s="443">
        <v>82.13</v>
      </c>
      <c r="W115" s="443">
        <v>113.54</v>
      </c>
      <c r="X115" s="443">
        <v>82.13</v>
      </c>
      <c r="Y115" s="443">
        <v>113.54</v>
      </c>
      <c r="Z115" s="443">
        <v>77.459999999999994</v>
      </c>
      <c r="AA115" s="443">
        <v>107.08</v>
      </c>
      <c r="AB115" s="443" t="s">
        <v>1098</v>
      </c>
      <c r="AC115" s="444" t="s">
        <v>1098</v>
      </c>
      <c r="AD115" s="54" t="s">
        <v>1108</v>
      </c>
      <c r="AE115" s="54" t="s">
        <v>1109</v>
      </c>
      <c r="AF115" s="251" t="s">
        <v>1750</v>
      </c>
      <c r="AG115" s="54" t="s">
        <v>1107</v>
      </c>
      <c r="AH115" s="128" t="s">
        <v>1158</v>
      </c>
      <c r="AI115" s="128" t="s">
        <v>1107</v>
      </c>
      <c r="AJ115" s="128" t="s">
        <v>1158</v>
      </c>
      <c r="AK115" s="293" t="s">
        <v>1107</v>
      </c>
      <c r="AL115" s="128" t="s">
        <v>1107</v>
      </c>
      <c r="AM115" s="128" t="s">
        <v>1107</v>
      </c>
      <c r="AN115" s="293"/>
      <c r="AO115" s="303"/>
      <c r="AP115" s="128" t="s">
        <v>1107</v>
      </c>
      <c r="AQ115" s="303"/>
      <c r="AR115" s="128" t="str">
        <f>VLOOKUP(I:I,'[1]TPN nº.33'!$G:$I,3,FALSE)</f>
        <v>Categoria III</v>
      </c>
      <c r="AS115" s="307">
        <f>VLOOKUP(I:I,'[1]TPN nº.33'!$G:$H,2,FALSE)</f>
        <v>39638</v>
      </c>
    </row>
    <row r="116" spans="1:45" s="445" customFormat="1" ht="34.5" thickBot="1">
      <c r="A116" s="59" t="s">
        <v>2058</v>
      </c>
      <c r="B116" s="53" t="s">
        <v>2334</v>
      </c>
      <c r="C116" s="59" t="s">
        <v>447</v>
      </c>
      <c r="D116" s="59" t="s">
        <v>448</v>
      </c>
      <c r="E116" s="59" t="s">
        <v>434</v>
      </c>
      <c r="F116" s="248" t="s">
        <v>23</v>
      </c>
      <c r="G116" s="268">
        <v>7896261007192</v>
      </c>
      <c r="H116" s="53" t="s">
        <v>449</v>
      </c>
      <c r="I116" s="110">
        <v>526506806176319</v>
      </c>
      <c r="J116" s="53">
        <v>724698</v>
      </c>
      <c r="K116" s="280" t="s">
        <v>25</v>
      </c>
      <c r="L116" s="447">
        <v>29.34</v>
      </c>
      <c r="M116" s="448">
        <v>40.549999999999997</v>
      </c>
      <c r="N116" s="448">
        <v>28.62</v>
      </c>
      <c r="O116" s="448">
        <v>39.57</v>
      </c>
      <c r="P116" s="448">
        <v>28.62</v>
      </c>
      <c r="Q116" s="448">
        <v>39.57</v>
      </c>
      <c r="R116" s="448">
        <v>28.45</v>
      </c>
      <c r="S116" s="448">
        <v>39.33</v>
      </c>
      <c r="T116" s="448">
        <v>28.45</v>
      </c>
      <c r="U116" s="448">
        <v>39.33</v>
      </c>
      <c r="V116" s="448">
        <v>28.28</v>
      </c>
      <c r="W116" s="448">
        <v>39.1</v>
      </c>
      <c r="X116" s="448">
        <v>28.28</v>
      </c>
      <c r="Y116" s="448">
        <v>39.1</v>
      </c>
      <c r="Z116" s="448">
        <v>26.67</v>
      </c>
      <c r="AA116" s="448">
        <v>36.869999999999997</v>
      </c>
      <c r="AB116" s="448" t="s">
        <v>1098</v>
      </c>
      <c r="AC116" s="449" t="s">
        <v>1098</v>
      </c>
      <c r="AD116" s="53" t="s">
        <v>1108</v>
      </c>
      <c r="AE116" s="53" t="s">
        <v>1109</v>
      </c>
      <c r="AF116" s="247" t="s">
        <v>1750</v>
      </c>
      <c r="AG116" s="53" t="s">
        <v>1107</v>
      </c>
      <c r="AH116" s="123" t="s">
        <v>1158</v>
      </c>
      <c r="AI116" s="123" t="s">
        <v>1107</v>
      </c>
      <c r="AJ116" s="123" t="s">
        <v>1158</v>
      </c>
      <c r="AK116" s="291" t="s">
        <v>1107</v>
      </c>
      <c r="AL116" s="123" t="s">
        <v>1107</v>
      </c>
      <c r="AM116" s="123" t="s">
        <v>1158</v>
      </c>
      <c r="AN116" s="291"/>
      <c r="AO116" s="301"/>
      <c r="AP116" s="123" t="s">
        <v>1107</v>
      </c>
      <c r="AQ116" s="301"/>
      <c r="AR116" s="123" t="str">
        <f>VLOOKUP(I:I,'[1]TPN nº.33'!$G:$I,3,FALSE)</f>
        <v>Categoria III</v>
      </c>
      <c r="AS116" s="309">
        <f>VLOOKUP(I:I,'[1]TPN nº.33'!$G:$H,2,FALSE)</f>
        <v>40115</v>
      </c>
    </row>
    <row r="117" spans="1:45" s="453" customFormat="1" ht="22.5">
      <c r="A117" s="61" t="s">
        <v>2059</v>
      </c>
      <c r="B117" s="50" t="s">
        <v>2141</v>
      </c>
      <c r="C117" s="61" t="s">
        <v>476</v>
      </c>
      <c r="D117" s="61" t="s">
        <v>477</v>
      </c>
      <c r="E117" s="61" t="s">
        <v>462</v>
      </c>
      <c r="F117" s="238" t="s">
        <v>23</v>
      </c>
      <c r="G117" s="265">
        <v>7896261016262</v>
      </c>
      <c r="H117" s="50" t="s">
        <v>478</v>
      </c>
      <c r="I117" s="114">
        <v>526529902112317</v>
      </c>
      <c r="J117" s="50">
        <v>717122</v>
      </c>
      <c r="K117" s="278" t="s">
        <v>25</v>
      </c>
      <c r="L117" s="450">
        <v>168.57</v>
      </c>
      <c r="M117" s="451">
        <v>233.04</v>
      </c>
      <c r="N117" s="451">
        <v>164.46</v>
      </c>
      <c r="O117" s="451">
        <v>227.36</v>
      </c>
      <c r="P117" s="451">
        <v>164.46</v>
      </c>
      <c r="Q117" s="451">
        <v>227.36</v>
      </c>
      <c r="R117" s="451">
        <v>163.46</v>
      </c>
      <c r="S117" s="451">
        <v>225.98</v>
      </c>
      <c r="T117" s="451">
        <v>163.46</v>
      </c>
      <c r="U117" s="451">
        <v>225.98</v>
      </c>
      <c r="V117" s="451">
        <v>162.47999999999999</v>
      </c>
      <c r="W117" s="451">
        <v>224.62</v>
      </c>
      <c r="X117" s="451">
        <v>162.47999999999999</v>
      </c>
      <c r="Y117" s="451">
        <v>224.62</v>
      </c>
      <c r="Z117" s="451">
        <v>153.25</v>
      </c>
      <c r="AA117" s="451">
        <v>211.86</v>
      </c>
      <c r="AB117" s="451" t="s">
        <v>1098</v>
      </c>
      <c r="AC117" s="452" t="s">
        <v>1098</v>
      </c>
      <c r="AD117" s="50" t="s">
        <v>1108</v>
      </c>
      <c r="AE117" s="50" t="s">
        <v>1109</v>
      </c>
      <c r="AF117" s="252" t="s">
        <v>1371</v>
      </c>
      <c r="AG117" s="50" t="s">
        <v>1107</v>
      </c>
      <c r="AH117" s="125" t="s">
        <v>1107</v>
      </c>
      <c r="AI117" s="125" t="s">
        <v>1107</v>
      </c>
      <c r="AJ117" s="125" t="s">
        <v>1107</v>
      </c>
      <c r="AK117" s="288" t="s">
        <v>1107</v>
      </c>
      <c r="AL117" s="125" t="s">
        <v>1107</v>
      </c>
      <c r="AM117" s="125" t="s">
        <v>1158</v>
      </c>
      <c r="AN117" s="288"/>
      <c r="AO117" s="298"/>
      <c r="AP117" s="125" t="s">
        <v>1107</v>
      </c>
      <c r="AQ117" s="298"/>
      <c r="AR117" s="124" t="str">
        <f>VLOOKUP(I:I,'[1]TPN nº.33'!$G:$I,3,FALSE)</f>
        <v>Categoria V</v>
      </c>
      <c r="AS117" s="315">
        <f>VLOOKUP(I:I,'[1]TPN nº.33'!$G:$H,2,FALSE)</f>
        <v>39899</v>
      </c>
    </row>
    <row r="118" spans="1:45" s="453" customFormat="1" ht="22.5">
      <c r="A118" s="61" t="s">
        <v>2059</v>
      </c>
      <c r="B118" s="50" t="s">
        <v>2141</v>
      </c>
      <c r="C118" s="61" t="s">
        <v>464</v>
      </c>
      <c r="D118" s="61" t="s">
        <v>465</v>
      </c>
      <c r="E118" s="61" t="s">
        <v>462</v>
      </c>
      <c r="F118" s="238" t="s">
        <v>23</v>
      </c>
      <c r="G118" s="265">
        <v>7896261016248</v>
      </c>
      <c r="H118" s="50" t="s">
        <v>466</v>
      </c>
      <c r="I118" s="114">
        <v>526529901116319</v>
      </c>
      <c r="J118" s="50">
        <v>717196</v>
      </c>
      <c r="K118" s="278" t="s">
        <v>25</v>
      </c>
      <c r="L118" s="450">
        <v>168.57</v>
      </c>
      <c r="M118" s="451">
        <v>233.04</v>
      </c>
      <c r="N118" s="451">
        <v>164.46</v>
      </c>
      <c r="O118" s="451">
        <v>227.36</v>
      </c>
      <c r="P118" s="451">
        <v>164.46</v>
      </c>
      <c r="Q118" s="451">
        <v>227.36</v>
      </c>
      <c r="R118" s="451">
        <v>163.46</v>
      </c>
      <c r="S118" s="451">
        <v>225.98</v>
      </c>
      <c r="T118" s="451">
        <v>163.46</v>
      </c>
      <c r="U118" s="451">
        <v>225.98</v>
      </c>
      <c r="V118" s="451">
        <v>162.47999999999999</v>
      </c>
      <c r="W118" s="451">
        <v>224.62</v>
      </c>
      <c r="X118" s="451">
        <v>162.47999999999999</v>
      </c>
      <c r="Y118" s="451">
        <v>224.62</v>
      </c>
      <c r="Z118" s="451">
        <v>153.25</v>
      </c>
      <c r="AA118" s="451">
        <v>211.86</v>
      </c>
      <c r="AB118" s="451" t="s">
        <v>1098</v>
      </c>
      <c r="AC118" s="452" t="s">
        <v>1098</v>
      </c>
      <c r="AD118" s="50" t="s">
        <v>1108</v>
      </c>
      <c r="AE118" s="50" t="s">
        <v>1109</v>
      </c>
      <c r="AF118" s="252" t="s">
        <v>1371</v>
      </c>
      <c r="AG118" s="50" t="s">
        <v>1107</v>
      </c>
      <c r="AH118" s="125" t="s">
        <v>1107</v>
      </c>
      <c r="AI118" s="125" t="s">
        <v>1107</v>
      </c>
      <c r="AJ118" s="125" t="s">
        <v>1107</v>
      </c>
      <c r="AK118" s="288" t="s">
        <v>1107</v>
      </c>
      <c r="AL118" s="125" t="s">
        <v>1107</v>
      </c>
      <c r="AM118" s="125" t="s">
        <v>1158</v>
      </c>
      <c r="AN118" s="288"/>
      <c r="AO118" s="298"/>
      <c r="AP118" s="125" t="s">
        <v>1107</v>
      </c>
      <c r="AQ118" s="298"/>
      <c r="AR118" s="125" t="str">
        <f>VLOOKUP(I:I,'[1]TPN nº.33'!$G:$I,3,FALSE)</f>
        <v>Categoria V</v>
      </c>
      <c r="AS118" s="308">
        <f>VLOOKUP(I:I,'[1]TPN nº.33'!$G:$H,2,FALSE)</f>
        <v>39899</v>
      </c>
    </row>
    <row r="119" spans="1:45" s="453" customFormat="1" ht="22.5">
      <c r="A119" s="61" t="s">
        <v>2059</v>
      </c>
      <c r="B119" s="50" t="s">
        <v>2141</v>
      </c>
      <c r="C119" s="61" t="s">
        <v>470</v>
      </c>
      <c r="D119" s="61" t="s">
        <v>471</v>
      </c>
      <c r="E119" s="61" t="s">
        <v>462</v>
      </c>
      <c r="F119" s="238" t="s">
        <v>23</v>
      </c>
      <c r="G119" s="265">
        <v>7896261016255</v>
      </c>
      <c r="H119" s="50" t="s">
        <v>472</v>
      </c>
      <c r="I119" s="114">
        <v>526529903119315</v>
      </c>
      <c r="J119" s="50">
        <v>717200</v>
      </c>
      <c r="K119" s="278" t="s">
        <v>25</v>
      </c>
      <c r="L119" s="450">
        <v>168.57</v>
      </c>
      <c r="M119" s="451">
        <v>233.04</v>
      </c>
      <c r="N119" s="451">
        <v>164.46</v>
      </c>
      <c r="O119" s="451">
        <v>227.36</v>
      </c>
      <c r="P119" s="451">
        <v>164.46</v>
      </c>
      <c r="Q119" s="451">
        <v>227.36</v>
      </c>
      <c r="R119" s="451">
        <v>163.46</v>
      </c>
      <c r="S119" s="451">
        <v>225.98</v>
      </c>
      <c r="T119" s="451">
        <v>163.46</v>
      </c>
      <c r="U119" s="451">
        <v>225.98</v>
      </c>
      <c r="V119" s="451">
        <v>162.47999999999999</v>
      </c>
      <c r="W119" s="451">
        <v>224.62</v>
      </c>
      <c r="X119" s="451">
        <v>162.47999999999999</v>
      </c>
      <c r="Y119" s="451">
        <v>224.62</v>
      </c>
      <c r="Z119" s="451">
        <v>153.25</v>
      </c>
      <c r="AA119" s="451">
        <v>211.86</v>
      </c>
      <c r="AB119" s="451" t="s">
        <v>1098</v>
      </c>
      <c r="AC119" s="452" t="s">
        <v>1098</v>
      </c>
      <c r="AD119" s="50" t="s">
        <v>1108</v>
      </c>
      <c r="AE119" s="50" t="s">
        <v>1109</v>
      </c>
      <c r="AF119" s="252" t="s">
        <v>1371</v>
      </c>
      <c r="AG119" s="50" t="s">
        <v>1107</v>
      </c>
      <c r="AH119" s="125" t="s">
        <v>1107</v>
      </c>
      <c r="AI119" s="125" t="s">
        <v>1107</v>
      </c>
      <c r="AJ119" s="125" t="s">
        <v>1107</v>
      </c>
      <c r="AK119" s="288" t="s">
        <v>1107</v>
      </c>
      <c r="AL119" s="125" t="s">
        <v>1107</v>
      </c>
      <c r="AM119" s="125" t="s">
        <v>1158</v>
      </c>
      <c r="AN119" s="288"/>
      <c r="AO119" s="298"/>
      <c r="AP119" s="125" t="s">
        <v>1107</v>
      </c>
      <c r="AQ119" s="298"/>
      <c r="AR119" s="125" t="str">
        <f>VLOOKUP(I:I,'[1]TPN nº.33'!$G:$I,3,FALSE)</f>
        <v>Categoria V</v>
      </c>
      <c r="AS119" s="308">
        <f>VLOOKUP(I:I,'[1]TPN nº.33'!$G:$H,2,FALSE)</f>
        <v>39899</v>
      </c>
    </row>
    <row r="120" spans="1:45" s="440" customFormat="1" ht="22.5">
      <c r="A120" s="61" t="s">
        <v>2059</v>
      </c>
      <c r="B120" s="50" t="s">
        <v>2141</v>
      </c>
      <c r="C120" s="61" t="s">
        <v>460</v>
      </c>
      <c r="D120" s="61" t="s">
        <v>461</v>
      </c>
      <c r="E120" s="61" t="s">
        <v>462</v>
      </c>
      <c r="F120" s="238" t="s">
        <v>23</v>
      </c>
      <c r="G120" s="265">
        <v>7896261017122</v>
      </c>
      <c r="H120" s="50" t="s">
        <v>463</v>
      </c>
      <c r="I120" s="114">
        <v>526529908110316</v>
      </c>
      <c r="J120" s="50">
        <v>719237</v>
      </c>
      <c r="K120" s="278" t="s">
        <v>25</v>
      </c>
      <c r="L120" s="450">
        <v>42.15</v>
      </c>
      <c r="M120" s="451">
        <v>58.27</v>
      </c>
      <c r="N120" s="451">
        <v>41.12</v>
      </c>
      <c r="O120" s="451">
        <v>56.84</v>
      </c>
      <c r="P120" s="451">
        <v>41.12</v>
      </c>
      <c r="Q120" s="451">
        <v>56.85</v>
      </c>
      <c r="R120" s="451">
        <v>40.869999999999997</v>
      </c>
      <c r="S120" s="451">
        <v>56.5</v>
      </c>
      <c r="T120" s="451">
        <v>40.869999999999997</v>
      </c>
      <c r="U120" s="451">
        <v>56.5</v>
      </c>
      <c r="V120" s="451">
        <v>40.619999999999997</v>
      </c>
      <c r="W120" s="451">
        <v>56.15</v>
      </c>
      <c r="X120" s="451">
        <v>40.619999999999997</v>
      </c>
      <c r="Y120" s="451">
        <v>56.15</v>
      </c>
      <c r="Z120" s="451">
        <v>38.31</v>
      </c>
      <c r="AA120" s="451">
        <v>52.96</v>
      </c>
      <c r="AB120" s="451" t="s">
        <v>1098</v>
      </c>
      <c r="AC120" s="452" t="s">
        <v>1098</v>
      </c>
      <c r="AD120" s="50" t="s">
        <v>1108</v>
      </c>
      <c r="AE120" s="50" t="s">
        <v>1109</v>
      </c>
      <c r="AF120" s="252" t="s">
        <v>1371</v>
      </c>
      <c r="AG120" s="50" t="s">
        <v>1107</v>
      </c>
      <c r="AH120" s="125" t="s">
        <v>1107</v>
      </c>
      <c r="AI120" s="125" t="s">
        <v>1107</v>
      </c>
      <c r="AJ120" s="125" t="s">
        <v>1107</v>
      </c>
      <c r="AK120" s="288" t="s">
        <v>1107</v>
      </c>
      <c r="AL120" s="125" t="s">
        <v>1107</v>
      </c>
      <c r="AM120" s="125" t="s">
        <v>1158</v>
      </c>
      <c r="AN120" s="288"/>
      <c r="AO120" s="298"/>
      <c r="AP120" s="125" t="s">
        <v>1107</v>
      </c>
      <c r="AQ120" s="298"/>
      <c r="AR120" s="125" t="str">
        <f>VLOOKUP(I:I,'[1]TPN nº.33'!$G:$I,3,FALSE)</f>
        <v>Categoria V</v>
      </c>
      <c r="AS120" s="308">
        <f>VLOOKUP(I:I,'[1]TPN nº.33'!$G:$H,2,FALSE)</f>
        <v>40115</v>
      </c>
    </row>
    <row r="121" spans="1:45" s="453" customFormat="1" ht="22.5">
      <c r="A121" s="61" t="s">
        <v>2059</v>
      </c>
      <c r="B121" s="50" t="s">
        <v>2141</v>
      </c>
      <c r="C121" s="61" t="s">
        <v>467</v>
      </c>
      <c r="D121" s="61" t="s">
        <v>468</v>
      </c>
      <c r="E121" s="61" t="s">
        <v>462</v>
      </c>
      <c r="F121" s="238" t="s">
        <v>23</v>
      </c>
      <c r="G121" s="265">
        <v>7896261017139</v>
      </c>
      <c r="H121" s="50" t="s">
        <v>469</v>
      </c>
      <c r="I121" s="114">
        <v>526529909117314</v>
      </c>
      <c r="J121" s="50">
        <v>719242</v>
      </c>
      <c r="K121" s="278" t="s">
        <v>25</v>
      </c>
      <c r="L121" s="450">
        <v>42.15</v>
      </c>
      <c r="M121" s="451">
        <v>58.27</v>
      </c>
      <c r="N121" s="451">
        <v>41.12</v>
      </c>
      <c r="O121" s="451">
        <v>56.84</v>
      </c>
      <c r="P121" s="451">
        <v>41.12</v>
      </c>
      <c r="Q121" s="451">
        <v>56.85</v>
      </c>
      <c r="R121" s="451">
        <v>40.869999999999997</v>
      </c>
      <c r="S121" s="451">
        <v>56.5</v>
      </c>
      <c r="T121" s="451">
        <v>40.869999999999997</v>
      </c>
      <c r="U121" s="451">
        <v>56.5</v>
      </c>
      <c r="V121" s="451">
        <v>40.619999999999997</v>
      </c>
      <c r="W121" s="451">
        <v>56.15</v>
      </c>
      <c r="X121" s="451">
        <v>40.619999999999997</v>
      </c>
      <c r="Y121" s="451">
        <v>56.15</v>
      </c>
      <c r="Z121" s="451">
        <v>38.31</v>
      </c>
      <c r="AA121" s="451">
        <v>52.96</v>
      </c>
      <c r="AB121" s="451" t="s">
        <v>1098</v>
      </c>
      <c r="AC121" s="452" t="s">
        <v>1098</v>
      </c>
      <c r="AD121" s="50" t="s">
        <v>1108</v>
      </c>
      <c r="AE121" s="50" t="s">
        <v>1109</v>
      </c>
      <c r="AF121" s="252" t="s">
        <v>1371</v>
      </c>
      <c r="AG121" s="50" t="s">
        <v>1107</v>
      </c>
      <c r="AH121" s="125" t="s">
        <v>1107</v>
      </c>
      <c r="AI121" s="125" t="s">
        <v>1107</v>
      </c>
      <c r="AJ121" s="125" t="s">
        <v>1107</v>
      </c>
      <c r="AK121" s="288" t="s">
        <v>1107</v>
      </c>
      <c r="AL121" s="125" t="s">
        <v>1107</v>
      </c>
      <c r="AM121" s="125" t="s">
        <v>1158</v>
      </c>
      <c r="AN121" s="288"/>
      <c r="AO121" s="298"/>
      <c r="AP121" s="125" t="s">
        <v>1107</v>
      </c>
      <c r="AQ121" s="298"/>
      <c r="AR121" s="125" t="str">
        <f>VLOOKUP(I:I,'[1]TPN nº.33'!$G:$I,3,FALSE)</f>
        <v>Categoria V</v>
      </c>
      <c r="AS121" s="308">
        <f>VLOOKUP(I:I,'[1]TPN nº.33'!$G:$H,2,FALSE)</f>
        <v>40115</v>
      </c>
    </row>
    <row r="122" spans="1:45" s="453" customFormat="1" ht="23.25" thickBot="1">
      <c r="A122" s="63" t="s">
        <v>2059</v>
      </c>
      <c r="B122" s="52" t="s">
        <v>2141</v>
      </c>
      <c r="C122" s="63" t="s">
        <v>473</v>
      </c>
      <c r="D122" s="63" t="s">
        <v>474</v>
      </c>
      <c r="E122" s="63" t="s">
        <v>462</v>
      </c>
      <c r="F122" s="242" t="s">
        <v>23</v>
      </c>
      <c r="G122" s="266">
        <v>7896261017146</v>
      </c>
      <c r="H122" s="52" t="s">
        <v>475</v>
      </c>
      <c r="I122" s="74">
        <v>526529907114318</v>
      </c>
      <c r="J122" s="52">
        <v>719243</v>
      </c>
      <c r="K122" s="279" t="s">
        <v>25</v>
      </c>
      <c r="L122" s="455">
        <v>42.15</v>
      </c>
      <c r="M122" s="456">
        <v>58.27</v>
      </c>
      <c r="N122" s="456">
        <v>41.12</v>
      </c>
      <c r="O122" s="456">
        <v>56.84</v>
      </c>
      <c r="P122" s="456">
        <v>41.12</v>
      </c>
      <c r="Q122" s="456">
        <v>56.85</v>
      </c>
      <c r="R122" s="456">
        <v>40.869999999999997</v>
      </c>
      <c r="S122" s="456">
        <v>56.5</v>
      </c>
      <c r="T122" s="456">
        <v>40.869999999999997</v>
      </c>
      <c r="U122" s="456">
        <v>56.5</v>
      </c>
      <c r="V122" s="456">
        <v>40.619999999999997</v>
      </c>
      <c r="W122" s="456">
        <v>56.15</v>
      </c>
      <c r="X122" s="456">
        <v>40.619999999999997</v>
      </c>
      <c r="Y122" s="456">
        <v>56.15</v>
      </c>
      <c r="Z122" s="456">
        <v>38.31</v>
      </c>
      <c r="AA122" s="456">
        <v>52.96</v>
      </c>
      <c r="AB122" s="456" t="s">
        <v>1098</v>
      </c>
      <c r="AC122" s="457" t="s">
        <v>1098</v>
      </c>
      <c r="AD122" s="52" t="s">
        <v>1108</v>
      </c>
      <c r="AE122" s="52" t="s">
        <v>1109</v>
      </c>
      <c r="AF122" s="241" t="s">
        <v>1371</v>
      </c>
      <c r="AG122" s="52" t="s">
        <v>1107</v>
      </c>
      <c r="AH122" s="126" t="s">
        <v>1107</v>
      </c>
      <c r="AI122" s="126" t="s">
        <v>1107</v>
      </c>
      <c r="AJ122" s="126" t="s">
        <v>1107</v>
      </c>
      <c r="AK122" s="289" t="s">
        <v>1107</v>
      </c>
      <c r="AL122" s="126" t="s">
        <v>1107</v>
      </c>
      <c r="AM122" s="126" t="s">
        <v>1158</v>
      </c>
      <c r="AN122" s="289"/>
      <c r="AO122" s="299"/>
      <c r="AP122" s="126" t="s">
        <v>1107</v>
      </c>
      <c r="AQ122" s="299"/>
      <c r="AR122" s="126" t="str">
        <f>VLOOKUP(I:I,'[1]TPN nº.33'!$G:$I,3,FALSE)</f>
        <v>Categoria V</v>
      </c>
      <c r="AS122" s="316">
        <f>VLOOKUP(I:I,'[1]TPN nº.33'!$G:$H,2,FALSE)</f>
        <v>40115</v>
      </c>
    </row>
    <row r="123" spans="1:45" s="441" customFormat="1" ht="22.5">
      <c r="A123" s="60" t="s">
        <v>2064</v>
      </c>
      <c r="B123" s="48" t="s">
        <v>2141</v>
      </c>
      <c r="C123" s="60" t="s">
        <v>454</v>
      </c>
      <c r="D123" s="60" t="s">
        <v>455</v>
      </c>
      <c r="E123" s="60" t="s">
        <v>452</v>
      </c>
      <c r="F123" s="246" t="s">
        <v>23</v>
      </c>
      <c r="G123" s="267">
        <v>7896261012929</v>
      </c>
      <c r="H123" s="48" t="s">
        <v>456</v>
      </c>
      <c r="I123" s="111">
        <v>526528901112315</v>
      </c>
      <c r="J123" s="48">
        <v>709883</v>
      </c>
      <c r="K123" s="116" t="s">
        <v>25</v>
      </c>
      <c r="L123" s="442">
        <v>84.29</v>
      </c>
      <c r="M123" s="443">
        <v>116.52</v>
      </c>
      <c r="N123" s="443">
        <v>82.23</v>
      </c>
      <c r="O123" s="443">
        <v>113.67</v>
      </c>
      <c r="P123" s="443">
        <v>82.23</v>
      </c>
      <c r="Q123" s="443">
        <v>113.68</v>
      </c>
      <c r="R123" s="443">
        <v>81.73</v>
      </c>
      <c r="S123" s="443">
        <v>112.99</v>
      </c>
      <c r="T123" s="443">
        <v>81.73</v>
      </c>
      <c r="U123" s="443">
        <v>112.99</v>
      </c>
      <c r="V123" s="443">
        <v>81.239999999999995</v>
      </c>
      <c r="W123" s="443">
        <v>112.31</v>
      </c>
      <c r="X123" s="443">
        <v>81.239999999999995</v>
      </c>
      <c r="Y123" s="443">
        <v>112.31</v>
      </c>
      <c r="Z123" s="443">
        <v>76.62</v>
      </c>
      <c r="AA123" s="443">
        <v>105.92</v>
      </c>
      <c r="AB123" s="443" t="s">
        <v>1098</v>
      </c>
      <c r="AC123" s="444" t="s">
        <v>1098</v>
      </c>
      <c r="AD123" s="48" t="s">
        <v>1114</v>
      </c>
      <c r="AE123" s="48" t="s">
        <v>1109</v>
      </c>
      <c r="AF123" s="245" t="s">
        <v>1751</v>
      </c>
      <c r="AG123" s="48" t="s">
        <v>1107</v>
      </c>
      <c r="AH123" s="127" t="s">
        <v>1107</v>
      </c>
      <c r="AI123" s="127" t="s">
        <v>1107</v>
      </c>
      <c r="AJ123" s="127" t="s">
        <v>1107</v>
      </c>
      <c r="AK123" s="290" t="s">
        <v>1107</v>
      </c>
      <c r="AL123" s="127" t="s">
        <v>1107</v>
      </c>
      <c r="AM123" s="127" t="s">
        <v>1158</v>
      </c>
      <c r="AN123" s="290"/>
      <c r="AO123" s="300"/>
      <c r="AP123" s="127" t="s">
        <v>1107</v>
      </c>
      <c r="AQ123" s="300"/>
      <c r="AR123" s="127" t="str">
        <f>VLOOKUP(I:I,'[1]TPN nº.33'!$G:$I,3,FALSE)</f>
        <v>Categoria II</v>
      </c>
      <c r="AS123" s="311">
        <f>VLOOKUP(I:I,'[1]TPN nº.33'!$G:$H,2,FALSE)</f>
        <v>39239</v>
      </c>
    </row>
    <row r="124" spans="1:45" s="445" customFormat="1" ht="22.5">
      <c r="A124" s="58" t="s">
        <v>2064</v>
      </c>
      <c r="B124" s="54" t="s">
        <v>2141</v>
      </c>
      <c r="C124" s="58" t="s">
        <v>457</v>
      </c>
      <c r="D124" s="58" t="s">
        <v>458</v>
      </c>
      <c r="E124" s="58" t="s">
        <v>452</v>
      </c>
      <c r="F124" s="237" t="s">
        <v>23</v>
      </c>
      <c r="G124" s="270">
        <v>7896261012936</v>
      </c>
      <c r="H124" s="54" t="s">
        <v>459</v>
      </c>
      <c r="I124" s="70">
        <v>526528903115311</v>
      </c>
      <c r="J124" s="54">
        <v>714082</v>
      </c>
      <c r="K124" s="282" t="s">
        <v>25</v>
      </c>
      <c r="L124" s="442">
        <v>168.57</v>
      </c>
      <c r="M124" s="443">
        <v>233.04</v>
      </c>
      <c r="N124" s="443">
        <v>164.46</v>
      </c>
      <c r="O124" s="443">
        <v>227.36</v>
      </c>
      <c r="P124" s="443">
        <v>164.46</v>
      </c>
      <c r="Q124" s="443">
        <v>227.36</v>
      </c>
      <c r="R124" s="443">
        <v>163.46</v>
      </c>
      <c r="S124" s="443">
        <v>225.98</v>
      </c>
      <c r="T124" s="443">
        <v>163.46</v>
      </c>
      <c r="U124" s="443">
        <v>225.98</v>
      </c>
      <c r="V124" s="443">
        <v>162.47999999999999</v>
      </c>
      <c r="W124" s="443">
        <v>224.62</v>
      </c>
      <c r="X124" s="443">
        <v>162.47999999999999</v>
      </c>
      <c r="Y124" s="443">
        <v>224.62</v>
      </c>
      <c r="Z124" s="443">
        <v>153.25</v>
      </c>
      <c r="AA124" s="443">
        <v>211.86</v>
      </c>
      <c r="AB124" s="443" t="s">
        <v>1098</v>
      </c>
      <c r="AC124" s="444" t="s">
        <v>1098</v>
      </c>
      <c r="AD124" s="54" t="s">
        <v>1114</v>
      </c>
      <c r="AE124" s="54" t="s">
        <v>1109</v>
      </c>
      <c r="AF124" s="251" t="s">
        <v>1751</v>
      </c>
      <c r="AG124" s="54" t="s">
        <v>1107</v>
      </c>
      <c r="AH124" s="128" t="s">
        <v>1107</v>
      </c>
      <c r="AI124" s="128" t="s">
        <v>1107</v>
      </c>
      <c r="AJ124" s="128" t="s">
        <v>1107</v>
      </c>
      <c r="AK124" s="293" t="s">
        <v>1107</v>
      </c>
      <c r="AL124" s="128" t="s">
        <v>1107</v>
      </c>
      <c r="AM124" s="128" t="s">
        <v>1158</v>
      </c>
      <c r="AN124" s="293"/>
      <c r="AO124" s="303"/>
      <c r="AP124" s="128" t="s">
        <v>1107</v>
      </c>
      <c r="AQ124" s="303"/>
      <c r="AR124" s="128" t="str">
        <f>VLOOKUP(I:I,'[1]TPN nº.33'!$G:$I,3,FALSE)</f>
        <v>Categoria II</v>
      </c>
      <c r="AS124" s="307">
        <f>VLOOKUP(I:I,'[1]TPN nº.33'!$G:$H,2,FALSE)</f>
        <v>39429</v>
      </c>
    </row>
    <row r="125" spans="1:45" s="445" customFormat="1" ht="23.25" thickBot="1">
      <c r="A125" s="59" t="s">
        <v>2064</v>
      </c>
      <c r="B125" s="53" t="s">
        <v>2141</v>
      </c>
      <c r="C125" s="59" t="s">
        <v>450</v>
      </c>
      <c r="D125" s="221" t="s">
        <v>451</v>
      </c>
      <c r="E125" s="59" t="s">
        <v>452</v>
      </c>
      <c r="F125" s="248" t="s">
        <v>23</v>
      </c>
      <c r="G125" s="268">
        <v>7896261012998</v>
      </c>
      <c r="H125" s="53" t="s">
        <v>453</v>
      </c>
      <c r="I125" s="110">
        <v>526528904111212</v>
      </c>
      <c r="J125" s="53">
        <v>719244</v>
      </c>
      <c r="K125" s="280" t="s">
        <v>25</v>
      </c>
      <c r="L125" s="447">
        <v>42.15</v>
      </c>
      <c r="M125" s="448">
        <v>58.27</v>
      </c>
      <c r="N125" s="448">
        <v>41.12</v>
      </c>
      <c r="O125" s="448">
        <v>56.84</v>
      </c>
      <c r="P125" s="448">
        <v>41.12</v>
      </c>
      <c r="Q125" s="448">
        <v>56.85</v>
      </c>
      <c r="R125" s="448">
        <v>40.869999999999997</v>
      </c>
      <c r="S125" s="448">
        <v>56.5</v>
      </c>
      <c r="T125" s="448">
        <v>40.869999999999997</v>
      </c>
      <c r="U125" s="448">
        <v>56.5</v>
      </c>
      <c r="V125" s="448">
        <v>40.619999999999997</v>
      </c>
      <c r="W125" s="448">
        <v>56.15</v>
      </c>
      <c r="X125" s="448">
        <v>40.619999999999997</v>
      </c>
      <c r="Y125" s="448">
        <v>56.15</v>
      </c>
      <c r="Z125" s="448">
        <v>38.31</v>
      </c>
      <c r="AA125" s="448">
        <v>52.96</v>
      </c>
      <c r="AB125" s="448" t="s">
        <v>1098</v>
      </c>
      <c r="AC125" s="449" t="s">
        <v>1098</v>
      </c>
      <c r="AD125" s="53" t="s">
        <v>1114</v>
      </c>
      <c r="AE125" s="53" t="s">
        <v>1109</v>
      </c>
      <c r="AF125" s="247" t="s">
        <v>1751</v>
      </c>
      <c r="AG125" s="53" t="s">
        <v>1107</v>
      </c>
      <c r="AH125" s="123" t="s">
        <v>1107</v>
      </c>
      <c r="AI125" s="123" t="s">
        <v>1107</v>
      </c>
      <c r="AJ125" s="123" t="s">
        <v>1107</v>
      </c>
      <c r="AK125" s="291" t="s">
        <v>1107</v>
      </c>
      <c r="AL125" s="123" t="s">
        <v>1107</v>
      </c>
      <c r="AM125" s="123" t="s">
        <v>1107</v>
      </c>
      <c r="AN125" s="291"/>
      <c r="AO125" s="301"/>
      <c r="AP125" s="123" t="s">
        <v>1107</v>
      </c>
      <c r="AQ125" s="301"/>
      <c r="AR125" s="123" t="str">
        <f>VLOOKUP(I:I,'[1]TPN nº.33'!$G:$I,3,FALSE)</f>
        <v>Categoria III</v>
      </c>
      <c r="AS125" s="309" t="s">
        <v>2252</v>
      </c>
    </row>
    <row r="126" spans="1:45" s="453" customFormat="1" ht="23.25" thickBot="1">
      <c r="A126" s="43" t="s">
        <v>1958</v>
      </c>
      <c r="B126" s="71" t="s">
        <v>2335</v>
      </c>
      <c r="C126" s="43" t="s">
        <v>479</v>
      </c>
      <c r="D126" s="43" t="s">
        <v>480</v>
      </c>
      <c r="E126" s="43" t="s">
        <v>481</v>
      </c>
      <c r="F126" s="250" t="s">
        <v>23</v>
      </c>
      <c r="G126" s="269">
        <v>7896261017559</v>
      </c>
      <c r="H126" s="71" t="s">
        <v>482</v>
      </c>
      <c r="I126" s="178">
        <v>526532501115315</v>
      </c>
      <c r="J126" s="71">
        <v>721184</v>
      </c>
      <c r="K126" s="281" t="s">
        <v>43</v>
      </c>
      <c r="L126" s="458">
        <v>6657.94</v>
      </c>
      <c r="M126" s="456">
        <v>8861.94</v>
      </c>
      <c r="N126" s="456">
        <v>6470.6</v>
      </c>
      <c r="O126" s="456">
        <v>8620.83</v>
      </c>
      <c r="P126" s="456">
        <v>5622.41</v>
      </c>
      <c r="Q126" s="456">
        <v>7772.66</v>
      </c>
      <c r="R126" s="456">
        <v>6425.4</v>
      </c>
      <c r="S126" s="456">
        <v>8562.61</v>
      </c>
      <c r="T126" s="456">
        <v>5588.34</v>
      </c>
      <c r="U126" s="456">
        <v>7725.55</v>
      </c>
      <c r="V126" s="456">
        <v>6380.83</v>
      </c>
      <c r="W126" s="456">
        <v>8505.17</v>
      </c>
      <c r="X126" s="456">
        <v>5554.67</v>
      </c>
      <c r="Y126" s="456">
        <v>7679.01</v>
      </c>
      <c r="Z126" s="456">
        <v>5967.02</v>
      </c>
      <c r="AA126" s="456">
        <v>7970.65</v>
      </c>
      <c r="AB126" s="456" t="s">
        <v>1098</v>
      </c>
      <c r="AC126" s="457" t="s">
        <v>1098</v>
      </c>
      <c r="AD126" s="71" t="s">
        <v>1108</v>
      </c>
      <c r="AE126" s="71" t="s">
        <v>1109</v>
      </c>
      <c r="AF126" s="249" t="s">
        <v>1115</v>
      </c>
      <c r="AG126" s="71" t="s">
        <v>1107</v>
      </c>
      <c r="AH126" s="129" t="s">
        <v>1107</v>
      </c>
      <c r="AI126" s="129" t="s">
        <v>1107</v>
      </c>
      <c r="AJ126" s="129" t="s">
        <v>1107</v>
      </c>
      <c r="AK126" s="292" t="s">
        <v>1107</v>
      </c>
      <c r="AL126" s="129" t="s">
        <v>1107</v>
      </c>
      <c r="AM126" s="129" t="s">
        <v>1158</v>
      </c>
      <c r="AN126" s="292"/>
      <c r="AO126" s="302"/>
      <c r="AP126" s="129" t="s">
        <v>1107</v>
      </c>
      <c r="AQ126" s="302"/>
      <c r="AR126" s="129" t="str">
        <f>VLOOKUP(I:I,'[1]TPN nº.33'!$G:$I,3,FALSE)</f>
        <v>Categoria II</v>
      </c>
      <c r="AS126" s="314" t="str">
        <f>VLOOKUP(I:I,'[1]TPN nº.33'!$G:$H,2,FALSE)</f>
        <v>925/11 de 28/09/2011</v>
      </c>
    </row>
    <row r="127" spans="1:45" s="445" customFormat="1" ht="22.5">
      <c r="A127" s="60" t="s">
        <v>1962</v>
      </c>
      <c r="B127" s="48" t="s">
        <v>26</v>
      </c>
      <c r="C127" s="60" t="s">
        <v>483</v>
      </c>
      <c r="D127" s="60" t="s">
        <v>484</v>
      </c>
      <c r="E127" s="60" t="s">
        <v>485</v>
      </c>
      <c r="F127" s="246" t="s">
        <v>23</v>
      </c>
      <c r="G127" s="267">
        <v>7896261009448</v>
      </c>
      <c r="H127" s="48" t="s">
        <v>486</v>
      </c>
      <c r="I127" s="111">
        <v>526507102113210</v>
      </c>
      <c r="J127" s="48">
        <v>702351</v>
      </c>
      <c r="K127" s="116" t="s">
        <v>25</v>
      </c>
      <c r="L127" s="442" t="s">
        <v>1098</v>
      </c>
      <c r="M127" s="443" t="s">
        <v>1098</v>
      </c>
      <c r="N127" s="443" t="s">
        <v>1098</v>
      </c>
      <c r="O127" s="443" t="s">
        <v>1098</v>
      </c>
      <c r="P127" s="443" t="s">
        <v>1098</v>
      </c>
      <c r="Q127" s="443" t="s">
        <v>1098</v>
      </c>
      <c r="R127" s="443" t="s">
        <v>1098</v>
      </c>
      <c r="S127" s="443" t="s">
        <v>1098</v>
      </c>
      <c r="T127" s="443" t="s">
        <v>1098</v>
      </c>
      <c r="U127" s="443" t="s">
        <v>1098</v>
      </c>
      <c r="V127" s="443" t="s">
        <v>1098</v>
      </c>
      <c r="W127" s="443" t="s">
        <v>1098</v>
      </c>
      <c r="X127" s="443" t="s">
        <v>1098</v>
      </c>
      <c r="Y127" s="443" t="s">
        <v>1098</v>
      </c>
      <c r="Z127" s="443" t="s">
        <v>1098</v>
      </c>
      <c r="AA127" s="443" t="s">
        <v>1098</v>
      </c>
      <c r="AB127" s="443">
        <v>5641.53</v>
      </c>
      <c r="AC127" s="443">
        <v>7799.08</v>
      </c>
      <c r="AD127" s="48" t="s">
        <v>1114</v>
      </c>
      <c r="AE127" s="48" t="s">
        <v>1109</v>
      </c>
      <c r="AF127" s="245" t="s">
        <v>1752</v>
      </c>
      <c r="AG127" s="48" t="s">
        <v>1107</v>
      </c>
      <c r="AH127" s="127" t="s">
        <v>1107</v>
      </c>
      <c r="AI127" s="127" t="s">
        <v>1107</v>
      </c>
      <c r="AJ127" s="127" t="s">
        <v>1107</v>
      </c>
      <c r="AK127" s="290" t="s">
        <v>1158</v>
      </c>
      <c r="AL127" s="127" t="s">
        <v>1107</v>
      </c>
      <c r="AM127" s="127" t="s">
        <v>1107</v>
      </c>
      <c r="AN127" s="290"/>
      <c r="AO127" s="300"/>
      <c r="AP127" s="127" t="s">
        <v>1158</v>
      </c>
      <c r="AQ127" s="300" t="s">
        <v>2140</v>
      </c>
      <c r="AR127" s="127" t="str">
        <f>VLOOKUP(I:I,'[1]TPN nº.33'!$G:$I,3,FALSE)</f>
        <v>Categoria III</v>
      </c>
      <c r="AS127" s="311">
        <f>VLOOKUP(I:I,'[1]TPN nº.33'!$G:$H,2,FALSE)</f>
        <v>38120</v>
      </c>
    </row>
    <row r="128" spans="1:45" s="445" customFormat="1" ht="22.5">
      <c r="A128" s="58" t="s">
        <v>1963</v>
      </c>
      <c r="B128" s="54" t="s">
        <v>26</v>
      </c>
      <c r="C128" s="58" t="s">
        <v>487</v>
      </c>
      <c r="D128" s="58" t="s">
        <v>1396</v>
      </c>
      <c r="E128" s="58" t="s">
        <v>485</v>
      </c>
      <c r="F128" s="237" t="s">
        <v>23</v>
      </c>
      <c r="G128" s="270">
        <v>7896261009431</v>
      </c>
      <c r="H128" s="54" t="s">
        <v>1733</v>
      </c>
      <c r="I128" s="70">
        <v>526507104116314</v>
      </c>
      <c r="J128" s="54">
        <v>723458</v>
      </c>
      <c r="K128" s="282" t="s">
        <v>25</v>
      </c>
      <c r="L128" s="442" t="s">
        <v>1098</v>
      </c>
      <c r="M128" s="443" t="s">
        <v>1098</v>
      </c>
      <c r="N128" s="443" t="s">
        <v>1098</v>
      </c>
      <c r="O128" s="443" t="s">
        <v>1098</v>
      </c>
      <c r="P128" s="443" t="s">
        <v>1098</v>
      </c>
      <c r="Q128" s="443" t="s">
        <v>1098</v>
      </c>
      <c r="R128" s="443" t="s">
        <v>1098</v>
      </c>
      <c r="S128" s="443" t="s">
        <v>1098</v>
      </c>
      <c r="T128" s="443" t="s">
        <v>1098</v>
      </c>
      <c r="U128" s="443" t="s">
        <v>1098</v>
      </c>
      <c r="V128" s="443" t="s">
        <v>1098</v>
      </c>
      <c r="W128" s="443" t="s">
        <v>1098</v>
      </c>
      <c r="X128" s="443" t="s">
        <v>1098</v>
      </c>
      <c r="Y128" s="443" t="s">
        <v>1098</v>
      </c>
      <c r="Z128" s="443" t="s">
        <v>1098</v>
      </c>
      <c r="AA128" s="443" t="s">
        <v>1098</v>
      </c>
      <c r="AB128" s="443">
        <v>11283.08</v>
      </c>
      <c r="AC128" s="443">
        <v>15598.19</v>
      </c>
      <c r="AD128" s="54" t="s">
        <v>1114</v>
      </c>
      <c r="AE128" s="54" t="s">
        <v>1109</v>
      </c>
      <c r="AF128" s="251" t="s">
        <v>1752</v>
      </c>
      <c r="AG128" s="54" t="s">
        <v>1107</v>
      </c>
      <c r="AH128" s="128" t="s">
        <v>1107</v>
      </c>
      <c r="AI128" s="128" t="s">
        <v>1107</v>
      </c>
      <c r="AJ128" s="128" t="s">
        <v>1107</v>
      </c>
      <c r="AK128" s="293" t="s">
        <v>1158</v>
      </c>
      <c r="AL128" s="128" t="s">
        <v>1107</v>
      </c>
      <c r="AM128" s="128" t="s">
        <v>1107</v>
      </c>
      <c r="AN128" s="293"/>
      <c r="AO128" s="303"/>
      <c r="AP128" s="128" t="s">
        <v>1158</v>
      </c>
      <c r="AQ128" s="303" t="s">
        <v>2140</v>
      </c>
      <c r="AR128" s="128" t="str">
        <f>VLOOKUP(I:I,'[1]TPN nº.33'!$G:$I,3,FALSE)</f>
        <v>Categoria III</v>
      </c>
      <c r="AS128" s="307">
        <f>VLOOKUP(I:I,'[1]TPN nº.33'!$G:$H,2,FALSE)</f>
        <v>40602</v>
      </c>
    </row>
    <row r="129" spans="1:45" s="445" customFormat="1" ht="23.25" thickBot="1">
      <c r="A129" s="59" t="s">
        <v>1963</v>
      </c>
      <c r="B129" s="53" t="s">
        <v>26</v>
      </c>
      <c r="C129" s="59" t="s">
        <v>487</v>
      </c>
      <c r="D129" s="59" t="s">
        <v>488</v>
      </c>
      <c r="E129" s="59" t="s">
        <v>485</v>
      </c>
      <c r="F129" s="248" t="s">
        <v>23</v>
      </c>
      <c r="G129" s="268">
        <v>7896261009431</v>
      </c>
      <c r="H129" s="53" t="s">
        <v>489</v>
      </c>
      <c r="I129" s="110">
        <v>526507103111211</v>
      </c>
      <c r="J129" s="53">
        <v>730505</v>
      </c>
      <c r="K129" s="280" t="s">
        <v>25</v>
      </c>
      <c r="L129" s="447" t="s">
        <v>1098</v>
      </c>
      <c r="M129" s="448" t="s">
        <v>1098</v>
      </c>
      <c r="N129" s="448" t="s">
        <v>1098</v>
      </c>
      <c r="O129" s="448" t="s">
        <v>1098</v>
      </c>
      <c r="P129" s="448" t="s">
        <v>1098</v>
      </c>
      <c r="Q129" s="448" t="s">
        <v>1098</v>
      </c>
      <c r="R129" s="448" t="s">
        <v>1098</v>
      </c>
      <c r="S129" s="448" t="s">
        <v>1098</v>
      </c>
      <c r="T129" s="448" t="s">
        <v>1098</v>
      </c>
      <c r="U129" s="448" t="s">
        <v>1098</v>
      </c>
      <c r="V129" s="448" t="s">
        <v>1098</v>
      </c>
      <c r="W129" s="448" t="s">
        <v>1098</v>
      </c>
      <c r="X129" s="448" t="s">
        <v>1098</v>
      </c>
      <c r="Y129" s="448" t="s">
        <v>1098</v>
      </c>
      <c r="Z129" s="448" t="s">
        <v>1098</v>
      </c>
      <c r="AA129" s="448" t="s">
        <v>1098</v>
      </c>
      <c r="AB129" s="448">
        <v>11283.08</v>
      </c>
      <c r="AC129" s="448">
        <v>15598.19</v>
      </c>
      <c r="AD129" s="53" t="s">
        <v>1114</v>
      </c>
      <c r="AE129" s="53" t="s">
        <v>1109</v>
      </c>
      <c r="AF129" s="247" t="s">
        <v>1752</v>
      </c>
      <c r="AG129" s="53" t="s">
        <v>1107</v>
      </c>
      <c r="AH129" s="123" t="s">
        <v>1107</v>
      </c>
      <c r="AI129" s="123" t="s">
        <v>1107</v>
      </c>
      <c r="AJ129" s="123" t="s">
        <v>1107</v>
      </c>
      <c r="AK129" s="291" t="s">
        <v>1158</v>
      </c>
      <c r="AL129" s="123" t="s">
        <v>1107</v>
      </c>
      <c r="AM129" s="123" t="s">
        <v>1107</v>
      </c>
      <c r="AN129" s="291"/>
      <c r="AO129" s="301"/>
      <c r="AP129" s="123" t="s">
        <v>1158</v>
      </c>
      <c r="AQ129" s="301" t="s">
        <v>2140</v>
      </c>
      <c r="AR129" s="123" t="str">
        <f>VLOOKUP(I:I,'[1]TPN nº.33'!$G:$I,3,FALSE)</f>
        <v>Categoria III</v>
      </c>
      <c r="AS129" s="309">
        <f>VLOOKUP(I:I,'[1]TPN nº.33'!$G:$H,2,FALSE)</f>
        <v>38120</v>
      </c>
    </row>
    <row r="130" spans="1:45" s="453" customFormat="1" ht="23.25" thickBot="1">
      <c r="A130" s="43" t="s">
        <v>1964</v>
      </c>
      <c r="B130" s="71" t="s">
        <v>2334</v>
      </c>
      <c r="C130" s="43" t="s">
        <v>490</v>
      </c>
      <c r="D130" s="43" t="s">
        <v>491</v>
      </c>
      <c r="E130" s="43" t="s">
        <v>492</v>
      </c>
      <c r="F130" s="250" t="s">
        <v>23</v>
      </c>
      <c r="G130" s="269">
        <v>7896261000490</v>
      </c>
      <c r="H130" s="71" t="s">
        <v>493</v>
      </c>
      <c r="I130" s="178">
        <v>526507201111410</v>
      </c>
      <c r="J130" s="71">
        <v>109266</v>
      </c>
      <c r="K130" s="281" t="s">
        <v>43</v>
      </c>
      <c r="L130" s="455">
        <v>41.66</v>
      </c>
      <c r="M130" s="456">
        <v>55.45</v>
      </c>
      <c r="N130" s="456">
        <v>40.49</v>
      </c>
      <c r="O130" s="456">
        <v>53.94</v>
      </c>
      <c r="P130" s="456">
        <v>35.18</v>
      </c>
      <c r="Q130" s="456">
        <v>48.64</v>
      </c>
      <c r="R130" s="456">
        <v>40.21</v>
      </c>
      <c r="S130" s="456">
        <v>53.58</v>
      </c>
      <c r="T130" s="456">
        <v>34.97</v>
      </c>
      <c r="U130" s="456">
        <v>48.34</v>
      </c>
      <c r="V130" s="456">
        <v>39.93</v>
      </c>
      <c r="W130" s="456">
        <v>53.22</v>
      </c>
      <c r="X130" s="456">
        <v>34.76</v>
      </c>
      <c r="Y130" s="456">
        <v>48.05</v>
      </c>
      <c r="Z130" s="456">
        <v>37.340000000000003</v>
      </c>
      <c r="AA130" s="456">
        <v>49.88</v>
      </c>
      <c r="AB130" s="456" t="s">
        <v>1098</v>
      </c>
      <c r="AC130" s="457" t="s">
        <v>1098</v>
      </c>
      <c r="AD130" s="71" t="s">
        <v>1113</v>
      </c>
      <c r="AE130" s="71" t="s">
        <v>1109</v>
      </c>
      <c r="AF130" s="249" t="s">
        <v>1398</v>
      </c>
      <c r="AG130" s="71" t="s">
        <v>1107</v>
      </c>
      <c r="AH130" s="129" t="s">
        <v>1107</v>
      </c>
      <c r="AI130" s="129" t="s">
        <v>1107</v>
      </c>
      <c r="AJ130" s="129" t="s">
        <v>1107</v>
      </c>
      <c r="AK130" s="292" t="s">
        <v>1107</v>
      </c>
      <c r="AL130" s="129" t="s">
        <v>1107</v>
      </c>
      <c r="AM130" s="129" t="s">
        <v>1107</v>
      </c>
      <c r="AN130" s="292" t="s">
        <v>2186</v>
      </c>
      <c r="AO130" s="302" t="s">
        <v>2313</v>
      </c>
      <c r="AP130" s="129" t="s">
        <v>1107</v>
      </c>
      <c r="AQ130" s="302"/>
      <c r="AR130" s="129" t="s">
        <v>2252</v>
      </c>
      <c r="AS130" s="314">
        <f>VLOOKUP(I:I,'[1]TPN nº.33'!$G:$H,2,FALSE)</f>
        <v>27768</v>
      </c>
    </row>
    <row r="131" spans="1:45" s="445" customFormat="1" ht="22.5">
      <c r="A131" s="60" t="s">
        <v>1965</v>
      </c>
      <c r="B131" s="48" t="s">
        <v>2334</v>
      </c>
      <c r="C131" s="60" t="s">
        <v>504</v>
      </c>
      <c r="D131" s="60" t="s">
        <v>505</v>
      </c>
      <c r="E131" s="60" t="s">
        <v>496</v>
      </c>
      <c r="F131" s="246" t="s">
        <v>23</v>
      </c>
      <c r="G131" s="267">
        <v>7896261000285</v>
      </c>
      <c r="H131" s="48" t="s">
        <v>506</v>
      </c>
      <c r="I131" s="111">
        <v>526507302112315</v>
      </c>
      <c r="J131" s="48">
        <v>111561</v>
      </c>
      <c r="K131" s="116" t="s">
        <v>25</v>
      </c>
      <c r="L131" s="442">
        <v>19.46</v>
      </c>
      <c r="M131" s="443">
        <v>26.91</v>
      </c>
      <c r="N131" s="443">
        <v>18.989999999999998</v>
      </c>
      <c r="O131" s="443">
        <v>26.25</v>
      </c>
      <c r="P131" s="443">
        <v>18.989999999999998</v>
      </c>
      <c r="Q131" s="443">
        <v>26.25</v>
      </c>
      <c r="R131" s="443">
        <v>18.87</v>
      </c>
      <c r="S131" s="443">
        <v>26.09</v>
      </c>
      <c r="T131" s="443">
        <v>18.87</v>
      </c>
      <c r="U131" s="443">
        <v>26.09</v>
      </c>
      <c r="V131" s="443">
        <v>18.760000000000002</v>
      </c>
      <c r="W131" s="443">
        <v>25.93</v>
      </c>
      <c r="X131" s="443">
        <v>18.760000000000002</v>
      </c>
      <c r="Y131" s="443">
        <v>25.93</v>
      </c>
      <c r="Z131" s="443">
        <v>17.7</v>
      </c>
      <c r="AA131" s="443">
        <v>24.47</v>
      </c>
      <c r="AB131" s="443" t="s">
        <v>1098</v>
      </c>
      <c r="AC131" s="444" t="s">
        <v>1098</v>
      </c>
      <c r="AD131" s="48" t="s">
        <v>1108</v>
      </c>
      <c r="AE131" s="48" t="s">
        <v>1109</v>
      </c>
      <c r="AF131" s="245" t="s">
        <v>1753</v>
      </c>
      <c r="AG131" s="48" t="s">
        <v>1107</v>
      </c>
      <c r="AH131" s="127" t="s">
        <v>1107</v>
      </c>
      <c r="AI131" s="127" t="s">
        <v>1107</v>
      </c>
      <c r="AJ131" s="127" t="s">
        <v>1107</v>
      </c>
      <c r="AK131" s="290" t="s">
        <v>1107</v>
      </c>
      <c r="AL131" s="127" t="s">
        <v>1107</v>
      </c>
      <c r="AM131" s="127" t="s">
        <v>1107</v>
      </c>
      <c r="AN131" s="290" t="s">
        <v>2186</v>
      </c>
      <c r="AO131" s="300"/>
      <c r="AP131" s="127" t="s">
        <v>1107</v>
      </c>
      <c r="AQ131" s="300"/>
      <c r="AR131" s="128" t="s">
        <v>2252</v>
      </c>
      <c r="AS131" s="307">
        <f>VLOOKUP(I:I,'[1]TPN nº.33'!$G:$H,2,FALSE)</f>
        <v>31664</v>
      </c>
    </row>
    <row r="132" spans="1:45" s="445" customFormat="1" ht="22.5">
      <c r="A132" s="58" t="s">
        <v>1965</v>
      </c>
      <c r="B132" s="54" t="s">
        <v>2334</v>
      </c>
      <c r="C132" s="58" t="s">
        <v>454</v>
      </c>
      <c r="D132" s="58" t="s">
        <v>507</v>
      </c>
      <c r="E132" s="58" t="s">
        <v>496</v>
      </c>
      <c r="F132" s="237" t="s">
        <v>23</v>
      </c>
      <c r="G132" s="270">
        <v>7896261000513</v>
      </c>
      <c r="H132" s="54" t="s">
        <v>508</v>
      </c>
      <c r="I132" s="70">
        <v>526507303119313</v>
      </c>
      <c r="J132" s="54">
        <v>113353</v>
      </c>
      <c r="K132" s="282" t="s">
        <v>25</v>
      </c>
      <c r="L132" s="442">
        <v>19.649999999999999</v>
      </c>
      <c r="M132" s="443">
        <v>27.16</v>
      </c>
      <c r="N132" s="443">
        <v>19.170000000000002</v>
      </c>
      <c r="O132" s="443">
        <v>26.5</v>
      </c>
      <c r="P132" s="443">
        <v>19.170000000000002</v>
      </c>
      <c r="Q132" s="443">
        <v>26.5</v>
      </c>
      <c r="R132" s="443">
        <v>19.05</v>
      </c>
      <c r="S132" s="443">
        <v>26.34</v>
      </c>
      <c r="T132" s="443">
        <v>19.05</v>
      </c>
      <c r="U132" s="443">
        <v>26.34</v>
      </c>
      <c r="V132" s="443">
        <v>18.940000000000001</v>
      </c>
      <c r="W132" s="443">
        <v>26.18</v>
      </c>
      <c r="X132" s="443">
        <v>18.940000000000001</v>
      </c>
      <c r="Y132" s="443">
        <v>26.18</v>
      </c>
      <c r="Z132" s="443">
        <v>17.86</v>
      </c>
      <c r="AA132" s="443">
        <v>24.69</v>
      </c>
      <c r="AB132" s="443" t="s">
        <v>1098</v>
      </c>
      <c r="AC132" s="444" t="s">
        <v>1098</v>
      </c>
      <c r="AD132" s="54" t="s">
        <v>1108</v>
      </c>
      <c r="AE132" s="54" t="s">
        <v>1109</v>
      </c>
      <c r="AF132" s="251" t="s">
        <v>1753</v>
      </c>
      <c r="AG132" s="54" t="s">
        <v>1107</v>
      </c>
      <c r="AH132" s="128" t="s">
        <v>1107</v>
      </c>
      <c r="AI132" s="128" t="s">
        <v>1107</v>
      </c>
      <c r="AJ132" s="128" t="s">
        <v>1107</v>
      </c>
      <c r="AK132" s="293" t="s">
        <v>1107</v>
      </c>
      <c r="AL132" s="128" t="s">
        <v>1107</v>
      </c>
      <c r="AM132" s="128" t="s">
        <v>1107</v>
      </c>
      <c r="AN132" s="293" t="s">
        <v>2186</v>
      </c>
      <c r="AO132" s="303"/>
      <c r="AP132" s="128" t="s">
        <v>1107</v>
      </c>
      <c r="AQ132" s="303"/>
      <c r="AR132" s="128" t="s">
        <v>2252</v>
      </c>
      <c r="AS132" s="128" t="s">
        <v>2252</v>
      </c>
    </row>
    <row r="133" spans="1:45" s="445" customFormat="1" ht="23.25" thickBot="1">
      <c r="A133" s="59" t="s">
        <v>1965</v>
      </c>
      <c r="B133" s="53" t="s">
        <v>2334</v>
      </c>
      <c r="C133" s="59" t="s">
        <v>498</v>
      </c>
      <c r="D133" s="59" t="s">
        <v>499</v>
      </c>
      <c r="E133" s="59" t="s">
        <v>496</v>
      </c>
      <c r="F133" s="248" t="s">
        <v>23</v>
      </c>
      <c r="G133" s="268">
        <v>7896261000506</v>
      </c>
      <c r="H133" s="53" t="s">
        <v>500</v>
      </c>
      <c r="I133" s="110">
        <v>526507301116317</v>
      </c>
      <c r="J133" s="53">
        <v>113615</v>
      </c>
      <c r="K133" s="280" t="s">
        <v>25</v>
      </c>
      <c r="L133" s="447">
        <v>11.14</v>
      </c>
      <c r="M133" s="448">
        <v>15.4</v>
      </c>
      <c r="N133" s="448">
        <v>10.87</v>
      </c>
      <c r="O133" s="448">
        <v>15.02</v>
      </c>
      <c r="P133" s="448">
        <v>10.87</v>
      </c>
      <c r="Q133" s="448">
        <v>15.03</v>
      </c>
      <c r="R133" s="448">
        <v>10.8</v>
      </c>
      <c r="S133" s="448">
        <v>14.94</v>
      </c>
      <c r="T133" s="448">
        <v>10.8</v>
      </c>
      <c r="U133" s="448">
        <v>14.94</v>
      </c>
      <c r="V133" s="448">
        <v>10.74</v>
      </c>
      <c r="W133" s="448">
        <v>14.85</v>
      </c>
      <c r="X133" s="448">
        <v>10.74</v>
      </c>
      <c r="Y133" s="448">
        <v>14.85</v>
      </c>
      <c r="Z133" s="448">
        <v>10.130000000000001</v>
      </c>
      <c r="AA133" s="448">
        <v>14</v>
      </c>
      <c r="AB133" s="448" t="s">
        <v>1098</v>
      </c>
      <c r="AC133" s="449" t="s">
        <v>1098</v>
      </c>
      <c r="AD133" s="53" t="s">
        <v>1108</v>
      </c>
      <c r="AE133" s="53" t="s">
        <v>1109</v>
      </c>
      <c r="AF133" s="247" t="s">
        <v>1753</v>
      </c>
      <c r="AG133" s="53" t="s">
        <v>1107</v>
      </c>
      <c r="AH133" s="123" t="s">
        <v>1107</v>
      </c>
      <c r="AI133" s="123" t="s">
        <v>1107</v>
      </c>
      <c r="AJ133" s="123" t="s">
        <v>1107</v>
      </c>
      <c r="AK133" s="291" t="s">
        <v>1107</v>
      </c>
      <c r="AL133" s="123" t="s">
        <v>1107</v>
      </c>
      <c r="AM133" s="123" t="s">
        <v>1107</v>
      </c>
      <c r="AN133" s="291" t="s">
        <v>2186</v>
      </c>
      <c r="AO133" s="301"/>
      <c r="AP133" s="123" t="s">
        <v>1107</v>
      </c>
      <c r="AQ133" s="301"/>
      <c r="AR133" s="123" t="s">
        <v>2252</v>
      </c>
      <c r="AS133" s="309">
        <f>VLOOKUP(I:I,'[1]TPN nº.33'!$G:$H,2,FALSE)</f>
        <v>34170</v>
      </c>
    </row>
    <row r="134" spans="1:45" s="453" customFormat="1" ht="18.75" customHeight="1">
      <c r="A134" s="61" t="s">
        <v>1967</v>
      </c>
      <c r="B134" s="50" t="s">
        <v>2334</v>
      </c>
      <c r="C134" s="61" t="s">
        <v>516</v>
      </c>
      <c r="D134" s="61" t="s">
        <v>517</v>
      </c>
      <c r="E134" s="61" t="s">
        <v>511</v>
      </c>
      <c r="F134" s="238" t="s">
        <v>23</v>
      </c>
      <c r="G134" s="265">
        <v>7896261001749</v>
      </c>
      <c r="H134" s="50" t="s">
        <v>518</v>
      </c>
      <c r="I134" s="114">
        <v>526507503134316</v>
      </c>
      <c r="J134" s="50">
        <v>119482</v>
      </c>
      <c r="K134" s="278" t="s">
        <v>25</v>
      </c>
      <c r="L134" s="450">
        <v>33.04</v>
      </c>
      <c r="M134" s="451">
        <v>45.67</v>
      </c>
      <c r="N134" s="451">
        <v>32.229999999999997</v>
      </c>
      <c r="O134" s="451">
        <v>44.56</v>
      </c>
      <c r="P134" s="451">
        <v>32.229999999999997</v>
      </c>
      <c r="Q134" s="451">
        <v>44.56</v>
      </c>
      <c r="R134" s="451">
        <v>32.03</v>
      </c>
      <c r="S134" s="451">
        <v>44.29</v>
      </c>
      <c r="T134" s="451">
        <v>32.03</v>
      </c>
      <c r="U134" s="451">
        <v>44.29</v>
      </c>
      <c r="V134" s="451">
        <v>31.84</v>
      </c>
      <c r="W134" s="451">
        <v>44.02</v>
      </c>
      <c r="X134" s="451">
        <v>31.84</v>
      </c>
      <c r="Y134" s="451">
        <v>44.02</v>
      </c>
      <c r="Z134" s="451">
        <v>30.03</v>
      </c>
      <c r="AA134" s="451">
        <v>41.51</v>
      </c>
      <c r="AB134" s="451" t="s">
        <v>1098</v>
      </c>
      <c r="AC134" s="452" t="s">
        <v>1098</v>
      </c>
      <c r="AD134" s="50" t="s">
        <v>1108</v>
      </c>
      <c r="AE134" s="50" t="s">
        <v>1109</v>
      </c>
      <c r="AF134" s="252" t="s">
        <v>1754</v>
      </c>
      <c r="AG134" s="50" t="s">
        <v>1107</v>
      </c>
      <c r="AH134" s="125" t="s">
        <v>1107</v>
      </c>
      <c r="AI134" s="125" t="s">
        <v>1107</v>
      </c>
      <c r="AJ134" s="125" t="s">
        <v>1107</v>
      </c>
      <c r="AK134" s="288" t="s">
        <v>1107</v>
      </c>
      <c r="AL134" s="125" t="s">
        <v>1107</v>
      </c>
      <c r="AM134" s="125" t="s">
        <v>1107</v>
      </c>
      <c r="AN134" s="288" t="s">
        <v>2186</v>
      </c>
      <c r="AO134" s="298"/>
      <c r="AP134" s="125" t="s">
        <v>1107</v>
      </c>
      <c r="AQ134" s="298" t="s">
        <v>2188</v>
      </c>
      <c r="AR134" s="124" t="s">
        <v>2252</v>
      </c>
      <c r="AS134" s="315" t="str">
        <f>VLOOKUP(I:I,'[1]TPN nº.33'!$G:$H,2,FALSE)</f>
        <v>antes de 10/11/2003</v>
      </c>
    </row>
    <row r="135" spans="1:45" s="453" customFormat="1" ht="18.75" customHeight="1">
      <c r="A135" s="61" t="s">
        <v>1967</v>
      </c>
      <c r="B135" s="50" t="s">
        <v>2334</v>
      </c>
      <c r="C135" s="61" t="s">
        <v>522</v>
      </c>
      <c r="D135" s="61" t="s">
        <v>523</v>
      </c>
      <c r="E135" s="61" t="s">
        <v>511</v>
      </c>
      <c r="F135" s="238" t="s">
        <v>23</v>
      </c>
      <c r="G135" s="265">
        <v>7896261001718</v>
      </c>
      <c r="H135" s="50" t="s">
        <v>524</v>
      </c>
      <c r="I135" s="114">
        <v>526507507113313</v>
      </c>
      <c r="J135" s="50">
        <v>121046</v>
      </c>
      <c r="K135" s="278" t="s">
        <v>25</v>
      </c>
      <c r="L135" s="450">
        <v>60.08</v>
      </c>
      <c r="M135" s="451">
        <v>83.05</v>
      </c>
      <c r="N135" s="451">
        <v>58.61</v>
      </c>
      <c r="O135" s="451">
        <v>81.03</v>
      </c>
      <c r="P135" s="451">
        <v>58.61</v>
      </c>
      <c r="Q135" s="451">
        <v>81.02</v>
      </c>
      <c r="R135" s="451">
        <v>58.25</v>
      </c>
      <c r="S135" s="451">
        <v>80.53</v>
      </c>
      <c r="T135" s="451">
        <v>58.25</v>
      </c>
      <c r="U135" s="451">
        <v>80.53</v>
      </c>
      <c r="V135" s="451">
        <v>57.91</v>
      </c>
      <c r="W135" s="451">
        <v>80.06</v>
      </c>
      <c r="X135" s="451">
        <v>57.91</v>
      </c>
      <c r="Y135" s="451">
        <v>80.06</v>
      </c>
      <c r="Z135" s="451">
        <v>54.62</v>
      </c>
      <c r="AA135" s="451">
        <v>75.510000000000005</v>
      </c>
      <c r="AB135" s="451" t="s">
        <v>1098</v>
      </c>
      <c r="AC135" s="452" t="s">
        <v>1098</v>
      </c>
      <c r="AD135" s="50" t="s">
        <v>1108</v>
      </c>
      <c r="AE135" s="50" t="s">
        <v>1109</v>
      </c>
      <c r="AF135" s="252" t="s">
        <v>1754</v>
      </c>
      <c r="AG135" s="50" t="s">
        <v>1107</v>
      </c>
      <c r="AH135" s="125" t="s">
        <v>1107</v>
      </c>
      <c r="AI135" s="125" t="s">
        <v>1107</v>
      </c>
      <c r="AJ135" s="125" t="s">
        <v>1107</v>
      </c>
      <c r="AK135" s="288" t="s">
        <v>1107</v>
      </c>
      <c r="AL135" s="125" t="s">
        <v>1107</v>
      </c>
      <c r="AM135" s="125" t="s">
        <v>1107</v>
      </c>
      <c r="AN135" s="288" t="s">
        <v>2186</v>
      </c>
      <c r="AO135" s="298"/>
      <c r="AP135" s="125" t="s">
        <v>1107</v>
      </c>
      <c r="AQ135" s="298" t="s">
        <v>2188</v>
      </c>
      <c r="AR135" s="125" t="s">
        <v>2252</v>
      </c>
      <c r="AS135" s="308" t="str">
        <f>VLOOKUP(I:I,'[1]TPN nº.33'!$G:$H,2,FALSE)</f>
        <v>antes de 10/11/2003</v>
      </c>
    </row>
    <row r="136" spans="1:45" s="453" customFormat="1" ht="18.75" customHeight="1">
      <c r="A136" s="61" t="s">
        <v>1967</v>
      </c>
      <c r="B136" s="50" t="s">
        <v>2334</v>
      </c>
      <c r="C136" s="61" t="s">
        <v>525</v>
      </c>
      <c r="D136" s="61" t="s">
        <v>526</v>
      </c>
      <c r="E136" s="61" t="s">
        <v>511</v>
      </c>
      <c r="F136" s="238" t="s">
        <v>23</v>
      </c>
      <c r="G136" s="265">
        <v>7896261003224</v>
      </c>
      <c r="H136" s="50" t="s">
        <v>527</v>
      </c>
      <c r="I136" s="50">
        <v>526507506117315</v>
      </c>
      <c r="J136" s="50">
        <v>125556</v>
      </c>
      <c r="K136" s="278" t="s">
        <v>25</v>
      </c>
      <c r="L136" s="454">
        <v>117.19</v>
      </c>
      <c r="M136" s="451">
        <v>162.01</v>
      </c>
      <c r="N136" s="451">
        <v>114.33</v>
      </c>
      <c r="O136" s="451">
        <v>158.06</v>
      </c>
      <c r="P136" s="451">
        <v>114.33</v>
      </c>
      <c r="Q136" s="451">
        <v>158.054518</v>
      </c>
      <c r="R136" s="451">
        <v>113.637046</v>
      </c>
      <c r="S136" s="451">
        <v>157.09655000000001</v>
      </c>
      <c r="T136" s="451">
        <v>113.637046</v>
      </c>
      <c r="U136" s="451">
        <v>157.09655000000001</v>
      </c>
      <c r="V136" s="451">
        <v>112.96</v>
      </c>
      <c r="W136" s="451">
        <v>156.16</v>
      </c>
      <c r="X136" s="451">
        <v>112.96</v>
      </c>
      <c r="Y136" s="451">
        <v>156.16</v>
      </c>
      <c r="Z136" s="451">
        <v>106.54</v>
      </c>
      <c r="AA136" s="451">
        <v>147.29</v>
      </c>
      <c r="AB136" s="451" t="s">
        <v>1098</v>
      </c>
      <c r="AC136" s="452" t="s">
        <v>1098</v>
      </c>
      <c r="AD136" s="50" t="s">
        <v>1108</v>
      </c>
      <c r="AE136" s="50" t="s">
        <v>1109</v>
      </c>
      <c r="AF136" s="252" t="s">
        <v>1754</v>
      </c>
      <c r="AG136" s="50" t="s">
        <v>1107</v>
      </c>
      <c r="AH136" s="50" t="s">
        <v>1107</v>
      </c>
      <c r="AI136" s="50" t="s">
        <v>1107</v>
      </c>
      <c r="AJ136" s="50" t="s">
        <v>1107</v>
      </c>
      <c r="AK136" s="278" t="s">
        <v>1107</v>
      </c>
      <c r="AL136" s="50" t="s">
        <v>1107</v>
      </c>
      <c r="AM136" s="50" t="s">
        <v>1107</v>
      </c>
      <c r="AN136" s="278" t="s">
        <v>2186</v>
      </c>
      <c r="AO136" s="252"/>
      <c r="AP136" s="50" t="s">
        <v>1107</v>
      </c>
      <c r="AQ136" s="252" t="s">
        <v>2188</v>
      </c>
      <c r="AR136" s="125" t="s">
        <v>2252</v>
      </c>
      <c r="AS136" s="308">
        <f>VLOOKUP(I:I,'[1]TPN nº.33'!$G:$H,2,FALSE)</f>
        <v>35835</v>
      </c>
    </row>
    <row r="137" spans="1:45" s="453" customFormat="1" ht="18.75" customHeight="1">
      <c r="A137" s="61" t="s">
        <v>1967</v>
      </c>
      <c r="B137" s="50" t="s">
        <v>2334</v>
      </c>
      <c r="C137" s="61" t="s">
        <v>513</v>
      </c>
      <c r="D137" s="61" t="s">
        <v>514</v>
      </c>
      <c r="E137" s="61" t="s">
        <v>511</v>
      </c>
      <c r="F137" s="238" t="s">
        <v>23</v>
      </c>
      <c r="G137" s="265">
        <v>7896409700213</v>
      </c>
      <c r="H137" s="50" t="s">
        <v>515</v>
      </c>
      <c r="I137" s="114">
        <v>526507504114319</v>
      </c>
      <c r="J137" s="50">
        <v>131478</v>
      </c>
      <c r="K137" s="278" t="s">
        <v>25</v>
      </c>
      <c r="L137" s="450">
        <v>59.77</v>
      </c>
      <c r="M137" s="451">
        <v>82.63</v>
      </c>
      <c r="N137" s="451">
        <v>58.31</v>
      </c>
      <c r="O137" s="451">
        <v>80.61</v>
      </c>
      <c r="P137" s="451">
        <v>58.31</v>
      </c>
      <c r="Q137" s="451">
        <v>80.61</v>
      </c>
      <c r="R137" s="451">
        <v>57.96</v>
      </c>
      <c r="S137" s="451">
        <v>80.12</v>
      </c>
      <c r="T137" s="451">
        <v>57.96</v>
      </c>
      <c r="U137" s="451">
        <v>80.12</v>
      </c>
      <c r="V137" s="451">
        <v>57.61</v>
      </c>
      <c r="W137" s="451">
        <v>79.64</v>
      </c>
      <c r="X137" s="451">
        <v>57.61</v>
      </c>
      <c r="Y137" s="451">
        <v>79.64</v>
      </c>
      <c r="Z137" s="451">
        <v>54.33</v>
      </c>
      <c r="AA137" s="451">
        <v>75.11</v>
      </c>
      <c r="AB137" s="451" t="s">
        <v>1098</v>
      </c>
      <c r="AC137" s="452" t="s">
        <v>1098</v>
      </c>
      <c r="AD137" s="50" t="s">
        <v>1108</v>
      </c>
      <c r="AE137" s="50" t="s">
        <v>1109</v>
      </c>
      <c r="AF137" s="252" t="s">
        <v>1754</v>
      </c>
      <c r="AG137" s="50" t="s">
        <v>1107</v>
      </c>
      <c r="AH137" s="125" t="s">
        <v>1107</v>
      </c>
      <c r="AI137" s="125" t="s">
        <v>1107</v>
      </c>
      <c r="AJ137" s="125" t="s">
        <v>1107</v>
      </c>
      <c r="AK137" s="288" t="s">
        <v>1107</v>
      </c>
      <c r="AL137" s="125" t="s">
        <v>1107</v>
      </c>
      <c r="AM137" s="125" t="s">
        <v>1107</v>
      </c>
      <c r="AN137" s="288" t="s">
        <v>2186</v>
      </c>
      <c r="AO137" s="298"/>
      <c r="AP137" s="125" t="s">
        <v>1107</v>
      </c>
      <c r="AQ137" s="298" t="s">
        <v>2188</v>
      </c>
      <c r="AR137" s="125" t="s">
        <v>2252</v>
      </c>
      <c r="AS137" s="308" t="str">
        <f>VLOOKUP(I:I,'[1]TPN nº.33'!$G:$H,2,FALSE)</f>
        <v>antes de 10/11/2003</v>
      </c>
    </row>
    <row r="138" spans="1:45" s="453" customFormat="1" ht="18.75" customHeight="1" thickBot="1">
      <c r="A138" s="61" t="s">
        <v>1966</v>
      </c>
      <c r="B138" s="50" t="s">
        <v>2334</v>
      </c>
      <c r="C138" s="61" t="s">
        <v>509</v>
      </c>
      <c r="D138" s="118" t="s">
        <v>510</v>
      </c>
      <c r="E138" s="61" t="s">
        <v>511</v>
      </c>
      <c r="F138" s="238" t="s">
        <v>23</v>
      </c>
      <c r="G138" s="265">
        <v>7896261001732</v>
      </c>
      <c r="H138" s="50" t="s">
        <v>512</v>
      </c>
      <c r="I138" s="114">
        <v>526507502111312</v>
      </c>
      <c r="J138" s="50">
        <v>120088</v>
      </c>
      <c r="K138" s="278" t="s">
        <v>25</v>
      </c>
      <c r="L138" s="450">
        <v>45.12</v>
      </c>
      <c r="M138" s="451">
        <v>62.38</v>
      </c>
      <c r="N138" s="451">
        <v>44.02</v>
      </c>
      <c r="O138" s="451">
        <v>60.86</v>
      </c>
      <c r="P138" s="451">
        <v>44.02</v>
      </c>
      <c r="Q138" s="451">
        <v>60.86</v>
      </c>
      <c r="R138" s="451">
        <v>43.75</v>
      </c>
      <c r="S138" s="451">
        <v>60.49</v>
      </c>
      <c r="T138" s="451">
        <v>43.75</v>
      </c>
      <c r="U138" s="451">
        <v>60.49</v>
      </c>
      <c r="V138" s="451">
        <v>43.49</v>
      </c>
      <c r="W138" s="451">
        <v>60.12</v>
      </c>
      <c r="X138" s="451">
        <v>43.49</v>
      </c>
      <c r="Y138" s="451">
        <v>60.12</v>
      </c>
      <c r="Z138" s="451">
        <v>41.02</v>
      </c>
      <c r="AA138" s="451">
        <v>56.71</v>
      </c>
      <c r="AB138" s="451" t="s">
        <v>1098</v>
      </c>
      <c r="AC138" s="452" t="s">
        <v>1098</v>
      </c>
      <c r="AD138" s="50" t="s">
        <v>1108</v>
      </c>
      <c r="AE138" s="50" t="s">
        <v>1109</v>
      </c>
      <c r="AF138" s="252" t="s">
        <v>1754</v>
      </c>
      <c r="AG138" s="50" t="s">
        <v>1107</v>
      </c>
      <c r="AH138" s="125" t="s">
        <v>1107</v>
      </c>
      <c r="AI138" s="125" t="s">
        <v>1107</v>
      </c>
      <c r="AJ138" s="125" t="s">
        <v>1107</v>
      </c>
      <c r="AK138" s="288" t="s">
        <v>1107</v>
      </c>
      <c r="AL138" s="125" t="s">
        <v>1107</v>
      </c>
      <c r="AM138" s="125" t="s">
        <v>1107</v>
      </c>
      <c r="AN138" s="288" t="s">
        <v>2186</v>
      </c>
      <c r="AO138" s="298"/>
      <c r="AP138" s="125" t="s">
        <v>1107</v>
      </c>
      <c r="AQ138" s="298" t="s">
        <v>2188</v>
      </c>
      <c r="AR138" s="125" t="s">
        <v>2252</v>
      </c>
      <c r="AS138" s="308" t="str">
        <f>VLOOKUP(I:I,'[1]TPN nº.33'!$G:$H,2,FALSE)</f>
        <v>antes de 10/11/2003</v>
      </c>
    </row>
    <row r="139" spans="1:45" s="445" customFormat="1" ht="13.5" thickBot="1">
      <c r="A139" s="60" t="s">
        <v>1968</v>
      </c>
      <c r="B139" s="48" t="s">
        <v>2217</v>
      </c>
      <c r="C139" s="60" t="s">
        <v>529</v>
      </c>
      <c r="D139" s="60" t="s">
        <v>530</v>
      </c>
      <c r="E139" s="60" t="s">
        <v>531</v>
      </c>
      <c r="F139" s="246" t="s">
        <v>23</v>
      </c>
      <c r="G139" s="267">
        <v>7896261016286</v>
      </c>
      <c r="H139" s="48" t="s">
        <v>532</v>
      </c>
      <c r="I139" s="111">
        <v>526532001155318</v>
      </c>
      <c r="J139" s="48">
        <v>720837</v>
      </c>
      <c r="K139" s="116" t="s">
        <v>43</v>
      </c>
      <c r="L139" s="461">
        <v>46229.43</v>
      </c>
      <c r="M139" s="462">
        <v>61532.92</v>
      </c>
      <c r="N139" s="462">
        <v>44928.66</v>
      </c>
      <c r="O139" s="462">
        <v>59858.83</v>
      </c>
      <c r="P139" s="462">
        <v>39039.279999999999</v>
      </c>
      <c r="Q139" s="462">
        <v>53969.51</v>
      </c>
      <c r="R139" s="462">
        <v>44614.83</v>
      </c>
      <c r="S139" s="462">
        <v>59454.58</v>
      </c>
      <c r="T139" s="462">
        <v>38802.68</v>
      </c>
      <c r="U139" s="462">
        <v>53642.43</v>
      </c>
      <c r="V139" s="462">
        <v>44305.41</v>
      </c>
      <c r="W139" s="462">
        <v>59055.77</v>
      </c>
      <c r="X139" s="462">
        <v>38568.92</v>
      </c>
      <c r="Y139" s="462">
        <v>53319.27</v>
      </c>
      <c r="Z139" s="462">
        <v>41432.089999999997</v>
      </c>
      <c r="AA139" s="462">
        <v>55344.33</v>
      </c>
      <c r="AB139" s="462" t="s">
        <v>1098</v>
      </c>
      <c r="AC139" s="463" t="s">
        <v>1098</v>
      </c>
      <c r="AD139" s="48" t="s">
        <v>1114</v>
      </c>
      <c r="AE139" s="48" t="s">
        <v>1109</v>
      </c>
      <c r="AF139" s="245" t="s">
        <v>1755</v>
      </c>
      <c r="AG139" s="48" t="s">
        <v>1107</v>
      </c>
      <c r="AH139" s="127" t="s">
        <v>1107</v>
      </c>
      <c r="AI139" s="127" t="s">
        <v>1107</v>
      </c>
      <c r="AJ139" s="127" t="s">
        <v>1107</v>
      </c>
      <c r="AK139" s="290" t="s">
        <v>1107</v>
      </c>
      <c r="AL139" s="127" t="s">
        <v>1107</v>
      </c>
      <c r="AM139" s="127" t="s">
        <v>1107</v>
      </c>
      <c r="AN139" s="48"/>
      <c r="AO139" s="300"/>
      <c r="AP139" s="127" t="s">
        <v>1107</v>
      </c>
      <c r="AQ139" s="300"/>
      <c r="AR139" s="127" t="str">
        <f>VLOOKUP(I:I,'[1]TPN nº.33'!$G:$I,3,FALSE)</f>
        <v>Categoria II</v>
      </c>
      <c r="AS139" s="311">
        <f>VLOOKUP(I:I,'[1]TPN nº.33'!$G:$H,2,FALSE)</f>
        <v>40343</v>
      </c>
    </row>
    <row r="140" spans="1:45" s="453" customFormat="1">
      <c r="A140" s="62" t="s">
        <v>2384</v>
      </c>
      <c r="B140" s="56" t="s">
        <v>26</v>
      </c>
      <c r="C140" s="62" t="s">
        <v>2288</v>
      </c>
      <c r="D140" s="62" t="s">
        <v>2285</v>
      </c>
      <c r="E140" s="62" t="s">
        <v>2291</v>
      </c>
      <c r="F140" s="240" t="s">
        <v>23</v>
      </c>
      <c r="G140" s="271">
        <v>7896261018624</v>
      </c>
      <c r="H140" s="56" t="s">
        <v>2294</v>
      </c>
      <c r="I140" s="112">
        <v>526516020085601</v>
      </c>
      <c r="J140" s="56">
        <v>726714</v>
      </c>
      <c r="K140" s="283" t="s">
        <v>43</v>
      </c>
      <c r="L140" s="464">
        <v>12975.98</v>
      </c>
      <c r="M140" s="465">
        <v>17271.46</v>
      </c>
      <c r="N140" s="465">
        <v>12610.87</v>
      </c>
      <c r="O140" s="465">
        <v>16801.560000000001</v>
      </c>
      <c r="P140" s="465">
        <v>10957.8</v>
      </c>
      <c r="Q140" s="465">
        <v>15148.51</v>
      </c>
      <c r="R140" s="465">
        <v>12522.78</v>
      </c>
      <c r="S140" s="465">
        <v>16688.099999999999</v>
      </c>
      <c r="T140" s="465">
        <v>10891.39</v>
      </c>
      <c r="U140" s="465">
        <v>15056.71</v>
      </c>
      <c r="V140" s="465">
        <v>12435.93</v>
      </c>
      <c r="W140" s="465">
        <v>16576.16</v>
      </c>
      <c r="X140" s="465">
        <v>10825.77</v>
      </c>
      <c r="Y140" s="465">
        <v>14965.99</v>
      </c>
      <c r="Z140" s="465">
        <v>11629.43</v>
      </c>
      <c r="AA140" s="465">
        <v>15534.41</v>
      </c>
      <c r="AB140" s="465" t="s">
        <v>1098</v>
      </c>
      <c r="AC140" s="466" t="s">
        <v>1098</v>
      </c>
      <c r="AD140" s="56" t="s">
        <v>1114</v>
      </c>
      <c r="AE140" s="56" t="s">
        <v>1109</v>
      </c>
      <c r="AF140" s="239"/>
      <c r="AG140" s="56" t="s">
        <v>1107</v>
      </c>
      <c r="AH140" s="124" t="s">
        <v>1107</v>
      </c>
      <c r="AI140" s="124" t="s">
        <v>1107</v>
      </c>
      <c r="AJ140" s="124" t="s">
        <v>1107</v>
      </c>
      <c r="AK140" s="287" t="s">
        <v>1107</v>
      </c>
      <c r="AL140" s="124" t="s">
        <v>1107</v>
      </c>
      <c r="AM140" s="124" t="s">
        <v>1158</v>
      </c>
      <c r="AN140" s="287"/>
      <c r="AO140" s="297"/>
      <c r="AP140" s="124" t="s">
        <v>1107</v>
      </c>
      <c r="AQ140" s="297"/>
      <c r="AR140" s="124" t="s">
        <v>2295</v>
      </c>
      <c r="AS140" s="315">
        <v>42391</v>
      </c>
    </row>
    <row r="141" spans="1:45" s="453" customFormat="1">
      <c r="A141" s="61" t="s">
        <v>2384</v>
      </c>
      <c r="B141" s="50" t="s">
        <v>26</v>
      </c>
      <c r="C141" s="61" t="s">
        <v>2289</v>
      </c>
      <c r="D141" s="61" t="s">
        <v>2286</v>
      </c>
      <c r="E141" s="61" t="s">
        <v>2291</v>
      </c>
      <c r="F141" s="238" t="s">
        <v>23</v>
      </c>
      <c r="G141" s="265">
        <v>7896261018631</v>
      </c>
      <c r="H141" s="50" t="s">
        <v>2293</v>
      </c>
      <c r="I141" s="114">
        <v>526516020085801</v>
      </c>
      <c r="J141" s="50">
        <v>726715</v>
      </c>
      <c r="K141" s="278" t="s">
        <v>43</v>
      </c>
      <c r="L141" s="454">
        <v>23392.01</v>
      </c>
      <c r="M141" s="451">
        <v>31135.54</v>
      </c>
      <c r="N141" s="451">
        <v>22733.82</v>
      </c>
      <c r="O141" s="451">
        <v>30288.46</v>
      </c>
      <c r="P141" s="451">
        <v>19753.8</v>
      </c>
      <c r="Q141" s="451">
        <v>27308.47</v>
      </c>
      <c r="R141" s="451">
        <v>22575.02</v>
      </c>
      <c r="S141" s="451">
        <v>30083.91</v>
      </c>
      <c r="T141" s="451">
        <v>19634.09</v>
      </c>
      <c r="U141" s="451">
        <v>27142.97</v>
      </c>
      <c r="V141" s="451">
        <v>22418.46</v>
      </c>
      <c r="W141" s="451">
        <v>29882.12</v>
      </c>
      <c r="X141" s="451">
        <v>19515.8</v>
      </c>
      <c r="Y141" s="451">
        <v>26979.45</v>
      </c>
      <c r="Z141" s="451">
        <v>20964.560000000001</v>
      </c>
      <c r="AA141" s="451">
        <v>28004.12</v>
      </c>
      <c r="AB141" s="451" t="s">
        <v>1098</v>
      </c>
      <c r="AC141" s="452" t="s">
        <v>1098</v>
      </c>
      <c r="AD141" s="50" t="s">
        <v>1114</v>
      </c>
      <c r="AE141" s="50" t="s">
        <v>1109</v>
      </c>
      <c r="AF141" s="252"/>
      <c r="AG141" s="50" t="s">
        <v>1107</v>
      </c>
      <c r="AH141" s="125" t="s">
        <v>1107</v>
      </c>
      <c r="AI141" s="125" t="s">
        <v>1107</v>
      </c>
      <c r="AJ141" s="125" t="s">
        <v>1107</v>
      </c>
      <c r="AK141" s="288" t="s">
        <v>1107</v>
      </c>
      <c r="AL141" s="125" t="s">
        <v>1107</v>
      </c>
      <c r="AM141" s="125" t="s">
        <v>1158</v>
      </c>
      <c r="AN141" s="288"/>
      <c r="AO141" s="298"/>
      <c r="AP141" s="125" t="s">
        <v>1107</v>
      </c>
      <c r="AQ141" s="298"/>
      <c r="AR141" s="125" t="s">
        <v>2295</v>
      </c>
      <c r="AS141" s="308">
        <v>42391</v>
      </c>
    </row>
    <row r="142" spans="1:45" s="453" customFormat="1" ht="13.5" thickBot="1">
      <c r="A142" s="63" t="s">
        <v>2384</v>
      </c>
      <c r="B142" s="52" t="s">
        <v>26</v>
      </c>
      <c r="C142" s="63" t="s">
        <v>2290</v>
      </c>
      <c r="D142" s="63" t="s">
        <v>2287</v>
      </c>
      <c r="E142" s="63" t="s">
        <v>2291</v>
      </c>
      <c r="F142" s="242" t="s">
        <v>23</v>
      </c>
      <c r="G142" s="266">
        <v>7896261018648</v>
      </c>
      <c r="H142" s="52" t="s">
        <v>2292</v>
      </c>
      <c r="I142" s="74">
        <v>526516020085701</v>
      </c>
      <c r="J142" s="52">
        <v>726716</v>
      </c>
      <c r="K142" s="279" t="s">
        <v>43</v>
      </c>
      <c r="L142" s="458">
        <v>23392.01</v>
      </c>
      <c r="M142" s="456">
        <v>31135.54</v>
      </c>
      <c r="N142" s="456">
        <v>22733.82</v>
      </c>
      <c r="O142" s="456">
        <v>30288.46</v>
      </c>
      <c r="P142" s="456">
        <v>19753.8</v>
      </c>
      <c r="Q142" s="456">
        <v>27308.47</v>
      </c>
      <c r="R142" s="456">
        <v>22575.02</v>
      </c>
      <c r="S142" s="456">
        <v>30083.91</v>
      </c>
      <c r="T142" s="456">
        <v>19634.09</v>
      </c>
      <c r="U142" s="456">
        <v>27142.97</v>
      </c>
      <c r="V142" s="456">
        <v>22418.46</v>
      </c>
      <c r="W142" s="456">
        <v>29882.12</v>
      </c>
      <c r="X142" s="456">
        <v>19515.8</v>
      </c>
      <c r="Y142" s="456">
        <v>26979.45</v>
      </c>
      <c r="Z142" s="456">
        <v>20964.560000000001</v>
      </c>
      <c r="AA142" s="456">
        <v>28004.12</v>
      </c>
      <c r="AB142" s="456" t="s">
        <v>1098</v>
      </c>
      <c r="AC142" s="457" t="s">
        <v>1098</v>
      </c>
      <c r="AD142" s="52" t="s">
        <v>1114</v>
      </c>
      <c r="AE142" s="52" t="s">
        <v>1109</v>
      </c>
      <c r="AF142" s="241"/>
      <c r="AG142" s="52" t="s">
        <v>1107</v>
      </c>
      <c r="AH142" s="126" t="s">
        <v>1107</v>
      </c>
      <c r="AI142" s="126" t="s">
        <v>1107</v>
      </c>
      <c r="AJ142" s="126" t="s">
        <v>1107</v>
      </c>
      <c r="AK142" s="289" t="s">
        <v>1107</v>
      </c>
      <c r="AL142" s="126" t="s">
        <v>1107</v>
      </c>
      <c r="AM142" s="126" t="s">
        <v>1158</v>
      </c>
      <c r="AN142" s="289"/>
      <c r="AO142" s="299"/>
      <c r="AP142" s="126" t="s">
        <v>1107</v>
      </c>
      <c r="AQ142" s="299"/>
      <c r="AR142" s="126" t="s">
        <v>2295</v>
      </c>
      <c r="AS142" s="316">
        <v>42391</v>
      </c>
    </row>
    <row r="143" spans="1:45" s="445" customFormat="1" ht="22.5">
      <c r="A143" s="60" t="s">
        <v>1969</v>
      </c>
      <c r="B143" s="48" t="s">
        <v>2334</v>
      </c>
      <c r="C143" s="60" t="s">
        <v>539</v>
      </c>
      <c r="D143" s="60" t="s">
        <v>540</v>
      </c>
      <c r="E143" s="60" t="s">
        <v>535</v>
      </c>
      <c r="F143" s="246" t="s">
        <v>23</v>
      </c>
      <c r="G143" s="267">
        <v>7896261001725</v>
      </c>
      <c r="H143" s="48" t="s">
        <v>541</v>
      </c>
      <c r="I143" s="111">
        <v>526508007114319</v>
      </c>
      <c r="J143" s="48">
        <v>106125</v>
      </c>
      <c r="K143" s="116" t="s">
        <v>25</v>
      </c>
      <c r="L143" s="446">
        <v>113.5</v>
      </c>
      <c r="M143" s="443">
        <v>156.9</v>
      </c>
      <c r="N143" s="443">
        <v>110.73</v>
      </c>
      <c r="O143" s="443">
        <v>153.08000000000001</v>
      </c>
      <c r="P143" s="443">
        <v>110.73</v>
      </c>
      <c r="Q143" s="443">
        <v>153.08000000000001</v>
      </c>
      <c r="R143" s="443">
        <v>110.06</v>
      </c>
      <c r="S143" s="443">
        <v>152.15</v>
      </c>
      <c r="T143" s="443">
        <v>110.06</v>
      </c>
      <c r="U143" s="443">
        <v>152.15</v>
      </c>
      <c r="V143" s="443">
        <v>109.4</v>
      </c>
      <c r="W143" s="443">
        <v>151.24</v>
      </c>
      <c r="X143" s="443">
        <v>109.4</v>
      </c>
      <c r="Y143" s="443">
        <v>151.24</v>
      </c>
      <c r="Z143" s="443">
        <v>103.18</v>
      </c>
      <c r="AA143" s="443">
        <v>142.63999999999999</v>
      </c>
      <c r="AB143" s="443" t="s">
        <v>1098</v>
      </c>
      <c r="AC143" s="444" t="s">
        <v>1098</v>
      </c>
      <c r="AD143" s="48" t="s">
        <v>1108</v>
      </c>
      <c r="AE143" s="48" t="s">
        <v>1109</v>
      </c>
      <c r="AF143" s="245" t="s">
        <v>1756</v>
      </c>
      <c r="AG143" s="48" t="s">
        <v>1107</v>
      </c>
      <c r="AH143" s="127" t="s">
        <v>1107</v>
      </c>
      <c r="AI143" s="127" t="s">
        <v>1107</v>
      </c>
      <c r="AJ143" s="127" t="s">
        <v>1107</v>
      </c>
      <c r="AK143" s="290" t="s">
        <v>1107</v>
      </c>
      <c r="AL143" s="127" t="s">
        <v>1107</v>
      </c>
      <c r="AM143" s="127" t="s">
        <v>1107</v>
      </c>
      <c r="AN143" s="290"/>
      <c r="AO143" s="300"/>
      <c r="AP143" s="127" t="s">
        <v>1107</v>
      </c>
      <c r="AQ143" s="300"/>
      <c r="AR143" s="127" t="s">
        <v>2252</v>
      </c>
      <c r="AS143" s="127" t="str">
        <f>VLOOKUP(I:I,'[1]TPN nº.33'!$G:$H,2,FALSE)</f>
        <v>antes de 10/11/2003</v>
      </c>
    </row>
    <row r="144" spans="1:45" s="445" customFormat="1" ht="23.25" thickBot="1">
      <c r="A144" s="59" t="s">
        <v>1969</v>
      </c>
      <c r="B144" s="53" t="s">
        <v>2334</v>
      </c>
      <c r="C144" s="59" t="s">
        <v>391</v>
      </c>
      <c r="D144" s="59" t="s">
        <v>542</v>
      </c>
      <c r="E144" s="59" t="s">
        <v>535</v>
      </c>
      <c r="F144" s="248" t="s">
        <v>23</v>
      </c>
      <c r="G144" s="268">
        <v>7896261001763</v>
      </c>
      <c r="H144" s="53" t="s">
        <v>543</v>
      </c>
      <c r="I144" s="110">
        <v>526508006118310</v>
      </c>
      <c r="J144" s="53">
        <v>106162</v>
      </c>
      <c r="K144" s="280" t="s">
        <v>25</v>
      </c>
      <c r="L144" s="447">
        <v>226.07</v>
      </c>
      <c r="M144" s="448">
        <v>312.52999999999997</v>
      </c>
      <c r="N144" s="448">
        <v>220.56</v>
      </c>
      <c r="O144" s="448">
        <v>304.91000000000003</v>
      </c>
      <c r="P144" s="448">
        <v>220.56</v>
      </c>
      <c r="Q144" s="448">
        <v>304.91000000000003</v>
      </c>
      <c r="R144" s="448">
        <v>219.22</v>
      </c>
      <c r="S144" s="448">
        <v>303.06</v>
      </c>
      <c r="T144" s="448">
        <v>219.22</v>
      </c>
      <c r="U144" s="448">
        <v>303.06</v>
      </c>
      <c r="V144" s="448">
        <v>217.9</v>
      </c>
      <c r="W144" s="448">
        <v>301.23</v>
      </c>
      <c r="X144" s="448">
        <v>217.9</v>
      </c>
      <c r="Y144" s="448">
        <v>301.23</v>
      </c>
      <c r="Z144" s="448">
        <v>205.52</v>
      </c>
      <c r="AA144" s="448">
        <v>284.12</v>
      </c>
      <c r="AB144" s="448" t="s">
        <v>1098</v>
      </c>
      <c r="AC144" s="449" t="s">
        <v>1098</v>
      </c>
      <c r="AD144" s="53" t="s">
        <v>1108</v>
      </c>
      <c r="AE144" s="53" t="s">
        <v>1109</v>
      </c>
      <c r="AF144" s="247" t="s">
        <v>1756</v>
      </c>
      <c r="AG144" s="53" t="s">
        <v>1107</v>
      </c>
      <c r="AH144" s="123" t="s">
        <v>1107</v>
      </c>
      <c r="AI144" s="123" t="s">
        <v>1107</v>
      </c>
      <c r="AJ144" s="123" t="s">
        <v>1107</v>
      </c>
      <c r="AK144" s="291" t="s">
        <v>1107</v>
      </c>
      <c r="AL144" s="123" t="s">
        <v>1107</v>
      </c>
      <c r="AM144" s="123" t="s">
        <v>1107</v>
      </c>
      <c r="AN144" s="291"/>
      <c r="AO144" s="301"/>
      <c r="AP144" s="123" t="s">
        <v>1107</v>
      </c>
      <c r="AQ144" s="301"/>
      <c r="AR144" s="123" t="s">
        <v>2252</v>
      </c>
      <c r="AS144" s="123" t="str">
        <f>VLOOKUP(I:I,'[1]TPN nº.33'!$G:$H,2,FALSE)</f>
        <v>antes de 10/11/2003</v>
      </c>
    </row>
    <row r="145" spans="1:45" s="453" customFormat="1">
      <c r="A145" s="62" t="s">
        <v>1971</v>
      </c>
      <c r="B145" s="56" t="s">
        <v>2334</v>
      </c>
      <c r="C145" s="62" t="s">
        <v>559</v>
      </c>
      <c r="D145" s="62" t="s">
        <v>560</v>
      </c>
      <c r="E145" s="62" t="s">
        <v>557</v>
      </c>
      <c r="F145" s="240" t="s">
        <v>23</v>
      </c>
      <c r="G145" s="271">
        <v>7896261002388</v>
      </c>
      <c r="H145" s="56" t="s">
        <v>561</v>
      </c>
      <c r="I145" s="112">
        <v>526508301111410</v>
      </c>
      <c r="J145" s="56">
        <v>132260</v>
      </c>
      <c r="K145" s="283" t="s">
        <v>25</v>
      </c>
      <c r="L145" s="450">
        <v>202.11</v>
      </c>
      <c r="M145" s="451">
        <v>279.39999999999998</v>
      </c>
      <c r="N145" s="451">
        <v>197.18</v>
      </c>
      <c r="O145" s="451">
        <v>272.58999999999997</v>
      </c>
      <c r="P145" s="451">
        <v>197.18</v>
      </c>
      <c r="Q145" s="451">
        <v>272.58999999999997</v>
      </c>
      <c r="R145" s="451">
        <v>195.98</v>
      </c>
      <c r="S145" s="451">
        <v>270.94</v>
      </c>
      <c r="T145" s="451">
        <v>195.98</v>
      </c>
      <c r="U145" s="451">
        <v>270.94</v>
      </c>
      <c r="V145" s="451">
        <v>194.8</v>
      </c>
      <c r="W145" s="451">
        <v>269.3</v>
      </c>
      <c r="X145" s="451">
        <v>194.8</v>
      </c>
      <c r="Y145" s="451">
        <v>269.3</v>
      </c>
      <c r="Z145" s="451">
        <v>183.73</v>
      </c>
      <c r="AA145" s="451">
        <v>254</v>
      </c>
      <c r="AB145" s="451" t="s">
        <v>1098</v>
      </c>
      <c r="AC145" s="452" t="s">
        <v>1098</v>
      </c>
      <c r="AD145" s="56" t="s">
        <v>1108</v>
      </c>
      <c r="AE145" s="56" t="s">
        <v>1109</v>
      </c>
      <c r="AF145" s="239" t="s">
        <v>1757</v>
      </c>
      <c r="AG145" s="56" t="s">
        <v>1107</v>
      </c>
      <c r="AH145" s="124" t="s">
        <v>1158</v>
      </c>
      <c r="AI145" s="124" t="s">
        <v>1158</v>
      </c>
      <c r="AJ145" s="124" t="s">
        <v>1158</v>
      </c>
      <c r="AK145" s="287" t="s">
        <v>1107</v>
      </c>
      <c r="AL145" s="124" t="s">
        <v>1107</v>
      </c>
      <c r="AM145" s="124" t="s">
        <v>1107</v>
      </c>
      <c r="AN145" s="287"/>
      <c r="AO145" s="287"/>
      <c r="AP145" s="124" t="s">
        <v>1107</v>
      </c>
      <c r="AQ145" s="297"/>
      <c r="AR145" s="124" t="s">
        <v>2252</v>
      </c>
      <c r="AS145" s="315" t="s">
        <v>2252</v>
      </c>
    </row>
    <row r="146" spans="1:45" s="453" customFormat="1" ht="13.5" thickBot="1">
      <c r="A146" s="63" t="s">
        <v>1971</v>
      </c>
      <c r="B146" s="52" t="s">
        <v>2334</v>
      </c>
      <c r="C146" s="63" t="s">
        <v>555</v>
      </c>
      <c r="D146" s="223" t="s">
        <v>556</v>
      </c>
      <c r="E146" s="63" t="s">
        <v>557</v>
      </c>
      <c r="F146" s="242" t="s">
        <v>23</v>
      </c>
      <c r="G146" s="266">
        <v>7896261002371</v>
      </c>
      <c r="H146" s="52" t="s">
        <v>558</v>
      </c>
      <c r="I146" s="74">
        <v>526508305115410</v>
      </c>
      <c r="J146" s="52">
        <v>134180</v>
      </c>
      <c r="K146" s="279" t="s">
        <v>25</v>
      </c>
      <c r="L146" s="455">
        <v>33.49</v>
      </c>
      <c r="M146" s="456">
        <v>46.29</v>
      </c>
      <c r="N146" s="456">
        <v>32.67</v>
      </c>
      <c r="O146" s="456">
        <v>45.16</v>
      </c>
      <c r="P146" s="456">
        <v>32.67</v>
      </c>
      <c r="Q146" s="456">
        <v>45.16</v>
      </c>
      <c r="R146" s="456">
        <v>32.47</v>
      </c>
      <c r="S146" s="456">
        <v>44.89</v>
      </c>
      <c r="T146" s="456">
        <v>32.47</v>
      </c>
      <c r="U146" s="456">
        <v>44.89</v>
      </c>
      <c r="V146" s="456">
        <v>32.28</v>
      </c>
      <c r="W146" s="456">
        <v>44.63</v>
      </c>
      <c r="X146" s="456">
        <v>32.28</v>
      </c>
      <c r="Y146" s="456">
        <v>44.63</v>
      </c>
      <c r="Z146" s="456">
        <v>30.44</v>
      </c>
      <c r="AA146" s="456">
        <v>42.08</v>
      </c>
      <c r="AB146" s="456" t="s">
        <v>1098</v>
      </c>
      <c r="AC146" s="457" t="s">
        <v>1098</v>
      </c>
      <c r="AD146" s="52" t="s">
        <v>1108</v>
      </c>
      <c r="AE146" s="52" t="s">
        <v>1109</v>
      </c>
      <c r="AF146" s="241" t="s">
        <v>1757</v>
      </c>
      <c r="AG146" s="52" t="s">
        <v>1107</v>
      </c>
      <c r="AH146" s="126" t="s">
        <v>1158</v>
      </c>
      <c r="AI146" s="126" t="s">
        <v>1158</v>
      </c>
      <c r="AJ146" s="126" t="s">
        <v>1158</v>
      </c>
      <c r="AK146" s="289" t="s">
        <v>1107</v>
      </c>
      <c r="AL146" s="126" t="s">
        <v>1107</v>
      </c>
      <c r="AM146" s="126" t="s">
        <v>1107</v>
      </c>
      <c r="AN146" s="289"/>
      <c r="AO146" s="289"/>
      <c r="AP146" s="126" t="s">
        <v>1107</v>
      </c>
      <c r="AQ146" s="299"/>
      <c r="AR146" s="126" t="s">
        <v>2252</v>
      </c>
      <c r="AS146" s="316" t="s">
        <v>2252</v>
      </c>
    </row>
    <row r="147" spans="1:45" s="445" customFormat="1" ht="23.25" thickBot="1">
      <c r="A147" s="41" t="s">
        <v>1972</v>
      </c>
      <c r="B147" s="72" t="s">
        <v>2334</v>
      </c>
      <c r="C147" s="41" t="s">
        <v>564</v>
      </c>
      <c r="D147" s="41" t="s">
        <v>565</v>
      </c>
      <c r="E147" s="41" t="s">
        <v>566</v>
      </c>
      <c r="F147" s="244" t="s">
        <v>23</v>
      </c>
      <c r="G147" s="263">
        <v>7896261005297</v>
      </c>
      <c r="H147" s="72" t="s">
        <v>567</v>
      </c>
      <c r="I147" s="222">
        <v>526527601115310</v>
      </c>
      <c r="J147" s="72">
        <v>140327</v>
      </c>
      <c r="K147" s="276" t="s">
        <v>25</v>
      </c>
      <c r="L147" s="459">
        <v>133.69999999999999</v>
      </c>
      <c r="M147" s="448">
        <v>184.83</v>
      </c>
      <c r="N147" s="448">
        <v>130.44</v>
      </c>
      <c r="O147" s="448">
        <v>180.33</v>
      </c>
      <c r="P147" s="448">
        <v>130.44</v>
      </c>
      <c r="Q147" s="448">
        <v>180.33</v>
      </c>
      <c r="R147" s="448">
        <v>129.65</v>
      </c>
      <c r="S147" s="448">
        <v>179.23</v>
      </c>
      <c r="T147" s="448">
        <v>129.65</v>
      </c>
      <c r="U147" s="448">
        <v>179.23</v>
      </c>
      <c r="V147" s="448">
        <v>128.87</v>
      </c>
      <c r="W147" s="448">
        <v>178.16</v>
      </c>
      <c r="X147" s="448">
        <v>128.87</v>
      </c>
      <c r="Y147" s="448">
        <v>178.16</v>
      </c>
      <c r="Z147" s="448">
        <v>121.55</v>
      </c>
      <c r="AA147" s="448">
        <v>168.04</v>
      </c>
      <c r="AB147" s="448" t="s">
        <v>1098</v>
      </c>
      <c r="AC147" s="449" t="s">
        <v>1098</v>
      </c>
      <c r="AD147" s="72" t="s">
        <v>1108</v>
      </c>
      <c r="AE147" s="72" t="s">
        <v>1109</v>
      </c>
      <c r="AF147" s="243" t="s">
        <v>1758</v>
      </c>
      <c r="AG147" s="72" t="s">
        <v>1107</v>
      </c>
      <c r="AH147" s="130" t="s">
        <v>1107</v>
      </c>
      <c r="AI147" s="130" t="s">
        <v>1107</v>
      </c>
      <c r="AJ147" s="130" t="s">
        <v>1107</v>
      </c>
      <c r="AK147" s="286" t="s">
        <v>1107</v>
      </c>
      <c r="AL147" s="130" t="s">
        <v>1107</v>
      </c>
      <c r="AM147" s="130" t="s">
        <v>1107</v>
      </c>
      <c r="AN147" s="286"/>
      <c r="AO147" s="296"/>
      <c r="AP147" s="130" t="s">
        <v>1107</v>
      </c>
      <c r="AQ147" s="296"/>
      <c r="AR147" s="130" t="s">
        <v>2252</v>
      </c>
      <c r="AS147" s="130" t="str">
        <f>VLOOKUP(I:I,'[1]TPN nº.33'!$G:$H,2,FALSE)</f>
        <v>antes de 10/11/2003</v>
      </c>
    </row>
    <row r="148" spans="1:45" s="453" customFormat="1" ht="23.25" thickBot="1">
      <c r="A148" s="43" t="s">
        <v>1973</v>
      </c>
      <c r="B148" s="71" t="s">
        <v>2334</v>
      </c>
      <c r="C148" s="43" t="s">
        <v>568</v>
      </c>
      <c r="D148" s="43" t="s">
        <v>569</v>
      </c>
      <c r="E148" s="43" t="s">
        <v>570</v>
      </c>
      <c r="F148" s="250" t="s">
        <v>23</v>
      </c>
      <c r="G148" s="269">
        <v>7896261000520</v>
      </c>
      <c r="H148" s="71" t="s">
        <v>571</v>
      </c>
      <c r="I148" s="178">
        <v>526508601113419</v>
      </c>
      <c r="J148" s="71">
        <v>109009</v>
      </c>
      <c r="K148" s="281" t="s">
        <v>25</v>
      </c>
      <c r="L148" s="455">
        <v>29.69</v>
      </c>
      <c r="M148" s="456">
        <v>41.05</v>
      </c>
      <c r="N148" s="456">
        <v>28.97</v>
      </c>
      <c r="O148" s="456">
        <v>40.049999999999997</v>
      </c>
      <c r="P148" s="456">
        <v>28.97</v>
      </c>
      <c r="Q148" s="456">
        <v>40.049999999999997</v>
      </c>
      <c r="R148" s="456">
        <v>28.79</v>
      </c>
      <c r="S148" s="456">
        <v>39.81</v>
      </c>
      <c r="T148" s="456">
        <v>28.79</v>
      </c>
      <c r="U148" s="456">
        <v>39.81</v>
      </c>
      <c r="V148" s="456">
        <v>28.62</v>
      </c>
      <c r="W148" s="456">
        <v>39.57</v>
      </c>
      <c r="X148" s="456">
        <v>28.62</v>
      </c>
      <c r="Y148" s="456">
        <v>39.57</v>
      </c>
      <c r="Z148" s="456">
        <v>26.99</v>
      </c>
      <c r="AA148" s="456">
        <v>37.31</v>
      </c>
      <c r="AB148" s="456" t="s">
        <v>1098</v>
      </c>
      <c r="AC148" s="457" t="s">
        <v>1098</v>
      </c>
      <c r="AD148" s="71" t="s">
        <v>1108</v>
      </c>
      <c r="AE148" s="71" t="s">
        <v>1109</v>
      </c>
      <c r="AF148" s="249" t="s">
        <v>1759</v>
      </c>
      <c r="AG148" s="71" t="s">
        <v>1107</v>
      </c>
      <c r="AH148" s="129" t="s">
        <v>1107</v>
      </c>
      <c r="AI148" s="129" t="s">
        <v>1107</v>
      </c>
      <c r="AJ148" s="129" t="s">
        <v>1107</v>
      </c>
      <c r="AK148" s="292" t="s">
        <v>1107</v>
      </c>
      <c r="AL148" s="129" t="s">
        <v>1107</v>
      </c>
      <c r="AM148" s="129" t="s">
        <v>1107</v>
      </c>
      <c r="AN148" s="292"/>
      <c r="AO148" s="302"/>
      <c r="AP148" s="129" t="s">
        <v>1107</v>
      </c>
      <c r="AQ148" s="302"/>
      <c r="AR148" s="129" t="s">
        <v>2252</v>
      </c>
      <c r="AS148" s="314" t="s">
        <v>2252</v>
      </c>
    </row>
    <row r="149" spans="1:45" s="445" customFormat="1" ht="23.25" thickBot="1">
      <c r="A149" s="41" t="s">
        <v>1974</v>
      </c>
      <c r="B149" s="72" t="s">
        <v>2334</v>
      </c>
      <c r="C149" s="41" t="s">
        <v>572</v>
      </c>
      <c r="D149" s="41" t="s">
        <v>573</v>
      </c>
      <c r="E149" s="41" t="s">
        <v>574</v>
      </c>
      <c r="F149" s="244" t="s">
        <v>23</v>
      </c>
      <c r="G149" s="263">
        <v>7896261000575</v>
      </c>
      <c r="H149" s="72" t="s">
        <v>575</v>
      </c>
      <c r="I149" s="222">
        <v>526509101114317</v>
      </c>
      <c r="J149" s="72">
        <v>101152</v>
      </c>
      <c r="K149" s="276" t="s">
        <v>25</v>
      </c>
      <c r="L149" s="447">
        <v>19.18</v>
      </c>
      <c r="M149" s="448">
        <v>26.51</v>
      </c>
      <c r="N149" s="448">
        <v>18.71</v>
      </c>
      <c r="O149" s="448">
        <v>25.86</v>
      </c>
      <c r="P149" s="448">
        <v>18.71</v>
      </c>
      <c r="Q149" s="448">
        <v>25.87</v>
      </c>
      <c r="R149" s="448">
        <v>18.600000000000001</v>
      </c>
      <c r="S149" s="448">
        <v>25.71</v>
      </c>
      <c r="T149" s="448">
        <v>18.600000000000001</v>
      </c>
      <c r="U149" s="448">
        <v>25.71</v>
      </c>
      <c r="V149" s="448">
        <v>18.48</v>
      </c>
      <c r="W149" s="448">
        <v>25.55</v>
      </c>
      <c r="X149" s="448">
        <v>18.48</v>
      </c>
      <c r="Y149" s="448">
        <v>25.55</v>
      </c>
      <c r="Z149" s="448">
        <v>17.43</v>
      </c>
      <c r="AA149" s="448">
        <v>24.1</v>
      </c>
      <c r="AB149" s="448" t="s">
        <v>1098</v>
      </c>
      <c r="AC149" s="449" t="s">
        <v>1098</v>
      </c>
      <c r="AD149" s="72" t="s">
        <v>1108</v>
      </c>
      <c r="AE149" s="72" t="s">
        <v>1109</v>
      </c>
      <c r="AF149" s="243" t="s">
        <v>1760</v>
      </c>
      <c r="AG149" s="72" t="s">
        <v>1107</v>
      </c>
      <c r="AH149" s="130" t="s">
        <v>1107</v>
      </c>
      <c r="AI149" s="130" t="s">
        <v>1107</v>
      </c>
      <c r="AJ149" s="130" t="s">
        <v>1107</v>
      </c>
      <c r="AK149" s="286" t="s">
        <v>1107</v>
      </c>
      <c r="AL149" s="130" t="s">
        <v>1107</v>
      </c>
      <c r="AM149" s="130" t="s">
        <v>1107</v>
      </c>
      <c r="AN149" s="286"/>
      <c r="AO149" s="296"/>
      <c r="AP149" s="130" t="s">
        <v>1107</v>
      </c>
      <c r="AQ149" s="296"/>
      <c r="AR149" s="130" t="s">
        <v>2254</v>
      </c>
      <c r="AS149" s="130" t="str">
        <f>VLOOKUP(I:I,'[1]TPN nº.33'!$G:$H,2,FALSE)</f>
        <v>antes de 10/11/2003</v>
      </c>
    </row>
    <row r="150" spans="1:45" s="453" customFormat="1">
      <c r="A150" s="62" t="s">
        <v>1975</v>
      </c>
      <c r="B150" s="56" t="s">
        <v>2334</v>
      </c>
      <c r="C150" s="62" t="s">
        <v>576</v>
      </c>
      <c r="D150" s="62" t="s">
        <v>577</v>
      </c>
      <c r="E150" s="62" t="s">
        <v>578</v>
      </c>
      <c r="F150" s="240" t="s">
        <v>23</v>
      </c>
      <c r="G150" s="271">
        <v>7896261000858</v>
      </c>
      <c r="H150" s="56" t="s">
        <v>579</v>
      </c>
      <c r="I150" s="112">
        <v>526509405113310</v>
      </c>
      <c r="J150" s="56">
        <v>132251</v>
      </c>
      <c r="K150" s="283" t="s">
        <v>25</v>
      </c>
      <c r="L150" s="450">
        <v>48.49</v>
      </c>
      <c r="M150" s="451">
        <v>67.040000000000006</v>
      </c>
      <c r="N150" s="451">
        <v>47.31</v>
      </c>
      <c r="O150" s="451">
        <v>65.400000000000006</v>
      </c>
      <c r="P150" s="451">
        <v>47.31</v>
      </c>
      <c r="Q150" s="451">
        <v>65.400000000000006</v>
      </c>
      <c r="R150" s="451">
        <v>47.02</v>
      </c>
      <c r="S150" s="451">
        <v>65.010000000000005</v>
      </c>
      <c r="T150" s="451">
        <v>47.02</v>
      </c>
      <c r="U150" s="451">
        <v>65.010000000000005</v>
      </c>
      <c r="V150" s="451">
        <v>46.74</v>
      </c>
      <c r="W150" s="451">
        <v>64.62</v>
      </c>
      <c r="X150" s="451">
        <v>46.74</v>
      </c>
      <c r="Y150" s="451">
        <v>64.62</v>
      </c>
      <c r="Z150" s="451">
        <v>44.08</v>
      </c>
      <c r="AA150" s="451">
        <v>60.94</v>
      </c>
      <c r="AB150" s="451" t="s">
        <v>1098</v>
      </c>
      <c r="AC150" s="452" t="s">
        <v>1098</v>
      </c>
      <c r="AD150" s="56" t="s">
        <v>1108</v>
      </c>
      <c r="AE150" s="56" t="s">
        <v>1109</v>
      </c>
      <c r="AF150" s="239" t="s">
        <v>1761</v>
      </c>
      <c r="AG150" s="56" t="s">
        <v>1107</v>
      </c>
      <c r="AH150" s="124" t="s">
        <v>1107</v>
      </c>
      <c r="AI150" s="124" t="s">
        <v>1107</v>
      </c>
      <c r="AJ150" s="124" t="s">
        <v>1107</v>
      </c>
      <c r="AK150" s="287" t="s">
        <v>1107</v>
      </c>
      <c r="AL150" s="124" t="s">
        <v>1107</v>
      </c>
      <c r="AM150" s="124" t="s">
        <v>1107</v>
      </c>
      <c r="AN150" s="287"/>
      <c r="AO150" s="297"/>
      <c r="AP150" s="124" t="s">
        <v>1107</v>
      </c>
      <c r="AQ150" s="297"/>
      <c r="AR150" s="124" t="s">
        <v>2252</v>
      </c>
      <c r="AS150" s="315">
        <f>VLOOKUP(I:I,'[1]TPN nº.33'!$G:$H,2,FALSE)</f>
        <v>34887</v>
      </c>
    </row>
    <row r="151" spans="1:45" s="453" customFormat="1">
      <c r="A151" s="61" t="s">
        <v>1975</v>
      </c>
      <c r="B151" s="50" t="s">
        <v>2334</v>
      </c>
      <c r="C151" s="61" t="s">
        <v>583</v>
      </c>
      <c r="D151" s="61" t="s">
        <v>584</v>
      </c>
      <c r="E151" s="61" t="s">
        <v>578</v>
      </c>
      <c r="F151" s="238" t="s">
        <v>23</v>
      </c>
      <c r="G151" s="265">
        <v>7896261000872</v>
      </c>
      <c r="H151" s="50" t="s">
        <v>585</v>
      </c>
      <c r="I151" s="114">
        <v>526509402114316</v>
      </c>
      <c r="J151" s="50">
        <v>132252</v>
      </c>
      <c r="K151" s="278" t="s">
        <v>25</v>
      </c>
      <c r="L151" s="450">
        <v>76.510000000000005</v>
      </c>
      <c r="M151" s="451">
        <v>105.77</v>
      </c>
      <c r="N151" s="451">
        <v>74.64</v>
      </c>
      <c r="O151" s="451">
        <v>103.19</v>
      </c>
      <c r="P151" s="451">
        <v>74.64</v>
      </c>
      <c r="Q151" s="451">
        <v>103.19</v>
      </c>
      <c r="R151" s="451">
        <v>74.19</v>
      </c>
      <c r="S151" s="451">
        <v>102.56</v>
      </c>
      <c r="T151" s="451">
        <v>74.19</v>
      </c>
      <c r="U151" s="451">
        <v>102.56</v>
      </c>
      <c r="V151" s="451">
        <v>73.739999999999995</v>
      </c>
      <c r="W151" s="451">
        <v>101.94</v>
      </c>
      <c r="X151" s="451">
        <v>73.739999999999995</v>
      </c>
      <c r="Y151" s="451">
        <v>101.94</v>
      </c>
      <c r="Z151" s="451">
        <v>69.55</v>
      </c>
      <c r="AA151" s="451">
        <v>96.15</v>
      </c>
      <c r="AB151" s="451" t="s">
        <v>1098</v>
      </c>
      <c r="AC151" s="452" t="s">
        <v>1098</v>
      </c>
      <c r="AD151" s="50" t="s">
        <v>1108</v>
      </c>
      <c r="AE151" s="50" t="s">
        <v>1109</v>
      </c>
      <c r="AF151" s="252" t="s">
        <v>1761</v>
      </c>
      <c r="AG151" s="50" t="s">
        <v>1107</v>
      </c>
      <c r="AH151" s="125" t="s">
        <v>1107</v>
      </c>
      <c r="AI151" s="125" t="s">
        <v>1107</v>
      </c>
      <c r="AJ151" s="125" t="s">
        <v>1107</v>
      </c>
      <c r="AK151" s="288" t="s">
        <v>1107</v>
      </c>
      <c r="AL151" s="125" t="s">
        <v>1107</v>
      </c>
      <c r="AM151" s="125" t="s">
        <v>1107</v>
      </c>
      <c r="AN151" s="288"/>
      <c r="AO151" s="298"/>
      <c r="AP151" s="125" t="s">
        <v>1107</v>
      </c>
      <c r="AQ151" s="298"/>
      <c r="AR151" s="125" t="s">
        <v>2252</v>
      </c>
      <c r="AS151" s="308">
        <f>VLOOKUP(I:I,'[1]TPN nº.33'!$G:$H,2,FALSE)</f>
        <v>34887</v>
      </c>
    </row>
    <row r="152" spans="1:45" s="453" customFormat="1" ht="13.5" thickBot="1">
      <c r="A152" s="63" t="s">
        <v>1975</v>
      </c>
      <c r="B152" s="52" t="s">
        <v>2334</v>
      </c>
      <c r="C152" s="63" t="s">
        <v>580</v>
      </c>
      <c r="D152" s="63" t="s">
        <v>581</v>
      </c>
      <c r="E152" s="63" t="s">
        <v>578</v>
      </c>
      <c r="F152" s="242" t="s">
        <v>23</v>
      </c>
      <c r="G152" s="266">
        <v>7896261000599</v>
      </c>
      <c r="H152" s="52" t="s">
        <v>582</v>
      </c>
      <c r="I152" s="74">
        <v>526509401118318</v>
      </c>
      <c r="J152" s="52">
        <v>703831</v>
      </c>
      <c r="K152" s="279" t="s">
        <v>25</v>
      </c>
      <c r="L152" s="455">
        <v>37.090000000000003</v>
      </c>
      <c r="M152" s="456">
        <v>51.28</v>
      </c>
      <c r="N152" s="456">
        <v>36.19</v>
      </c>
      <c r="O152" s="456">
        <v>50.03</v>
      </c>
      <c r="P152" s="456">
        <v>36.19</v>
      </c>
      <c r="Q152" s="456">
        <v>50.03</v>
      </c>
      <c r="R152" s="456">
        <v>35.97</v>
      </c>
      <c r="S152" s="456">
        <v>49.73</v>
      </c>
      <c r="T152" s="456">
        <v>35.97</v>
      </c>
      <c r="U152" s="456">
        <v>49.73</v>
      </c>
      <c r="V152" s="456">
        <v>35.75</v>
      </c>
      <c r="W152" s="456">
        <v>49.42</v>
      </c>
      <c r="X152" s="456">
        <v>35.75</v>
      </c>
      <c r="Y152" s="456">
        <v>49.42</v>
      </c>
      <c r="Z152" s="456">
        <v>33.72</v>
      </c>
      <c r="AA152" s="456">
        <v>46.62</v>
      </c>
      <c r="AB152" s="456" t="s">
        <v>1098</v>
      </c>
      <c r="AC152" s="457" t="s">
        <v>1098</v>
      </c>
      <c r="AD152" s="52" t="s">
        <v>1108</v>
      </c>
      <c r="AE152" s="52" t="s">
        <v>1109</v>
      </c>
      <c r="AF152" s="241" t="s">
        <v>1761</v>
      </c>
      <c r="AG152" s="52" t="s">
        <v>1107</v>
      </c>
      <c r="AH152" s="126" t="s">
        <v>1107</v>
      </c>
      <c r="AI152" s="126" t="s">
        <v>1107</v>
      </c>
      <c r="AJ152" s="126" t="s">
        <v>1107</v>
      </c>
      <c r="AK152" s="289" t="s">
        <v>1107</v>
      </c>
      <c r="AL152" s="126" t="s">
        <v>1107</v>
      </c>
      <c r="AM152" s="126" t="s">
        <v>1107</v>
      </c>
      <c r="AN152" s="289"/>
      <c r="AO152" s="299"/>
      <c r="AP152" s="126" t="s">
        <v>1107</v>
      </c>
      <c r="AQ152" s="299"/>
      <c r="AR152" s="126" t="s">
        <v>2252</v>
      </c>
      <c r="AS152" s="316">
        <f>VLOOKUP(I:I,'[1]TPN nº.33'!$G:$H,2,FALSE)</f>
        <v>33729</v>
      </c>
    </row>
    <row r="153" spans="1:45" s="445" customFormat="1" ht="34.5" thickBot="1">
      <c r="A153" s="41" t="s">
        <v>2148</v>
      </c>
      <c r="B153" s="72" t="s">
        <v>2334</v>
      </c>
      <c r="C153" s="41" t="s">
        <v>2159</v>
      </c>
      <c r="D153" s="41" t="s">
        <v>586</v>
      </c>
      <c r="E153" s="41" t="s">
        <v>587</v>
      </c>
      <c r="F153" s="244" t="s">
        <v>23</v>
      </c>
      <c r="G153" s="263">
        <v>7896261000933</v>
      </c>
      <c r="H153" s="72" t="s">
        <v>588</v>
      </c>
      <c r="I153" s="222">
        <v>526527102119310</v>
      </c>
      <c r="J153" s="72">
        <v>114753</v>
      </c>
      <c r="K153" s="276" t="s">
        <v>25</v>
      </c>
      <c r="L153" s="447">
        <v>38.229999999999997</v>
      </c>
      <c r="M153" s="448">
        <v>52.85</v>
      </c>
      <c r="N153" s="448">
        <v>37.299999999999997</v>
      </c>
      <c r="O153" s="448">
        <v>51.57</v>
      </c>
      <c r="P153" s="448">
        <v>37.299999999999997</v>
      </c>
      <c r="Q153" s="448">
        <v>51.57</v>
      </c>
      <c r="R153" s="448">
        <v>37.07</v>
      </c>
      <c r="S153" s="448">
        <v>51.25</v>
      </c>
      <c r="T153" s="448">
        <v>37.07</v>
      </c>
      <c r="U153" s="448">
        <v>51.25</v>
      </c>
      <c r="V153" s="448">
        <v>36.85</v>
      </c>
      <c r="W153" s="448">
        <v>50.94</v>
      </c>
      <c r="X153" s="448">
        <v>36.85</v>
      </c>
      <c r="Y153" s="448">
        <v>50.94</v>
      </c>
      <c r="Z153" s="448">
        <v>34.76</v>
      </c>
      <c r="AA153" s="448">
        <v>48.05</v>
      </c>
      <c r="AB153" s="448" t="s">
        <v>1098</v>
      </c>
      <c r="AC153" s="449" t="s">
        <v>1098</v>
      </c>
      <c r="AD153" s="72" t="s">
        <v>1108</v>
      </c>
      <c r="AE153" s="72" t="s">
        <v>1109</v>
      </c>
      <c r="AF153" s="243" t="s">
        <v>1762</v>
      </c>
      <c r="AG153" s="72" t="s">
        <v>1107</v>
      </c>
      <c r="AH153" s="130" t="s">
        <v>1107</v>
      </c>
      <c r="AI153" s="130" t="s">
        <v>1107</v>
      </c>
      <c r="AJ153" s="130" t="s">
        <v>1107</v>
      </c>
      <c r="AK153" s="286" t="s">
        <v>1107</v>
      </c>
      <c r="AL153" s="130" t="s">
        <v>1107</v>
      </c>
      <c r="AM153" s="130" t="s">
        <v>1107</v>
      </c>
      <c r="AN153" s="286" t="s">
        <v>1158</v>
      </c>
      <c r="AO153" s="296" t="s">
        <v>2330</v>
      </c>
      <c r="AP153" s="130" t="s">
        <v>1107</v>
      </c>
      <c r="AQ153" s="296" t="s">
        <v>2220</v>
      </c>
      <c r="AR153" s="130" t="s">
        <v>1100</v>
      </c>
      <c r="AS153" s="310">
        <f>VLOOKUP(I:I,'[1]TPN nº.33'!$G:$H,2,FALSE)</f>
        <v>35199</v>
      </c>
    </row>
    <row r="154" spans="1:45" s="453" customFormat="1" ht="34.5" thickBot="1">
      <c r="A154" s="43" t="s">
        <v>1976</v>
      </c>
      <c r="B154" s="71" t="s">
        <v>2386</v>
      </c>
      <c r="C154" s="43" t="s">
        <v>591</v>
      </c>
      <c r="D154" s="43" t="s">
        <v>592</v>
      </c>
      <c r="E154" s="43" t="s">
        <v>593</v>
      </c>
      <c r="F154" s="250" t="s">
        <v>23</v>
      </c>
      <c r="G154" s="269">
        <v>7896261014985</v>
      </c>
      <c r="H154" s="71" t="s">
        <v>594</v>
      </c>
      <c r="I154" s="178">
        <v>526529502157216</v>
      </c>
      <c r="J154" s="71">
        <v>719284</v>
      </c>
      <c r="K154" s="281" t="s">
        <v>25</v>
      </c>
      <c r="L154" s="458">
        <v>3792.78</v>
      </c>
      <c r="M154" s="456">
        <v>5243.29</v>
      </c>
      <c r="N154" s="456">
        <v>3700.27</v>
      </c>
      <c r="O154" s="456">
        <v>5115.41</v>
      </c>
      <c r="P154" s="456">
        <v>3700.27</v>
      </c>
      <c r="Q154" s="456">
        <v>5115.41</v>
      </c>
      <c r="R154" s="456">
        <v>3677.84</v>
      </c>
      <c r="S154" s="456">
        <v>5084.3999999999996</v>
      </c>
      <c r="T154" s="456">
        <v>3677.84</v>
      </c>
      <c r="U154" s="456">
        <v>5084.3999999999996</v>
      </c>
      <c r="V154" s="456">
        <v>3655.69</v>
      </c>
      <c r="W154" s="456">
        <v>5053.78</v>
      </c>
      <c r="X154" s="456">
        <v>3655.69</v>
      </c>
      <c r="Y154" s="456">
        <v>5053.78</v>
      </c>
      <c r="Z154" s="456">
        <v>3447.98</v>
      </c>
      <c r="AA154" s="456">
        <v>4766.63</v>
      </c>
      <c r="AB154" s="456" t="s">
        <v>1098</v>
      </c>
      <c r="AC154" s="457" t="s">
        <v>1098</v>
      </c>
      <c r="AD154" s="71" t="s">
        <v>2168</v>
      </c>
      <c r="AE154" s="71" t="s">
        <v>1109</v>
      </c>
      <c r="AF154" s="249" t="s">
        <v>1763</v>
      </c>
      <c r="AG154" s="71" t="s">
        <v>1107</v>
      </c>
      <c r="AH154" s="129" t="s">
        <v>1107</v>
      </c>
      <c r="AI154" s="129" t="s">
        <v>1107</v>
      </c>
      <c r="AJ154" s="129" t="s">
        <v>1107</v>
      </c>
      <c r="AK154" s="292" t="s">
        <v>1107</v>
      </c>
      <c r="AL154" s="129" t="s">
        <v>1107</v>
      </c>
      <c r="AM154" s="129" t="s">
        <v>1107</v>
      </c>
      <c r="AN154" s="292"/>
      <c r="AO154" s="302"/>
      <c r="AP154" s="129" t="s">
        <v>1107</v>
      </c>
      <c r="AQ154" s="302"/>
      <c r="AR154" s="129" t="s">
        <v>2251</v>
      </c>
      <c r="AS154" s="314">
        <v>40234</v>
      </c>
    </row>
    <row r="155" spans="1:45" s="445" customFormat="1" ht="22.5">
      <c r="A155" s="60" t="s">
        <v>1977</v>
      </c>
      <c r="B155" s="48" t="s">
        <v>2334</v>
      </c>
      <c r="C155" s="60" t="s">
        <v>599</v>
      </c>
      <c r="D155" s="60" t="s">
        <v>600</v>
      </c>
      <c r="E155" s="60" t="s">
        <v>597</v>
      </c>
      <c r="F155" s="246" t="s">
        <v>23</v>
      </c>
      <c r="G155" s="267">
        <v>7896261000186</v>
      </c>
      <c r="H155" s="48" t="s">
        <v>601</v>
      </c>
      <c r="I155" s="111">
        <v>526509603111314</v>
      </c>
      <c r="J155" s="48">
        <v>109202</v>
      </c>
      <c r="K155" s="116" t="s">
        <v>25</v>
      </c>
      <c r="L155" s="442">
        <v>79.67</v>
      </c>
      <c r="M155" s="443">
        <v>110.14</v>
      </c>
      <c r="N155" s="443">
        <v>77.73</v>
      </c>
      <c r="O155" s="443">
        <v>107.45</v>
      </c>
      <c r="P155" s="443">
        <v>77.73</v>
      </c>
      <c r="Q155" s="443">
        <v>107.46</v>
      </c>
      <c r="R155" s="443">
        <v>77.260000000000005</v>
      </c>
      <c r="S155" s="443">
        <v>106.81</v>
      </c>
      <c r="T155" s="443">
        <v>77.260000000000005</v>
      </c>
      <c r="U155" s="443">
        <v>106.81</v>
      </c>
      <c r="V155" s="443">
        <v>76.790000000000006</v>
      </c>
      <c r="W155" s="443">
        <v>106.16</v>
      </c>
      <c r="X155" s="443">
        <v>76.790000000000006</v>
      </c>
      <c r="Y155" s="443">
        <v>106.16</v>
      </c>
      <c r="Z155" s="443">
        <v>72.430000000000007</v>
      </c>
      <c r="AA155" s="443">
        <v>100.13</v>
      </c>
      <c r="AB155" s="443" t="s">
        <v>1098</v>
      </c>
      <c r="AC155" s="444" t="s">
        <v>1098</v>
      </c>
      <c r="AD155" s="48" t="s">
        <v>1108</v>
      </c>
      <c r="AE155" s="48" t="s">
        <v>1109</v>
      </c>
      <c r="AF155" s="245" t="s">
        <v>1151</v>
      </c>
      <c r="AG155" s="48" t="s">
        <v>1107</v>
      </c>
      <c r="AH155" s="127" t="s">
        <v>1107</v>
      </c>
      <c r="AI155" s="127" t="s">
        <v>1158</v>
      </c>
      <c r="AJ155" s="127" t="s">
        <v>1107</v>
      </c>
      <c r="AK155" s="290" t="s">
        <v>1107</v>
      </c>
      <c r="AL155" s="127" t="s">
        <v>1107</v>
      </c>
      <c r="AM155" s="127" t="s">
        <v>1107</v>
      </c>
      <c r="AN155" s="290" t="s">
        <v>1158</v>
      </c>
      <c r="AO155" s="300" t="s">
        <v>2299</v>
      </c>
      <c r="AP155" s="127" t="s">
        <v>1107</v>
      </c>
      <c r="AQ155" s="300"/>
      <c r="AR155" s="127" t="s">
        <v>1100</v>
      </c>
      <c r="AS155" s="311">
        <f>VLOOKUP(I:I,'[1]TPN nº.33'!$G:$H,2,FALSE)</f>
        <v>27771</v>
      </c>
    </row>
    <row r="156" spans="1:45" s="445" customFormat="1" ht="23.25" thickBot="1">
      <c r="A156" s="59" t="s">
        <v>1977</v>
      </c>
      <c r="B156" s="53" t="s">
        <v>2334</v>
      </c>
      <c r="C156" s="59" t="s">
        <v>595</v>
      </c>
      <c r="D156" s="59" t="s">
        <v>596</v>
      </c>
      <c r="E156" s="59" t="s">
        <v>597</v>
      </c>
      <c r="F156" s="248" t="s">
        <v>23</v>
      </c>
      <c r="G156" s="268">
        <v>7896261000179</v>
      </c>
      <c r="H156" s="53" t="s">
        <v>598</v>
      </c>
      <c r="I156" s="110">
        <v>526509601117315</v>
      </c>
      <c r="J156" s="53">
        <v>132242</v>
      </c>
      <c r="K156" s="280" t="s">
        <v>25</v>
      </c>
      <c r="L156" s="447">
        <v>31.11</v>
      </c>
      <c r="M156" s="448">
        <v>43.01</v>
      </c>
      <c r="N156" s="448">
        <v>30.35</v>
      </c>
      <c r="O156" s="448">
        <v>41.96</v>
      </c>
      <c r="P156" s="448">
        <v>30.35</v>
      </c>
      <c r="Q156" s="448">
        <v>41.96</v>
      </c>
      <c r="R156" s="448">
        <v>30.17</v>
      </c>
      <c r="S156" s="448">
        <v>41.7</v>
      </c>
      <c r="T156" s="448">
        <v>30.17</v>
      </c>
      <c r="U156" s="448">
        <v>41.7</v>
      </c>
      <c r="V156" s="448">
        <v>29.99</v>
      </c>
      <c r="W156" s="448">
        <v>41.46</v>
      </c>
      <c r="X156" s="448">
        <v>29.99</v>
      </c>
      <c r="Y156" s="448">
        <v>41.46</v>
      </c>
      <c r="Z156" s="448">
        <v>28.28</v>
      </c>
      <c r="AA156" s="448">
        <v>39.1</v>
      </c>
      <c r="AB156" s="448" t="s">
        <v>1098</v>
      </c>
      <c r="AC156" s="449" t="s">
        <v>1098</v>
      </c>
      <c r="AD156" s="53" t="s">
        <v>1108</v>
      </c>
      <c r="AE156" s="53" t="s">
        <v>1109</v>
      </c>
      <c r="AF156" s="247" t="s">
        <v>1151</v>
      </c>
      <c r="AG156" s="53" t="s">
        <v>1107</v>
      </c>
      <c r="AH156" s="123" t="s">
        <v>1107</v>
      </c>
      <c r="AI156" s="123" t="s">
        <v>1158</v>
      </c>
      <c r="AJ156" s="123" t="s">
        <v>1107</v>
      </c>
      <c r="AK156" s="291" t="s">
        <v>1107</v>
      </c>
      <c r="AL156" s="123" t="s">
        <v>1107</v>
      </c>
      <c r="AM156" s="123" t="s">
        <v>1107</v>
      </c>
      <c r="AN156" s="291" t="s">
        <v>1158</v>
      </c>
      <c r="AO156" s="301" t="s">
        <v>2300</v>
      </c>
      <c r="AP156" s="123" t="s">
        <v>1107</v>
      </c>
      <c r="AQ156" s="301"/>
      <c r="AR156" s="123" t="s">
        <v>1100</v>
      </c>
      <c r="AS156" s="309">
        <f>VLOOKUP(I:I,'[1]TPN nº.33'!$G:$H,2,FALSE)</f>
        <v>27771</v>
      </c>
    </row>
    <row r="157" spans="1:45" s="453" customFormat="1" ht="22.5">
      <c r="A157" s="62" t="s">
        <v>1978</v>
      </c>
      <c r="B157" s="56" t="s">
        <v>2334</v>
      </c>
      <c r="C157" s="62" t="s">
        <v>608</v>
      </c>
      <c r="D157" s="30" t="s">
        <v>609</v>
      </c>
      <c r="E157" s="62" t="s">
        <v>606</v>
      </c>
      <c r="F157" s="240" t="s">
        <v>23</v>
      </c>
      <c r="G157" s="271">
        <v>7896261002487</v>
      </c>
      <c r="H157" s="56" t="s">
        <v>610</v>
      </c>
      <c r="I157" s="112">
        <v>526510301113415</v>
      </c>
      <c r="J157" s="56">
        <v>119560</v>
      </c>
      <c r="K157" s="283" t="s">
        <v>25</v>
      </c>
      <c r="L157" s="450">
        <v>6.25</v>
      </c>
      <c r="M157" s="451">
        <v>8.64</v>
      </c>
      <c r="N157" s="451">
        <v>6.1</v>
      </c>
      <c r="O157" s="451">
        <v>8.43</v>
      </c>
      <c r="P157" s="451">
        <v>6.1</v>
      </c>
      <c r="Q157" s="451">
        <v>8.43</v>
      </c>
      <c r="R157" s="451">
        <v>6.06</v>
      </c>
      <c r="S157" s="451">
        <v>8.3800000000000008</v>
      </c>
      <c r="T157" s="451">
        <v>6.06</v>
      </c>
      <c r="U157" s="451">
        <v>8.3800000000000008</v>
      </c>
      <c r="V157" s="451">
        <v>6.02</v>
      </c>
      <c r="W157" s="451">
        <v>8.32</v>
      </c>
      <c r="X157" s="451">
        <v>6.02</v>
      </c>
      <c r="Y157" s="451">
        <v>8.32</v>
      </c>
      <c r="Z157" s="451">
        <v>5.68</v>
      </c>
      <c r="AA157" s="451">
        <v>7.85</v>
      </c>
      <c r="AB157" s="451" t="s">
        <v>1098</v>
      </c>
      <c r="AC157" s="452" t="s">
        <v>1098</v>
      </c>
      <c r="AD157" s="56" t="s">
        <v>1108</v>
      </c>
      <c r="AE157" s="56" t="s">
        <v>1109</v>
      </c>
      <c r="AF157" s="239" t="s">
        <v>1764</v>
      </c>
      <c r="AG157" s="56" t="s">
        <v>1107</v>
      </c>
      <c r="AH157" s="124" t="s">
        <v>1107</v>
      </c>
      <c r="AI157" s="124" t="s">
        <v>1107</v>
      </c>
      <c r="AJ157" s="124" t="s">
        <v>1107</v>
      </c>
      <c r="AK157" s="287" t="s">
        <v>1107</v>
      </c>
      <c r="AL157" s="124" t="s">
        <v>1107</v>
      </c>
      <c r="AM157" s="124" t="s">
        <v>1107</v>
      </c>
      <c r="AN157" s="287" t="s">
        <v>1158</v>
      </c>
      <c r="AO157" s="297" t="s">
        <v>2314</v>
      </c>
      <c r="AP157" s="124" t="s">
        <v>1107</v>
      </c>
      <c r="AQ157" s="297"/>
      <c r="AR157" s="124" t="s">
        <v>1100</v>
      </c>
      <c r="AS157" s="315" t="s">
        <v>1098</v>
      </c>
    </row>
    <row r="158" spans="1:45" s="453" customFormat="1" ht="23.25" thickBot="1">
      <c r="A158" s="63" t="s">
        <v>1978</v>
      </c>
      <c r="B158" s="52" t="s">
        <v>2334</v>
      </c>
      <c r="C158" s="63" t="s">
        <v>519</v>
      </c>
      <c r="D158" s="63" t="s">
        <v>605</v>
      </c>
      <c r="E158" s="63" t="s">
        <v>606</v>
      </c>
      <c r="F158" s="242" t="s">
        <v>23</v>
      </c>
      <c r="G158" s="266">
        <v>7896261002500</v>
      </c>
      <c r="H158" s="52" t="s">
        <v>607</v>
      </c>
      <c r="I158" s="74">
        <v>526510302152414</v>
      </c>
      <c r="J158" s="52">
        <v>132289</v>
      </c>
      <c r="K158" s="279" t="s">
        <v>25</v>
      </c>
      <c r="L158" s="455">
        <v>103.46</v>
      </c>
      <c r="M158" s="456">
        <v>143.03</v>
      </c>
      <c r="N158" s="456">
        <v>100.94</v>
      </c>
      <c r="O158" s="456">
        <v>139.54</v>
      </c>
      <c r="P158" s="456">
        <v>100.94</v>
      </c>
      <c r="Q158" s="456">
        <v>139.54</v>
      </c>
      <c r="R158" s="456">
        <v>100.33</v>
      </c>
      <c r="S158" s="456">
        <v>138.69999999999999</v>
      </c>
      <c r="T158" s="456">
        <v>100.33</v>
      </c>
      <c r="U158" s="456">
        <v>138.69999999999999</v>
      </c>
      <c r="V158" s="456">
        <v>99.72</v>
      </c>
      <c r="W158" s="456">
        <v>137.86000000000001</v>
      </c>
      <c r="X158" s="456">
        <v>99.72</v>
      </c>
      <c r="Y158" s="456">
        <v>137.86000000000001</v>
      </c>
      <c r="Z158" s="456">
        <v>94.05</v>
      </c>
      <c r="AA158" s="456">
        <v>130.02000000000001</v>
      </c>
      <c r="AB158" s="456" t="s">
        <v>1098</v>
      </c>
      <c r="AC158" s="457" t="s">
        <v>1098</v>
      </c>
      <c r="AD158" s="52" t="s">
        <v>1108</v>
      </c>
      <c r="AE158" s="52" t="s">
        <v>1109</v>
      </c>
      <c r="AF158" s="241" t="s">
        <v>1764</v>
      </c>
      <c r="AG158" s="52" t="s">
        <v>1107</v>
      </c>
      <c r="AH158" s="126" t="s">
        <v>1107</v>
      </c>
      <c r="AI158" s="126" t="s">
        <v>1107</v>
      </c>
      <c r="AJ158" s="126" t="s">
        <v>1107</v>
      </c>
      <c r="AK158" s="289" t="s">
        <v>1107</v>
      </c>
      <c r="AL158" s="126" t="s">
        <v>1107</v>
      </c>
      <c r="AM158" s="126" t="s">
        <v>1158</v>
      </c>
      <c r="AN158" s="289" t="s">
        <v>2186</v>
      </c>
      <c r="AO158" s="299" t="s">
        <v>2315</v>
      </c>
      <c r="AP158" s="126" t="s">
        <v>1107</v>
      </c>
      <c r="AQ158" s="299"/>
      <c r="AR158" s="126" t="s">
        <v>2254</v>
      </c>
      <c r="AS158" s="316" t="str">
        <f>VLOOKUP(I:I,'[1]TPN nº.33'!$G:$H,2,FALSE)</f>
        <v>antes de 10/11/2003</v>
      </c>
    </row>
    <row r="159" spans="1:45" s="445" customFormat="1" ht="22.5">
      <c r="A159" s="60" t="s">
        <v>2065</v>
      </c>
      <c r="B159" s="48" t="s">
        <v>2334</v>
      </c>
      <c r="C159" s="60" t="s">
        <v>611</v>
      </c>
      <c r="D159" s="60" t="s">
        <v>612</v>
      </c>
      <c r="E159" s="60" t="s">
        <v>613</v>
      </c>
      <c r="F159" s="246" t="s">
        <v>23</v>
      </c>
      <c r="G159" s="267">
        <v>7896261001640</v>
      </c>
      <c r="H159" s="48" t="s">
        <v>614</v>
      </c>
      <c r="I159" s="111">
        <v>526510402173413</v>
      </c>
      <c r="J159" s="48">
        <v>106266</v>
      </c>
      <c r="K159" s="116" t="s">
        <v>25</v>
      </c>
      <c r="L159" s="442">
        <v>186.76</v>
      </c>
      <c r="M159" s="443">
        <v>258.18</v>
      </c>
      <c r="N159" s="443">
        <v>182.2</v>
      </c>
      <c r="O159" s="443">
        <v>251.88</v>
      </c>
      <c r="P159" s="443">
        <v>182.2</v>
      </c>
      <c r="Q159" s="443">
        <v>251.88</v>
      </c>
      <c r="R159" s="443">
        <v>181.1</v>
      </c>
      <c r="S159" s="443">
        <v>250.35</v>
      </c>
      <c r="T159" s="443">
        <v>181.1</v>
      </c>
      <c r="U159" s="443">
        <v>250.35</v>
      </c>
      <c r="V159" s="443">
        <v>180</v>
      </c>
      <c r="W159" s="443">
        <v>248.84</v>
      </c>
      <c r="X159" s="443">
        <v>180</v>
      </c>
      <c r="Y159" s="443">
        <v>248.84</v>
      </c>
      <c r="Z159" s="443">
        <v>169.78</v>
      </c>
      <c r="AA159" s="443">
        <v>234.71</v>
      </c>
      <c r="AB159" s="443" t="s">
        <v>1098</v>
      </c>
      <c r="AC159" s="444" t="s">
        <v>1098</v>
      </c>
      <c r="AD159" s="48" t="s">
        <v>1108</v>
      </c>
      <c r="AE159" s="48" t="s">
        <v>1109</v>
      </c>
      <c r="AF159" s="245" t="s">
        <v>1512</v>
      </c>
      <c r="AG159" s="48" t="s">
        <v>1107</v>
      </c>
      <c r="AH159" s="127" t="s">
        <v>1158</v>
      </c>
      <c r="AI159" s="127" t="s">
        <v>1107</v>
      </c>
      <c r="AJ159" s="127" t="s">
        <v>1158</v>
      </c>
      <c r="AK159" s="290" t="s">
        <v>1107</v>
      </c>
      <c r="AL159" s="127" t="s">
        <v>1107</v>
      </c>
      <c r="AM159" s="127" t="s">
        <v>1158</v>
      </c>
      <c r="AN159" s="290"/>
      <c r="AO159" s="300"/>
      <c r="AP159" s="127" t="s">
        <v>1107</v>
      </c>
      <c r="AQ159" s="300"/>
      <c r="AR159" s="127" t="s">
        <v>2254</v>
      </c>
      <c r="AS159" s="311" t="str">
        <f>VLOOKUP(I:I,'[1]TPN nº.33'!$G:$H,2,FALSE)</f>
        <v>antes de 10/11/2003</v>
      </c>
    </row>
    <row r="160" spans="1:45" s="445" customFormat="1" ht="23.25" thickBot="1">
      <c r="A160" s="59" t="s">
        <v>2065</v>
      </c>
      <c r="B160" s="53" t="s">
        <v>2334</v>
      </c>
      <c r="C160" s="59" t="s">
        <v>615</v>
      </c>
      <c r="D160" s="59" t="s">
        <v>616</v>
      </c>
      <c r="E160" s="59" t="s">
        <v>613</v>
      </c>
      <c r="F160" s="248" t="s">
        <v>23</v>
      </c>
      <c r="G160" s="268">
        <v>7896261015555</v>
      </c>
      <c r="H160" s="53" t="s">
        <v>617</v>
      </c>
      <c r="I160" s="110">
        <v>526510404151311</v>
      </c>
      <c r="J160" s="53">
        <v>717667</v>
      </c>
      <c r="K160" s="280" t="s">
        <v>25</v>
      </c>
      <c r="L160" s="447">
        <v>209.68</v>
      </c>
      <c r="M160" s="448">
        <v>289.88</v>
      </c>
      <c r="N160" s="448">
        <v>204.57</v>
      </c>
      <c r="O160" s="448">
        <v>282.81</v>
      </c>
      <c r="P160" s="448">
        <v>204.57</v>
      </c>
      <c r="Q160" s="448">
        <v>282.81</v>
      </c>
      <c r="R160" s="448">
        <v>203.33</v>
      </c>
      <c r="S160" s="448">
        <v>281.08999999999997</v>
      </c>
      <c r="T160" s="448">
        <v>203.33</v>
      </c>
      <c r="U160" s="448">
        <v>281.08999999999997</v>
      </c>
      <c r="V160" s="448">
        <v>202.11</v>
      </c>
      <c r="W160" s="448">
        <v>279.41000000000003</v>
      </c>
      <c r="X160" s="448">
        <v>202.11</v>
      </c>
      <c r="Y160" s="448">
        <v>279.41000000000003</v>
      </c>
      <c r="Z160" s="448">
        <v>190.62</v>
      </c>
      <c r="AA160" s="448">
        <v>263.52</v>
      </c>
      <c r="AB160" s="448" t="s">
        <v>1098</v>
      </c>
      <c r="AC160" s="449" t="s">
        <v>1098</v>
      </c>
      <c r="AD160" s="53" t="s">
        <v>1108</v>
      </c>
      <c r="AE160" s="53" t="s">
        <v>1109</v>
      </c>
      <c r="AF160" s="247" t="s">
        <v>1512</v>
      </c>
      <c r="AG160" s="53" t="s">
        <v>1107</v>
      </c>
      <c r="AH160" s="123" t="s">
        <v>1158</v>
      </c>
      <c r="AI160" s="123" t="s">
        <v>1107</v>
      </c>
      <c r="AJ160" s="123" t="s">
        <v>1158</v>
      </c>
      <c r="AK160" s="291" t="s">
        <v>1107</v>
      </c>
      <c r="AL160" s="123" t="s">
        <v>1107</v>
      </c>
      <c r="AM160" s="123" t="s">
        <v>1158</v>
      </c>
      <c r="AN160" s="291"/>
      <c r="AO160" s="301"/>
      <c r="AP160" s="123" t="s">
        <v>1107</v>
      </c>
      <c r="AQ160" s="301"/>
      <c r="AR160" s="123" t="s">
        <v>2254</v>
      </c>
      <c r="AS160" s="309" t="str">
        <f>VLOOKUP(I:I,'[1]TPN nº.33'!$G:$H,2,FALSE)</f>
        <v>antes de 10/11/2003</v>
      </c>
    </row>
    <row r="161" spans="1:45" s="453" customFormat="1" ht="22.5">
      <c r="A161" s="62" t="s">
        <v>1979</v>
      </c>
      <c r="B161" s="56" t="s">
        <v>2334</v>
      </c>
      <c r="C161" s="62" t="s">
        <v>618</v>
      </c>
      <c r="D161" s="30" t="s">
        <v>619</v>
      </c>
      <c r="E161" s="62" t="s">
        <v>620</v>
      </c>
      <c r="F161" s="240" t="s">
        <v>23</v>
      </c>
      <c r="G161" s="271">
        <v>7896261004009</v>
      </c>
      <c r="H161" s="56" t="s">
        <v>621</v>
      </c>
      <c r="I161" s="112">
        <v>526510501171419</v>
      </c>
      <c r="J161" s="56">
        <v>139316</v>
      </c>
      <c r="K161" s="283" t="s">
        <v>25</v>
      </c>
      <c r="L161" s="450">
        <v>20.39</v>
      </c>
      <c r="M161" s="451">
        <v>28.18</v>
      </c>
      <c r="N161" s="451">
        <v>19.89</v>
      </c>
      <c r="O161" s="451">
        <v>27.5</v>
      </c>
      <c r="P161" s="451">
        <v>19.89</v>
      </c>
      <c r="Q161" s="451">
        <v>27.5</v>
      </c>
      <c r="R161" s="451">
        <v>19.77</v>
      </c>
      <c r="S161" s="451">
        <v>27.33</v>
      </c>
      <c r="T161" s="451">
        <v>19.77</v>
      </c>
      <c r="U161" s="451">
        <v>27.33</v>
      </c>
      <c r="V161" s="451">
        <v>19.649999999999999</v>
      </c>
      <c r="W161" s="451">
        <v>27.16</v>
      </c>
      <c r="X161" s="451">
        <v>19.649999999999999</v>
      </c>
      <c r="Y161" s="451">
        <v>27.16</v>
      </c>
      <c r="Z161" s="451">
        <v>18.53</v>
      </c>
      <c r="AA161" s="451">
        <v>25.62</v>
      </c>
      <c r="AB161" s="451" t="s">
        <v>1098</v>
      </c>
      <c r="AC161" s="452" t="s">
        <v>1098</v>
      </c>
      <c r="AD161" s="56" t="s">
        <v>1113</v>
      </c>
      <c r="AE161" s="56" t="s">
        <v>1109</v>
      </c>
      <c r="AF161" s="239" t="s">
        <v>1515</v>
      </c>
      <c r="AG161" s="56" t="s">
        <v>1107</v>
      </c>
      <c r="AH161" s="124" t="s">
        <v>1107</v>
      </c>
      <c r="AI161" s="124" t="s">
        <v>1107</v>
      </c>
      <c r="AJ161" s="124" t="s">
        <v>1158</v>
      </c>
      <c r="AK161" s="287" t="s">
        <v>1107</v>
      </c>
      <c r="AL161" s="124" t="s">
        <v>1107</v>
      </c>
      <c r="AM161" s="124" t="s">
        <v>1158</v>
      </c>
      <c r="AN161" s="287"/>
      <c r="AO161" s="297"/>
      <c r="AP161" s="124" t="s">
        <v>1107</v>
      </c>
      <c r="AQ161" s="297"/>
      <c r="AR161" s="124" t="s">
        <v>2252</v>
      </c>
      <c r="AS161" s="315">
        <f>VLOOKUP(I:I,'[1]TPN nº.33'!$G:$H,2,FALSE)</f>
        <v>36031</v>
      </c>
    </row>
    <row r="162" spans="1:45" s="453" customFormat="1" ht="23.25" thickBot="1">
      <c r="A162" s="63" t="s">
        <v>1979</v>
      </c>
      <c r="B162" s="52" t="s">
        <v>2334</v>
      </c>
      <c r="C162" s="63" t="s">
        <v>622</v>
      </c>
      <c r="D162" s="63" t="s">
        <v>623</v>
      </c>
      <c r="E162" s="63" t="s">
        <v>620</v>
      </c>
      <c r="F162" s="242" t="s">
        <v>23</v>
      </c>
      <c r="G162" s="266">
        <v>7896261004016</v>
      </c>
      <c r="H162" s="52" t="s">
        <v>624</v>
      </c>
      <c r="I162" s="74">
        <v>526510502178417</v>
      </c>
      <c r="J162" s="52">
        <v>139317</v>
      </c>
      <c r="K162" s="279" t="s">
        <v>25</v>
      </c>
      <c r="L162" s="455">
        <v>35.409999999999997</v>
      </c>
      <c r="M162" s="456">
        <v>48.96</v>
      </c>
      <c r="N162" s="456">
        <v>34.549999999999997</v>
      </c>
      <c r="O162" s="456">
        <v>47.76</v>
      </c>
      <c r="P162" s="456">
        <v>34.549999999999997</v>
      </c>
      <c r="Q162" s="456">
        <v>47.76</v>
      </c>
      <c r="R162" s="456">
        <v>34.340000000000003</v>
      </c>
      <c r="S162" s="456">
        <v>47.47</v>
      </c>
      <c r="T162" s="456">
        <v>34.340000000000003</v>
      </c>
      <c r="U162" s="456">
        <v>47.47</v>
      </c>
      <c r="V162" s="456">
        <v>34.130000000000003</v>
      </c>
      <c r="W162" s="456">
        <v>47.18</v>
      </c>
      <c r="X162" s="456">
        <v>34.130000000000003</v>
      </c>
      <c r="Y162" s="456">
        <v>47.18</v>
      </c>
      <c r="Z162" s="456">
        <v>32.19</v>
      </c>
      <c r="AA162" s="456">
        <v>44.5</v>
      </c>
      <c r="AB162" s="456" t="s">
        <v>1098</v>
      </c>
      <c r="AC162" s="457" t="s">
        <v>1098</v>
      </c>
      <c r="AD162" s="52" t="s">
        <v>1113</v>
      </c>
      <c r="AE162" s="52" t="s">
        <v>1109</v>
      </c>
      <c r="AF162" s="241" t="s">
        <v>1515</v>
      </c>
      <c r="AG162" s="52" t="s">
        <v>1107</v>
      </c>
      <c r="AH162" s="126" t="s">
        <v>1107</v>
      </c>
      <c r="AI162" s="126" t="s">
        <v>1107</v>
      </c>
      <c r="AJ162" s="126" t="s">
        <v>1158</v>
      </c>
      <c r="AK162" s="289" t="s">
        <v>1107</v>
      </c>
      <c r="AL162" s="126" t="s">
        <v>1107</v>
      </c>
      <c r="AM162" s="126" t="s">
        <v>1158</v>
      </c>
      <c r="AN162" s="289"/>
      <c r="AO162" s="299"/>
      <c r="AP162" s="126" t="s">
        <v>1107</v>
      </c>
      <c r="AQ162" s="299"/>
      <c r="AR162" s="126" t="s">
        <v>2252</v>
      </c>
      <c r="AS162" s="316">
        <f>VLOOKUP(I:I,'[1]TPN nº.33'!$G:$H,2,FALSE)</f>
        <v>36031</v>
      </c>
    </row>
    <row r="163" spans="1:45" s="445" customFormat="1" ht="22.5">
      <c r="A163" s="60" t="s">
        <v>1980</v>
      </c>
      <c r="B163" s="48" t="s">
        <v>2334</v>
      </c>
      <c r="C163" s="60" t="s">
        <v>622</v>
      </c>
      <c r="D163" s="60" t="s">
        <v>629</v>
      </c>
      <c r="E163" s="60" t="s">
        <v>627</v>
      </c>
      <c r="F163" s="246" t="s">
        <v>23</v>
      </c>
      <c r="G163" s="267">
        <v>7896261005266</v>
      </c>
      <c r="H163" s="48" t="s">
        <v>630</v>
      </c>
      <c r="I163" s="111">
        <v>526510602113414</v>
      </c>
      <c r="J163" s="48">
        <v>144161</v>
      </c>
      <c r="K163" s="116" t="s">
        <v>25</v>
      </c>
      <c r="L163" s="442">
        <v>51.01</v>
      </c>
      <c r="M163" s="443">
        <v>70.52</v>
      </c>
      <c r="N163" s="443">
        <v>49.77</v>
      </c>
      <c r="O163" s="443">
        <v>68.8</v>
      </c>
      <c r="P163" s="443">
        <v>49.77</v>
      </c>
      <c r="Q163" s="443">
        <v>68.8</v>
      </c>
      <c r="R163" s="443">
        <v>49.47</v>
      </c>
      <c r="S163" s="443">
        <v>68.39</v>
      </c>
      <c r="T163" s="443">
        <v>49.47</v>
      </c>
      <c r="U163" s="443">
        <v>68.39</v>
      </c>
      <c r="V163" s="443">
        <v>49.17</v>
      </c>
      <c r="W163" s="443">
        <v>67.97</v>
      </c>
      <c r="X163" s="443">
        <v>49.17</v>
      </c>
      <c r="Y163" s="443">
        <v>67.97</v>
      </c>
      <c r="Z163" s="443">
        <v>46.38</v>
      </c>
      <c r="AA163" s="443">
        <v>64.12</v>
      </c>
      <c r="AB163" s="443" t="s">
        <v>1098</v>
      </c>
      <c r="AC163" s="444" t="s">
        <v>1098</v>
      </c>
      <c r="AD163" s="48" t="s">
        <v>1113</v>
      </c>
      <c r="AE163" s="48" t="s">
        <v>1109</v>
      </c>
      <c r="AF163" s="245" t="s">
        <v>1515</v>
      </c>
      <c r="AG163" s="48" t="s">
        <v>1107</v>
      </c>
      <c r="AH163" s="127" t="s">
        <v>1158</v>
      </c>
      <c r="AI163" s="127" t="s">
        <v>1107</v>
      </c>
      <c r="AJ163" s="127" t="s">
        <v>1107</v>
      </c>
      <c r="AK163" s="290" t="s">
        <v>1107</v>
      </c>
      <c r="AL163" s="127" t="s">
        <v>1107</v>
      </c>
      <c r="AM163" s="127" t="s">
        <v>1158</v>
      </c>
      <c r="AN163" s="290"/>
      <c r="AO163" s="300"/>
      <c r="AP163" s="127" t="s">
        <v>1107</v>
      </c>
      <c r="AQ163" s="300"/>
      <c r="AR163" s="127" t="s">
        <v>2252</v>
      </c>
      <c r="AS163" s="311">
        <f>VLOOKUP(I:I,'[1]TPN nº.33'!$G:$H,2,FALSE)</f>
        <v>37090</v>
      </c>
    </row>
    <row r="164" spans="1:45" s="445" customFormat="1" ht="22.5">
      <c r="A164" s="58" t="s">
        <v>1980</v>
      </c>
      <c r="B164" s="54" t="s">
        <v>2334</v>
      </c>
      <c r="C164" s="58" t="s">
        <v>618</v>
      </c>
      <c r="D164" s="58" t="s">
        <v>626</v>
      </c>
      <c r="E164" s="58" t="s">
        <v>627</v>
      </c>
      <c r="F164" s="237" t="s">
        <v>23</v>
      </c>
      <c r="G164" s="270">
        <v>7896261005259</v>
      </c>
      <c r="H164" s="54" t="s">
        <v>628</v>
      </c>
      <c r="I164" s="70">
        <v>526510601117416</v>
      </c>
      <c r="J164" s="54">
        <v>144163</v>
      </c>
      <c r="K164" s="282" t="s">
        <v>25</v>
      </c>
      <c r="L164" s="442">
        <v>29.36</v>
      </c>
      <c r="M164" s="443">
        <v>40.58</v>
      </c>
      <c r="N164" s="443">
        <v>28.64</v>
      </c>
      <c r="O164" s="443">
        <v>39.6</v>
      </c>
      <c r="P164" s="443">
        <v>28.64</v>
      </c>
      <c r="Q164" s="443">
        <v>39.590000000000003</v>
      </c>
      <c r="R164" s="443">
        <v>28.47</v>
      </c>
      <c r="S164" s="443">
        <v>39.35</v>
      </c>
      <c r="T164" s="443">
        <v>28.47</v>
      </c>
      <c r="U164" s="443">
        <v>39.35</v>
      </c>
      <c r="V164" s="443">
        <v>28.3</v>
      </c>
      <c r="W164" s="443">
        <v>39.119999999999997</v>
      </c>
      <c r="X164" s="443">
        <v>28.3</v>
      </c>
      <c r="Y164" s="443">
        <v>39.119999999999997</v>
      </c>
      <c r="Z164" s="443">
        <v>26.69</v>
      </c>
      <c r="AA164" s="443">
        <v>36.9</v>
      </c>
      <c r="AB164" s="443" t="s">
        <v>1098</v>
      </c>
      <c r="AC164" s="444" t="s">
        <v>1098</v>
      </c>
      <c r="AD164" s="54" t="s">
        <v>1113</v>
      </c>
      <c r="AE164" s="54" t="s">
        <v>1109</v>
      </c>
      <c r="AF164" s="251" t="s">
        <v>1515</v>
      </c>
      <c r="AG164" s="54" t="s">
        <v>1107</v>
      </c>
      <c r="AH164" s="128" t="s">
        <v>1158</v>
      </c>
      <c r="AI164" s="128" t="s">
        <v>1107</v>
      </c>
      <c r="AJ164" s="128" t="s">
        <v>1158</v>
      </c>
      <c r="AK164" s="293" t="s">
        <v>1107</v>
      </c>
      <c r="AL164" s="128" t="s">
        <v>1107</v>
      </c>
      <c r="AM164" s="128" t="s">
        <v>1158</v>
      </c>
      <c r="AN164" s="293"/>
      <c r="AO164" s="303"/>
      <c r="AP164" s="128" t="s">
        <v>1107</v>
      </c>
      <c r="AQ164" s="303"/>
      <c r="AR164" s="128" t="s">
        <v>2252</v>
      </c>
      <c r="AS164" s="307">
        <f>VLOOKUP(I:I,'[1]TPN nº.33'!$G:$H,2,FALSE)</f>
        <v>37090</v>
      </c>
    </row>
    <row r="165" spans="1:45" s="445" customFormat="1" ht="19.5" customHeight="1" thickBot="1">
      <c r="A165" s="59" t="s">
        <v>1980</v>
      </c>
      <c r="B165" s="53" t="s">
        <v>2334</v>
      </c>
      <c r="C165" s="59" t="s">
        <v>633</v>
      </c>
      <c r="D165" s="59" t="s">
        <v>634</v>
      </c>
      <c r="E165" s="59" t="s">
        <v>627</v>
      </c>
      <c r="F165" s="248" t="s">
        <v>23</v>
      </c>
      <c r="G165" s="268">
        <v>7896261006546</v>
      </c>
      <c r="H165" s="53" t="s">
        <v>635</v>
      </c>
      <c r="I165" s="110">
        <v>526510604175417</v>
      </c>
      <c r="J165" s="53">
        <v>720425</v>
      </c>
      <c r="K165" s="280" t="s">
        <v>25</v>
      </c>
      <c r="L165" s="459">
        <v>25.5</v>
      </c>
      <c r="M165" s="448">
        <v>35.26</v>
      </c>
      <c r="N165" s="448">
        <v>24.88</v>
      </c>
      <c r="O165" s="448">
        <v>34.4</v>
      </c>
      <c r="P165" s="448">
        <v>24.88</v>
      </c>
      <c r="Q165" s="448">
        <v>34.4</v>
      </c>
      <c r="R165" s="448">
        <v>24.73</v>
      </c>
      <c r="S165" s="448">
        <v>34.19</v>
      </c>
      <c r="T165" s="448">
        <v>24.73</v>
      </c>
      <c r="U165" s="448">
        <v>34.19</v>
      </c>
      <c r="V165" s="448">
        <v>24.58</v>
      </c>
      <c r="W165" s="448">
        <v>33.979999999999997</v>
      </c>
      <c r="X165" s="448">
        <v>24.58</v>
      </c>
      <c r="Y165" s="448">
        <v>33.979999999999997</v>
      </c>
      <c r="Z165" s="448">
        <v>23.18</v>
      </c>
      <c r="AA165" s="448">
        <v>32.04</v>
      </c>
      <c r="AB165" s="448" t="s">
        <v>1098</v>
      </c>
      <c r="AC165" s="449" t="s">
        <v>1098</v>
      </c>
      <c r="AD165" s="53" t="s">
        <v>1113</v>
      </c>
      <c r="AE165" s="53" t="s">
        <v>1109</v>
      </c>
      <c r="AF165" s="247" t="s">
        <v>1515</v>
      </c>
      <c r="AG165" s="53" t="s">
        <v>1107</v>
      </c>
      <c r="AH165" s="123" t="s">
        <v>1158</v>
      </c>
      <c r="AI165" s="123" t="s">
        <v>1107</v>
      </c>
      <c r="AJ165" s="123" t="s">
        <v>1107</v>
      </c>
      <c r="AK165" s="291" t="s">
        <v>1107</v>
      </c>
      <c r="AL165" s="123" t="s">
        <v>1107</v>
      </c>
      <c r="AM165" s="123" t="s">
        <v>1158</v>
      </c>
      <c r="AN165" s="291"/>
      <c r="AO165" s="301"/>
      <c r="AP165" s="123" t="s">
        <v>1107</v>
      </c>
      <c r="AQ165" s="301" t="s">
        <v>2195</v>
      </c>
      <c r="AR165" s="123" t="s">
        <v>2252</v>
      </c>
      <c r="AS165" s="309" t="s">
        <v>2252</v>
      </c>
    </row>
    <row r="166" spans="1:45" s="453" customFormat="1">
      <c r="A166" s="61" t="s">
        <v>1981</v>
      </c>
      <c r="B166" s="50" t="s">
        <v>2217</v>
      </c>
      <c r="C166" s="61" t="s">
        <v>642</v>
      </c>
      <c r="D166" s="61" t="s">
        <v>643</v>
      </c>
      <c r="E166" s="61" t="s">
        <v>640</v>
      </c>
      <c r="F166" s="238" t="s">
        <v>23</v>
      </c>
      <c r="G166" s="265">
        <v>7896261007819</v>
      </c>
      <c r="H166" s="50" t="s">
        <v>644</v>
      </c>
      <c r="I166" s="114">
        <v>526511002111214</v>
      </c>
      <c r="J166" s="50">
        <v>152472</v>
      </c>
      <c r="K166" s="278" t="s">
        <v>25</v>
      </c>
      <c r="L166" s="454">
        <v>1851.13</v>
      </c>
      <c r="M166" s="451">
        <v>2559.08</v>
      </c>
      <c r="N166" s="451">
        <v>1805.98</v>
      </c>
      <c r="O166" s="451">
        <v>2496.66</v>
      </c>
      <c r="P166" s="451">
        <v>1805.98</v>
      </c>
      <c r="Q166" s="451">
        <v>2496.66</v>
      </c>
      <c r="R166" s="451">
        <v>1795.03</v>
      </c>
      <c r="S166" s="451">
        <v>2481.5300000000002</v>
      </c>
      <c r="T166" s="451">
        <v>1795.03</v>
      </c>
      <c r="U166" s="451">
        <v>2481.5300000000002</v>
      </c>
      <c r="V166" s="451">
        <v>1784.22</v>
      </c>
      <c r="W166" s="451">
        <v>2466.58</v>
      </c>
      <c r="X166" s="451">
        <v>1784.22</v>
      </c>
      <c r="Y166" s="451">
        <v>2466.58</v>
      </c>
      <c r="Z166" s="451">
        <v>1682.84</v>
      </c>
      <c r="AA166" s="451">
        <v>2326.4299999999998</v>
      </c>
      <c r="AB166" s="451" t="s">
        <v>1098</v>
      </c>
      <c r="AC166" s="452" t="s">
        <v>1098</v>
      </c>
      <c r="AD166" s="50" t="s">
        <v>1108</v>
      </c>
      <c r="AE166" s="50" t="s">
        <v>1109</v>
      </c>
      <c r="AF166" s="252" t="s">
        <v>1115</v>
      </c>
      <c r="AG166" s="50" t="s">
        <v>1107</v>
      </c>
      <c r="AH166" s="125" t="s">
        <v>1158</v>
      </c>
      <c r="AI166" s="125" t="s">
        <v>1107</v>
      </c>
      <c r="AJ166" s="125" t="s">
        <v>1158</v>
      </c>
      <c r="AK166" s="288" t="s">
        <v>1107</v>
      </c>
      <c r="AL166" s="125" t="s">
        <v>1107</v>
      </c>
      <c r="AM166" s="125" t="s">
        <v>1107</v>
      </c>
      <c r="AN166" s="288"/>
      <c r="AO166" s="298"/>
      <c r="AP166" s="125" t="s">
        <v>1107</v>
      </c>
      <c r="AQ166" s="298"/>
      <c r="AR166" s="124" t="str">
        <f>VLOOKUP(I:I,'[1]TPN nº.33'!$G:$I,3,FALSE)</f>
        <v>Categoria IV</v>
      </c>
      <c r="AS166" s="315">
        <f>VLOOKUP(I:I,'[1]TPN nº.33'!$G:$H,2,FALSE)</f>
        <v>37630</v>
      </c>
    </row>
    <row r="167" spans="1:45" s="453" customFormat="1">
      <c r="A167" s="61" t="s">
        <v>1981</v>
      </c>
      <c r="B167" s="50" t="s">
        <v>2217</v>
      </c>
      <c r="C167" s="61" t="s">
        <v>638</v>
      </c>
      <c r="D167" s="61" t="s">
        <v>639</v>
      </c>
      <c r="E167" s="61" t="s">
        <v>640</v>
      </c>
      <c r="F167" s="238" t="s">
        <v>23</v>
      </c>
      <c r="G167" s="265">
        <v>7896261007802</v>
      </c>
      <c r="H167" s="50" t="s">
        <v>641</v>
      </c>
      <c r="I167" s="114">
        <v>526511001113213</v>
      </c>
      <c r="J167" s="50">
        <v>152473</v>
      </c>
      <c r="K167" s="278" t="s">
        <v>25</v>
      </c>
      <c r="L167" s="450">
        <v>925.54</v>
      </c>
      <c r="M167" s="451">
        <v>1279.51</v>
      </c>
      <c r="N167" s="451">
        <v>902.97</v>
      </c>
      <c r="O167" s="451">
        <v>1248.3</v>
      </c>
      <c r="P167" s="451">
        <v>902.97</v>
      </c>
      <c r="Q167" s="451">
        <v>1248.3</v>
      </c>
      <c r="R167" s="451">
        <v>897.5</v>
      </c>
      <c r="S167" s="451">
        <v>1240.74</v>
      </c>
      <c r="T167" s="451">
        <v>897.5</v>
      </c>
      <c r="U167" s="451">
        <v>1240.74</v>
      </c>
      <c r="V167" s="451">
        <v>892.09</v>
      </c>
      <c r="W167" s="451">
        <v>1233.26</v>
      </c>
      <c r="X167" s="451">
        <v>892.09</v>
      </c>
      <c r="Y167" s="451">
        <v>1233.26</v>
      </c>
      <c r="Z167" s="451">
        <v>841.4</v>
      </c>
      <c r="AA167" s="451">
        <v>1163.19</v>
      </c>
      <c r="AB167" s="451" t="s">
        <v>1098</v>
      </c>
      <c r="AC167" s="452" t="s">
        <v>1098</v>
      </c>
      <c r="AD167" s="50" t="s">
        <v>1108</v>
      </c>
      <c r="AE167" s="50" t="s">
        <v>1109</v>
      </c>
      <c r="AF167" s="252" t="s">
        <v>1115</v>
      </c>
      <c r="AG167" s="50" t="s">
        <v>1107</v>
      </c>
      <c r="AH167" s="125" t="s">
        <v>1158</v>
      </c>
      <c r="AI167" s="125" t="s">
        <v>1107</v>
      </c>
      <c r="AJ167" s="125" t="s">
        <v>1158</v>
      </c>
      <c r="AK167" s="288" t="s">
        <v>1107</v>
      </c>
      <c r="AL167" s="125" t="s">
        <v>1107</v>
      </c>
      <c r="AM167" s="125" t="s">
        <v>1107</v>
      </c>
      <c r="AN167" s="288"/>
      <c r="AO167" s="298"/>
      <c r="AP167" s="125" t="s">
        <v>1107</v>
      </c>
      <c r="AQ167" s="298"/>
      <c r="AR167" s="125" t="str">
        <f>VLOOKUP(I:I,'[1]TPN nº.33'!$G:$I,3,FALSE)</f>
        <v>Categoria IV</v>
      </c>
      <c r="AS167" s="308">
        <f>VLOOKUP(I:I,'[1]TPN nº.33'!$G:$H,2,FALSE)</f>
        <v>37630</v>
      </c>
    </row>
    <row r="168" spans="1:45" s="453" customFormat="1">
      <c r="A168" s="61" t="s">
        <v>1981</v>
      </c>
      <c r="B168" s="50" t="s">
        <v>2217</v>
      </c>
      <c r="C168" s="61" t="s">
        <v>638</v>
      </c>
      <c r="D168" s="61" t="s">
        <v>2082</v>
      </c>
      <c r="E168" s="61" t="s">
        <v>640</v>
      </c>
      <c r="F168" s="238" t="s">
        <v>23</v>
      </c>
      <c r="G168" s="265">
        <v>7896261007802</v>
      </c>
      <c r="H168" s="50" t="s">
        <v>641</v>
      </c>
      <c r="I168" s="50">
        <v>526511001113213</v>
      </c>
      <c r="J168" s="50" t="s">
        <v>2080</v>
      </c>
      <c r="K168" s="278" t="s">
        <v>25</v>
      </c>
      <c r="L168" s="454">
        <v>925.54</v>
      </c>
      <c r="M168" s="451">
        <v>1279.51</v>
      </c>
      <c r="N168" s="451">
        <v>902.97</v>
      </c>
      <c r="O168" s="451">
        <v>1248.3</v>
      </c>
      <c r="P168" s="451">
        <v>902.97</v>
      </c>
      <c r="Q168" s="451">
        <v>1248.30305</v>
      </c>
      <c r="R168" s="451">
        <v>897.49709900000005</v>
      </c>
      <c r="S168" s="451">
        <v>1240.7370900000001</v>
      </c>
      <c r="T168" s="451">
        <v>897.49709900000005</v>
      </c>
      <c r="U168" s="451">
        <v>1240.7370900000001</v>
      </c>
      <c r="V168" s="451">
        <v>892.09</v>
      </c>
      <c r="W168" s="451">
        <v>1233.26</v>
      </c>
      <c r="X168" s="451">
        <v>892.09</v>
      </c>
      <c r="Y168" s="451">
        <v>1233.26</v>
      </c>
      <c r="Z168" s="451">
        <v>841.4</v>
      </c>
      <c r="AA168" s="451">
        <v>1163.19</v>
      </c>
      <c r="AB168" s="451" t="s">
        <v>1098</v>
      </c>
      <c r="AC168" s="452" t="s">
        <v>1098</v>
      </c>
      <c r="AD168" s="50" t="s">
        <v>1108</v>
      </c>
      <c r="AE168" s="50" t="s">
        <v>1109</v>
      </c>
      <c r="AF168" s="252" t="s">
        <v>1115</v>
      </c>
      <c r="AG168" s="50" t="s">
        <v>1107</v>
      </c>
      <c r="AH168" s="50" t="s">
        <v>1158</v>
      </c>
      <c r="AI168" s="50" t="s">
        <v>1107</v>
      </c>
      <c r="AJ168" s="50" t="s">
        <v>1158</v>
      </c>
      <c r="AK168" s="278" t="s">
        <v>1107</v>
      </c>
      <c r="AL168" s="50" t="s">
        <v>1107</v>
      </c>
      <c r="AM168" s="50" t="s">
        <v>1107</v>
      </c>
      <c r="AN168" s="278"/>
      <c r="AO168" s="252"/>
      <c r="AP168" s="50" t="s">
        <v>1107</v>
      </c>
      <c r="AQ168" s="252"/>
      <c r="AR168" s="125" t="str">
        <f>VLOOKUP(I:I,'[1]TPN nº.33'!$G:$I,3,FALSE)</f>
        <v>Categoria IV</v>
      </c>
      <c r="AS168" s="308">
        <f>VLOOKUP(I:I,'[1]TPN nº.33'!$G:$H,2,FALSE)</f>
        <v>37630</v>
      </c>
    </row>
    <row r="169" spans="1:45" s="453" customFormat="1" ht="13.5" thickBot="1">
      <c r="A169" s="61" t="s">
        <v>1981</v>
      </c>
      <c r="B169" s="50" t="s">
        <v>2217</v>
      </c>
      <c r="C169" s="61" t="s">
        <v>642</v>
      </c>
      <c r="D169" s="61" t="s">
        <v>2083</v>
      </c>
      <c r="E169" s="61" t="s">
        <v>640</v>
      </c>
      <c r="F169" s="238" t="s">
        <v>23</v>
      </c>
      <c r="G169" s="265">
        <v>7896261007819</v>
      </c>
      <c r="H169" s="50" t="s">
        <v>644</v>
      </c>
      <c r="I169" s="114">
        <v>526511002111214</v>
      </c>
      <c r="J169" s="50" t="s">
        <v>2081</v>
      </c>
      <c r="K169" s="278" t="s">
        <v>25</v>
      </c>
      <c r="L169" s="454">
        <v>1851.13</v>
      </c>
      <c r="M169" s="451">
        <v>2559.08</v>
      </c>
      <c r="N169" s="451">
        <v>1805.98</v>
      </c>
      <c r="O169" s="451">
        <v>2496.66</v>
      </c>
      <c r="P169" s="451">
        <v>1805.98</v>
      </c>
      <c r="Q169" s="451">
        <v>2496.66</v>
      </c>
      <c r="R169" s="451">
        <v>1795.03</v>
      </c>
      <c r="S169" s="451">
        <v>2481.5300000000002</v>
      </c>
      <c r="T169" s="451">
        <v>1795.03</v>
      </c>
      <c r="U169" s="451">
        <v>2481.5300000000002</v>
      </c>
      <c r="V169" s="451">
        <v>1784.22</v>
      </c>
      <c r="W169" s="451">
        <v>2466.58</v>
      </c>
      <c r="X169" s="451">
        <v>1784.22</v>
      </c>
      <c r="Y169" s="451">
        <v>2466.58</v>
      </c>
      <c r="Z169" s="451">
        <v>1682.84</v>
      </c>
      <c r="AA169" s="451">
        <v>2326.4299999999998</v>
      </c>
      <c r="AB169" s="451" t="s">
        <v>1098</v>
      </c>
      <c r="AC169" s="452" t="s">
        <v>1098</v>
      </c>
      <c r="AD169" s="50" t="s">
        <v>1108</v>
      </c>
      <c r="AE169" s="50" t="s">
        <v>1109</v>
      </c>
      <c r="AF169" s="252" t="s">
        <v>1115</v>
      </c>
      <c r="AG169" s="50" t="s">
        <v>1107</v>
      </c>
      <c r="AH169" s="125" t="s">
        <v>1158</v>
      </c>
      <c r="AI169" s="125" t="s">
        <v>1107</v>
      </c>
      <c r="AJ169" s="125" t="s">
        <v>1158</v>
      </c>
      <c r="AK169" s="288" t="s">
        <v>1107</v>
      </c>
      <c r="AL169" s="125" t="s">
        <v>1107</v>
      </c>
      <c r="AM169" s="125" t="s">
        <v>1107</v>
      </c>
      <c r="AN169" s="288"/>
      <c r="AO169" s="298"/>
      <c r="AP169" s="125" t="s">
        <v>1107</v>
      </c>
      <c r="AQ169" s="298"/>
      <c r="AR169" s="125" t="str">
        <f>VLOOKUP(I:I,'[1]TPN nº.33'!$G:$I,3,FALSE)</f>
        <v>Categoria IV</v>
      </c>
      <c r="AS169" s="308">
        <f>VLOOKUP(I:I,'[1]TPN nº.33'!$G:$H,2,FALSE)</f>
        <v>37630</v>
      </c>
    </row>
    <row r="170" spans="1:45" s="151" customFormat="1" ht="23.25" thickBot="1">
      <c r="A170" s="58" t="s">
        <v>2150</v>
      </c>
      <c r="B170" s="54" t="s">
        <v>2334</v>
      </c>
      <c r="C170" s="58" t="s">
        <v>2160</v>
      </c>
      <c r="D170" s="58" t="s">
        <v>655</v>
      </c>
      <c r="E170" s="58" t="s">
        <v>656</v>
      </c>
      <c r="F170" s="237" t="s">
        <v>23</v>
      </c>
      <c r="G170" s="270">
        <v>7896261000667</v>
      </c>
      <c r="H170" s="54" t="s">
        <v>657</v>
      </c>
      <c r="I170" s="70">
        <v>526511401170419</v>
      </c>
      <c r="J170" s="54">
        <v>107699</v>
      </c>
      <c r="K170" s="282" t="s">
        <v>25</v>
      </c>
      <c r="L170" s="407">
        <v>62.06</v>
      </c>
      <c r="M170" s="414">
        <v>85.8</v>
      </c>
      <c r="N170" s="414">
        <v>60.55</v>
      </c>
      <c r="O170" s="414">
        <v>83.7</v>
      </c>
      <c r="P170" s="414">
        <v>60.55</v>
      </c>
      <c r="Q170" s="414">
        <v>83.71</v>
      </c>
      <c r="R170" s="414">
        <v>60.18</v>
      </c>
      <c r="S170" s="414">
        <v>83.2</v>
      </c>
      <c r="T170" s="414">
        <v>60.18</v>
      </c>
      <c r="U170" s="414">
        <v>83.2</v>
      </c>
      <c r="V170" s="414">
        <v>59.82</v>
      </c>
      <c r="W170" s="414">
        <v>82.7</v>
      </c>
      <c r="X170" s="414">
        <v>59.82</v>
      </c>
      <c r="Y170" s="414">
        <v>82.7</v>
      </c>
      <c r="Z170" s="414">
        <v>56.42</v>
      </c>
      <c r="AA170" s="414">
        <v>78</v>
      </c>
      <c r="AB170" s="414" t="s">
        <v>1098</v>
      </c>
      <c r="AC170" s="429" t="s">
        <v>1098</v>
      </c>
      <c r="AD170" s="54" t="s">
        <v>1108</v>
      </c>
      <c r="AE170" s="54" t="s">
        <v>1109</v>
      </c>
      <c r="AF170" s="251" t="s">
        <v>1766</v>
      </c>
      <c r="AG170" s="54" t="s">
        <v>1107</v>
      </c>
      <c r="AH170" s="128" t="s">
        <v>1107</v>
      </c>
      <c r="AI170" s="128" t="s">
        <v>1107</v>
      </c>
      <c r="AJ170" s="128" t="s">
        <v>1107</v>
      </c>
      <c r="AK170" s="293" t="s">
        <v>1107</v>
      </c>
      <c r="AL170" s="128" t="s">
        <v>1107</v>
      </c>
      <c r="AM170" s="128" t="s">
        <v>1107</v>
      </c>
      <c r="AN170" s="293" t="s">
        <v>1158</v>
      </c>
      <c r="AO170" s="303" t="s">
        <v>2337</v>
      </c>
      <c r="AP170" s="128" t="s">
        <v>1107</v>
      </c>
      <c r="AQ170" s="303"/>
      <c r="AR170" s="127" t="s">
        <v>1100</v>
      </c>
      <c r="AS170" s="311" t="s">
        <v>1100</v>
      </c>
    </row>
    <row r="171" spans="1:45" s="151" customFormat="1">
      <c r="A171" s="62" t="s">
        <v>2067</v>
      </c>
      <c r="B171" s="56" t="s">
        <v>2334</v>
      </c>
      <c r="C171" s="62" t="s">
        <v>163</v>
      </c>
      <c r="D171" s="62" t="s">
        <v>164</v>
      </c>
      <c r="E171" s="62" t="s">
        <v>158</v>
      </c>
      <c r="F171" s="240" t="s">
        <v>161</v>
      </c>
      <c r="G171" s="271">
        <v>7896261011779</v>
      </c>
      <c r="H171" s="56" t="s">
        <v>667</v>
      </c>
      <c r="I171" s="112">
        <v>526512009118311</v>
      </c>
      <c r="J171" s="56">
        <v>120380</v>
      </c>
      <c r="K171" s="283" t="s">
        <v>25</v>
      </c>
      <c r="L171" s="410">
        <v>27.78</v>
      </c>
      <c r="M171" s="418">
        <v>38.4</v>
      </c>
      <c r="N171" s="418">
        <v>27.1</v>
      </c>
      <c r="O171" s="418">
        <v>37.47</v>
      </c>
      <c r="P171" s="418">
        <v>27.1</v>
      </c>
      <c r="Q171" s="418">
        <v>37.46</v>
      </c>
      <c r="R171" s="418">
        <v>26.94</v>
      </c>
      <c r="S171" s="418">
        <v>37.24</v>
      </c>
      <c r="T171" s="418">
        <v>26.94</v>
      </c>
      <c r="U171" s="418">
        <v>37.24</v>
      </c>
      <c r="V171" s="418">
        <v>26.77</v>
      </c>
      <c r="W171" s="418">
        <v>37.01</v>
      </c>
      <c r="X171" s="418">
        <v>26.77</v>
      </c>
      <c r="Y171" s="418">
        <v>37.01</v>
      </c>
      <c r="Z171" s="418">
        <v>25.25</v>
      </c>
      <c r="AA171" s="418">
        <v>34.909999999999997</v>
      </c>
      <c r="AB171" s="418" t="s">
        <v>1098</v>
      </c>
      <c r="AC171" s="432" t="s">
        <v>1098</v>
      </c>
      <c r="AD171" s="56" t="s">
        <v>1108</v>
      </c>
      <c r="AE171" s="56" t="s">
        <v>1109</v>
      </c>
      <c r="AF171" s="239" t="s">
        <v>1124</v>
      </c>
      <c r="AG171" s="56" t="s">
        <v>1107</v>
      </c>
      <c r="AH171" s="124" t="s">
        <v>1107</v>
      </c>
      <c r="AI171" s="124" t="s">
        <v>1158</v>
      </c>
      <c r="AJ171" s="124" t="s">
        <v>1107</v>
      </c>
      <c r="AK171" s="287" t="s">
        <v>1107</v>
      </c>
      <c r="AL171" s="124" t="s">
        <v>1107</v>
      </c>
      <c r="AM171" s="124" t="s">
        <v>1107</v>
      </c>
      <c r="AN171" s="287"/>
      <c r="AO171" s="297"/>
      <c r="AP171" s="124" t="s">
        <v>1107</v>
      </c>
      <c r="AQ171" s="297"/>
      <c r="AR171" s="124" t="s">
        <v>2252</v>
      </c>
      <c r="AS171" s="315" t="s">
        <v>2252</v>
      </c>
    </row>
    <row r="172" spans="1:45" s="151" customFormat="1">
      <c r="A172" s="61" t="s">
        <v>2067</v>
      </c>
      <c r="B172" s="50" t="s">
        <v>2334</v>
      </c>
      <c r="C172" s="61" t="s">
        <v>159</v>
      </c>
      <c r="D172" s="61" t="s">
        <v>160</v>
      </c>
      <c r="E172" s="61" t="s">
        <v>158</v>
      </c>
      <c r="F172" s="238" t="s">
        <v>161</v>
      </c>
      <c r="G172" s="265">
        <v>7896261011762</v>
      </c>
      <c r="H172" s="50" t="s">
        <v>663</v>
      </c>
      <c r="I172" s="114">
        <v>526512007115313</v>
      </c>
      <c r="J172" s="50">
        <v>120384</v>
      </c>
      <c r="K172" s="278" t="s">
        <v>25</v>
      </c>
      <c r="L172" s="411">
        <v>17.62</v>
      </c>
      <c r="M172" s="404">
        <v>24.36</v>
      </c>
      <c r="N172" s="404">
        <v>17.190000000000001</v>
      </c>
      <c r="O172" s="404">
        <v>23.76</v>
      </c>
      <c r="P172" s="404">
        <v>17.190000000000001</v>
      </c>
      <c r="Q172" s="404">
        <v>23.76</v>
      </c>
      <c r="R172" s="404">
        <v>17.09</v>
      </c>
      <c r="S172" s="404">
        <v>23.62</v>
      </c>
      <c r="T172" s="404">
        <v>17.09</v>
      </c>
      <c r="U172" s="404">
        <v>23.62</v>
      </c>
      <c r="V172" s="404">
        <v>16.98</v>
      </c>
      <c r="W172" s="404">
        <v>23.47</v>
      </c>
      <c r="X172" s="404">
        <v>16.98</v>
      </c>
      <c r="Y172" s="404">
        <v>23.47</v>
      </c>
      <c r="Z172" s="404">
        <v>16.02</v>
      </c>
      <c r="AA172" s="404">
        <v>22.15</v>
      </c>
      <c r="AB172" s="404" t="s">
        <v>1098</v>
      </c>
      <c r="AC172" s="433" t="s">
        <v>1098</v>
      </c>
      <c r="AD172" s="50" t="s">
        <v>1108</v>
      </c>
      <c r="AE172" s="50" t="s">
        <v>1109</v>
      </c>
      <c r="AF172" s="252" t="s">
        <v>1124</v>
      </c>
      <c r="AG172" s="50" t="s">
        <v>1107</v>
      </c>
      <c r="AH172" s="125" t="s">
        <v>1107</v>
      </c>
      <c r="AI172" s="125" t="s">
        <v>1158</v>
      </c>
      <c r="AJ172" s="125" t="s">
        <v>1107</v>
      </c>
      <c r="AK172" s="288" t="s">
        <v>1107</v>
      </c>
      <c r="AL172" s="125" t="s">
        <v>1107</v>
      </c>
      <c r="AM172" s="125" t="s">
        <v>1107</v>
      </c>
      <c r="AN172" s="288"/>
      <c r="AO172" s="298"/>
      <c r="AP172" s="125" t="s">
        <v>1107</v>
      </c>
      <c r="AQ172" s="298"/>
      <c r="AR172" s="125" t="s">
        <v>2252</v>
      </c>
      <c r="AS172" s="308" t="s">
        <v>2252</v>
      </c>
    </row>
    <row r="173" spans="1:45" s="151" customFormat="1">
      <c r="A173" s="61" t="s">
        <v>2067</v>
      </c>
      <c r="B173" s="50" t="s">
        <v>2334</v>
      </c>
      <c r="C173" s="61" t="s">
        <v>671</v>
      </c>
      <c r="D173" s="61" t="s">
        <v>167</v>
      </c>
      <c r="E173" s="61" t="s">
        <v>158</v>
      </c>
      <c r="F173" s="238" t="s">
        <v>161</v>
      </c>
      <c r="G173" s="265">
        <v>7896261011786</v>
      </c>
      <c r="H173" s="50" t="s">
        <v>672</v>
      </c>
      <c r="I173" s="114">
        <v>526512011112315</v>
      </c>
      <c r="J173" s="50">
        <v>120814</v>
      </c>
      <c r="K173" s="278" t="s">
        <v>25</v>
      </c>
      <c r="L173" s="411">
        <v>41.88</v>
      </c>
      <c r="M173" s="404">
        <v>57.9</v>
      </c>
      <c r="N173" s="404">
        <v>40.86</v>
      </c>
      <c r="O173" s="404">
        <v>56.49</v>
      </c>
      <c r="P173" s="404">
        <v>40.86</v>
      </c>
      <c r="Q173" s="404">
        <v>56.49</v>
      </c>
      <c r="R173" s="404">
        <v>40.61</v>
      </c>
      <c r="S173" s="404">
        <v>56.14</v>
      </c>
      <c r="T173" s="404">
        <v>40.61</v>
      </c>
      <c r="U173" s="404">
        <v>56.14</v>
      </c>
      <c r="V173" s="404">
        <v>40.369999999999997</v>
      </c>
      <c r="W173" s="404">
        <v>55.81</v>
      </c>
      <c r="X173" s="404">
        <v>40.369999999999997</v>
      </c>
      <c r="Y173" s="404">
        <v>55.81</v>
      </c>
      <c r="Z173" s="404">
        <v>38.07</v>
      </c>
      <c r="AA173" s="404">
        <v>52.63</v>
      </c>
      <c r="AB173" s="404" t="s">
        <v>1098</v>
      </c>
      <c r="AC173" s="433" t="s">
        <v>1098</v>
      </c>
      <c r="AD173" s="50" t="s">
        <v>1108</v>
      </c>
      <c r="AE173" s="50" t="s">
        <v>1109</v>
      </c>
      <c r="AF173" s="252" t="s">
        <v>1124</v>
      </c>
      <c r="AG173" s="50" t="s">
        <v>1107</v>
      </c>
      <c r="AH173" s="125" t="s">
        <v>1107</v>
      </c>
      <c r="AI173" s="125" t="s">
        <v>1158</v>
      </c>
      <c r="AJ173" s="125" t="s">
        <v>1107</v>
      </c>
      <c r="AK173" s="288" t="s">
        <v>1107</v>
      </c>
      <c r="AL173" s="125" t="s">
        <v>1107</v>
      </c>
      <c r="AM173" s="125" t="s">
        <v>1107</v>
      </c>
      <c r="AN173" s="288"/>
      <c r="AO173" s="298"/>
      <c r="AP173" s="125" t="s">
        <v>1107</v>
      </c>
      <c r="AQ173" s="298"/>
      <c r="AR173" s="125" t="s">
        <v>2252</v>
      </c>
      <c r="AS173" s="308" t="s">
        <v>2252</v>
      </c>
    </row>
    <row r="174" spans="1:45" s="151" customFormat="1">
      <c r="A174" s="61" t="s">
        <v>2067</v>
      </c>
      <c r="B174" s="50" t="s">
        <v>2334</v>
      </c>
      <c r="C174" s="61" t="s">
        <v>664</v>
      </c>
      <c r="D174" s="61" t="s">
        <v>665</v>
      </c>
      <c r="E174" s="61" t="s">
        <v>158</v>
      </c>
      <c r="F174" s="238" t="s">
        <v>161</v>
      </c>
      <c r="G174" s="265">
        <v>7896261011595</v>
      </c>
      <c r="H174" s="50" t="s">
        <v>666</v>
      </c>
      <c r="I174" s="114">
        <v>526512008111311</v>
      </c>
      <c r="J174" s="50">
        <v>710846</v>
      </c>
      <c r="K174" s="278" t="s">
        <v>25</v>
      </c>
      <c r="L174" s="411">
        <v>26.43</v>
      </c>
      <c r="M174" s="404">
        <v>36.54</v>
      </c>
      <c r="N174" s="404">
        <v>25.79</v>
      </c>
      <c r="O174" s="404">
        <v>35.65</v>
      </c>
      <c r="P174" s="404">
        <v>25.79</v>
      </c>
      <c r="Q174" s="404">
        <v>35.65</v>
      </c>
      <c r="R174" s="404">
        <v>25.63</v>
      </c>
      <c r="S174" s="404">
        <v>35.44</v>
      </c>
      <c r="T174" s="404">
        <v>25.63</v>
      </c>
      <c r="U174" s="404">
        <v>35.44</v>
      </c>
      <c r="V174" s="404">
        <v>25.47</v>
      </c>
      <c r="W174" s="404">
        <v>35.21</v>
      </c>
      <c r="X174" s="404">
        <v>25.47</v>
      </c>
      <c r="Y174" s="404">
        <v>35.21</v>
      </c>
      <c r="Z174" s="404">
        <v>24.03</v>
      </c>
      <c r="AA174" s="404">
        <v>33.22</v>
      </c>
      <c r="AB174" s="404" t="s">
        <v>1098</v>
      </c>
      <c r="AC174" s="433" t="s">
        <v>1098</v>
      </c>
      <c r="AD174" s="50" t="s">
        <v>1108</v>
      </c>
      <c r="AE174" s="50" t="s">
        <v>1109</v>
      </c>
      <c r="AF174" s="252" t="s">
        <v>1124</v>
      </c>
      <c r="AG174" s="50" t="s">
        <v>1107</v>
      </c>
      <c r="AH174" s="125" t="s">
        <v>1107</v>
      </c>
      <c r="AI174" s="125" t="s">
        <v>1158</v>
      </c>
      <c r="AJ174" s="125" t="s">
        <v>1107</v>
      </c>
      <c r="AK174" s="288" t="s">
        <v>1107</v>
      </c>
      <c r="AL174" s="125" t="s">
        <v>1107</v>
      </c>
      <c r="AM174" s="125" t="s">
        <v>1107</v>
      </c>
      <c r="AN174" s="288"/>
      <c r="AO174" s="298"/>
      <c r="AP174" s="125" t="s">
        <v>1107</v>
      </c>
      <c r="AQ174" s="298"/>
      <c r="AR174" s="125" t="s">
        <v>2254</v>
      </c>
      <c r="AS174" s="308">
        <f>VLOOKUP(I:I,'[1]TPN nº.33'!$G:$H,2,FALSE)</f>
        <v>38734</v>
      </c>
    </row>
    <row r="175" spans="1:45" s="151" customFormat="1">
      <c r="A175" s="61" t="s">
        <v>2067</v>
      </c>
      <c r="B175" s="50" t="s">
        <v>2334</v>
      </c>
      <c r="C175" s="61" t="s">
        <v>668</v>
      </c>
      <c r="D175" s="61" t="s">
        <v>669</v>
      </c>
      <c r="E175" s="61" t="s">
        <v>158</v>
      </c>
      <c r="F175" s="238" t="s">
        <v>161</v>
      </c>
      <c r="G175" s="265">
        <v>7896261011601</v>
      </c>
      <c r="H175" s="50" t="s">
        <v>670</v>
      </c>
      <c r="I175" s="114">
        <v>526512010116317</v>
      </c>
      <c r="J175" s="50">
        <v>710847</v>
      </c>
      <c r="K175" s="278" t="s">
        <v>25</v>
      </c>
      <c r="L175" s="411">
        <v>41.67</v>
      </c>
      <c r="M175" s="404">
        <v>57.6</v>
      </c>
      <c r="N175" s="404">
        <v>40.65</v>
      </c>
      <c r="O175" s="404">
        <v>56.19</v>
      </c>
      <c r="P175" s="404">
        <v>40.65</v>
      </c>
      <c r="Q175" s="404">
        <v>56.2</v>
      </c>
      <c r="R175" s="404">
        <v>40.4</v>
      </c>
      <c r="S175" s="404">
        <v>55.86</v>
      </c>
      <c r="T175" s="404">
        <v>40.4</v>
      </c>
      <c r="U175" s="404">
        <v>55.86</v>
      </c>
      <c r="V175" s="404">
        <v>40.159999999999997</v>
      </c>
      <c r="W175" s="404">
        <v>55.52</v>
      </c>
      <c r="X175" s="404">
        <v>40.159999999999997</v>
      </c>
      <c r="Y175" s="404">
        <v>55.52</v>
      </c>
      <c r="Z175" s="404">
        <v>37.869999999999997</v>
      </c>
      <c r="AA175" s="404">
        <v>52.35</v>
      </c>
      <c r="AB175" s="404" t="s">
        <v>1098</v>
      </c>
      <c r="AC175" s="433" t="s">
        <v>1098</v>
      </c>
      <c r="AD175" s="50" t="s">
        <v>1108</v>
      </c>
      <c r="AE175" s="50" t="s">
        <v>1109</v>
      </c>
      <c r="AF175" s="252" t="s">
        <v>1124</v>
      </c>
      <c r="AG175" s="50" t="s">
        <v>1107</v>
      </c>
      <c r="AH175" s="125" t="s">
        <v>1107</v>
      </c>
      <c r="AI175" s="125" t="s">
        <v>1158</v>
      </c>
      <c r="AJ175" s="125" t="s">
        <v>1107</v>
      </c>
      <c r="AK175" s="288" t="s">
        <v>1107</v>
      </c>
      <c r="AL175" s="125" t="s">
        <v>1107</v>
      </c>
      <c r="AM175" s="125" t="s">
        <v>1107</v>
      </c>
      <c r="AN175" s="288"/>
      <c r="AO175" s="298"/>
      <c r="AP175" s="125" t="s">
        <v>1107</v>
      </c>
      <c r="AQ175" s="298"/>
      <c r="AR175" s="125" t="s">
        <v>2254</v>
      </c>
      <c r="AS175" s="308">
        <f>VLOOKUP(I:I,'[1]TPN nº.33'!$G:$H,2,FALSE)</f>
        <v>38734</v>
      </c>
    </row>
    <row r="176" spans="1:45" s="151" customFormat="1" ht="13.5" thickBot="1">
      <c r="A176" s="63" t="s">
        <v>2067</v>
      </c>
      <c r="B176" s="52" t="s">
        <v>2334</v>
      </c>
      <c r="C176" s="63" t="s">
        <v>673</v>
      </c>
      <c r="D176" s="63" t="s">
        <v>674</v>
      </c>
      <c r="E176" s="63" t="s">
        <v>158</v>
      </c>
      <c r="F176" s="242" t="s">
        <v>161</v>
      </c>
      <c r="G176" s="266">
        <v>7896261011618</v>
      </c>
      <c r="H176" s="52" t="s">
        <v>675</v>
      </c>
      <c r="I176" s="74">
        <v>526512012119313</v>
      </c>
      <c r="J176" s="52">
        <v>710848</v>
      </c>
      <c r="K176" s="279" t="s">
        <v>25</v>
      </c>
      <c r="L176" s="409">
        <v>62.84</v>
      </c>
      <c r="M176" s="406">
        <v>86.88</v>
      </c>
      <c r="N176" s="406">
        <v>61.31</v>
      </c>
      <c r="O176" s="406">
        <v>84.76</v>
      </c>
      <c r="P176" s="406">
        <v>61.31</v>
      </c>
      <c r="Q176" s="406">
        <v>84.76</v>
      </c>
      <c r="R176" s="406">
        <v>60.94</v>
      </c>
      <c r="S176" s="406">
        <v>84.24</v>
      </c>
      <c r="T176" s="406">
        <v>60.94</v>
      </c>
      <c r="U176" s="406">
        <v>84.24</v>
      </c>
      <c r="V176" s="406">
        <v>60.57</v>
      </c>
      <c r="W176" s="406">
        <v>83.73</v>
      </c>
      <c r="X176" s="406">
        <v>60.57</v>
      </c>
      <c r="Y176" s="406">
        <v>83.73</v>
      </c>
      <c r="Z176" s="406">
        <v>57.13</v>
      </c>
      <c r="AA176" s="406">
        <v>78.98</v>
      </c>
      <c r="AB176" s="406" t="s">
        <v>1098</v>
      </c>
      <c r="AC176" s="431" t="s">
        <v>1098</v>
      </c>
      <c r="AD176" s="52" t="s">
        <v>1108</v>
      </c>
      <c r="AE176" s="52" t="s">
        <v>1109</v>
      </c>
      <c r="AF176" s="241" t="s">
        <v>1124</v>
      </c>
      <c r="AG176" s="52" t="s">
        <v>1107</v>
      </c>
      <c r="AH176" s="126" t="s">
        <v>1107</v>
      </c>
      <c r="AI176" s="126" t="s">
        <v>1158</v>
      </c>
      <c r="AJ176" s="126" t="s">
        <v>1107</v>
      </c>
      <c r="AK176" s="289" t="s">
        <v>1107</v>
      </c>
      <c r="AL176" s="126" t="s">
        <v>1107</v>
      </c>
      <c r="AM176" s="126" t="s">
        <v>1107</v>
      </c>
      <c r="AN176" s="289"/>
      <c r="AO176" s="299"/>
      <c r="AP176" s="126" t="s">
        <v>1107</v>
      </c>
      <c r="AQ176" s="299"/>
      <c r="AR176" s="126" t="s">
        <v>2254</v>
      </c>
      <c r="AS176" s="316">
        <f>VLOOKUP(I:I,'[1]TPN nº.33'!$G:$H,2,FALSE)</f>
        <v>38734</v>
      </c>
    </row>
    <row r="177" spans="1:45" s="151" customFormat="1" ht="22.5">
      <c r="A177" s="58" t="s">
        <v>2068</v>
      </c>
      <c r="B177" s="54" t="s">
        <v>2142</v>
      </c>
      <c r="C177" s="58" t="s">
        <v>686</v>
      </c>
      <c r="D177" s="58" t="s">
        <v>687</v>
      </c>
      <c r="E177" s="58" t="s">
        <v>678</v>
      </c>
      <c r="F177" s="237" t="s">
        <v>23</v>
      </c>
      <c r="G177" s="270">
        <v>7896261016422</v>
      </c>
      <c r="H177" s="54" t="s">
        <v>688</v>
      </c>
      <c r="I177" s="70">
        <v>526532304115215</v>
      </c>
      <c r="J177" s="54">
        <v>720365</v>
      </c>
      <c r="K177" s="282" t="s">
        <v>25</v>
      </c>
      <c r="L177" s="407">
        <v>98.37</v>
      </c>
      <c r="M177" s="414">
        <v>135.99</v>
      </c>
      <c r="N177" s="414">
        <v>95.97</v>
      </c>
      <c r="O177" s="414">
        <v>132.68</v>
      </c>
      <c r="P177" s="414">
        <v>95.97</v>
      </c>
      <c r="Q177" s="414">
        <v>132.66999999999999</v>
      </c>
      <c r="R177" s="414">
        <v>95.39</v>
      </c>
      <c r="S177" s="414">
        <v>131.87</v>
      </c>
      <c r="T177" s="414">
        <v>95.39</v>
      </c>
      <c r="U177" s="414">
        <v>131.87</v>
      </c>
      <c r="V177" s="414">
        <v>94.82</v>
      </c>
      <c r="W177" s="414">
        <v>131.08000000000001</v>
      </c>
      <c r="X177" s="414">
        <v>94.82</v>
      </c>
      <c r="Y177" s="414">
        <v>131.08000000000001</v>
      </c>
      <c r="Z177" s="414">
        <v>89.43</v>
      </c>
      <c r="AA177" s="414">
        <v>123.63</v>
      </c>
      <c r="AB177" s="414" t="s">
        <v>1098</v>
      </c>
      <c r="AC177" s="429" t="s">
        <v>1098</v>
      </c>
      <c r="AD177" s="54" t="s">
        <v>1114</v>
      </c>
      <c r="AE177" s="54" t="s">
        <v>1109</v>
      </c>
      <c r="AF177" s="251" t="s">
        <v>1749</v>
      </c>
      <c r="AG177" s="54" t="s">
        <v>1107</v>
      </c>
      <c r="AH177" s="128" t="s">
        <v>1107</v>
      </c>
      <c r="AI177" s="128" t="s">
        <v>1107</v>
      </c>
      <c r="AJ177" s="128" t="s">
        <v>1107</v>
      </c>
      <c r="AK177" s="293" t="s">
        <v>1107</v>
      </c>
      <c r="AL177" s="128" t="s">
        <v>1107</v>
      </c>
      <c r="AM177" s="128" t="s">
        <v>1158</v>
      </c>
      <c r="AN177" s="293"/>
      <c r="AO177" s="303"/>
      <c r="AP177" s="128" t="s">
        <v>1107</v>
      </c>
      <c r="AQ177" s="303"/>
      <c r="AR177" s="127" t="str">
        <f>VLOOKUP(I:I,'[1]TPN nº.33'!$G:$I,3,FALSE)</f>
        <v>Categoria II</v>
      </c>
      <c r="AS177" s="311">
        <f>VLOOKUP(I:I,'[1]TPN nº.33'!$G:$H,2,FALSE)</f>
        <v>40619</v>
      </c>
    </row>
    <row r="178" spans="1:45" s="151" customFormat="1" ht="22.5">
      <c r="A178" s="58" t="s">
        <v>2068</v>
      </c>
      <c r="B178" s="54" t="s">
        <v>2142</v>
      </c>
      <c r="C178" s="58" t="s">
        <v>676</v>
      </c>
      <c r="D178" s="58" t="s">
        <v>677</v>
      </c>
      <c r="E178" s="58" t="s">
        <v>678</v>
      </c>
      <c r="F178" s="237" t="s">
        <v>23</v>
      </c>
      <c r="G178" s="270">
        <v>7896261016392</v>
      </c>
      <c r="H178" s="54" t="s">
        <v>679</v>
      </c>
      <c r="I178" s="70">
        <v>526532302171215</v>
      </c>
      <c r="J178" s="54">
        <v>720367</v>
      </c>
      <c r="K178" s="282" t="s">
        <v>25</v>
      </c>
      <c r="L178" s="407">
        <v>32.770000000000003</v>
      </c>
      <c r="M178" s="414">
        <v>45.3</v>
      </c>
      <c r="N178" s="414">
        <v>31.97</v>
      </c>
      <c r="O178" s="414">
        <v>44.2</v>
      </c>
      <c r="P178" s="414">
        <v>31.97</v>
      </c>
      <c r="Q178" s="414">
        <v>44.2</v>
      </c>
      <c r="R178" s="414">
        <v>31.78</v>
      </c>
      <c r="S178" s="414">
        <v>43.93</v>
      </c>
      <c r="T178" s="414">
        <v>31.78</v>
      </c>
      <c r="U178" s="414">
        <v>43.93</v>
      </c>
      <c r="V178" s="414">
        <v>31.59</v>
      </c>
      <c r="W178" s="414">
        <v>43.67</v>
      </c>
      <c r="X178" s="414">
        <v>31.59</v>
      </c>
      <c r="Y178" s="414">
        <v>43.67</v>
      </c>
      <c r="Z178" s="414">
        <v>29.79</v>
      </c>
      <c r="AA178" s="414">
        <v>41.18</v>
      </c>
      <c r="AB178" s="414" t="s">
        <v>1098</v>
      </c>
      <c r="AC178" s="429" t="s">
        <v>1098</v>
      </c>
      <c r="AD178" s="54" t="s">
        <v>1114</v>
      </c>
      <c r="AE178" s="54" t="s">
        <v>1109</v>
      </c>
      <c r="AF178" s="251" t="s">
        <v>1749</v>
      </c>
      <c r="AG178" s="54" t="s">
        <v>1107</v>
      </c>
      <c r="AH178" s="128" t="s">
        <v>1107</v>
      </c>
      <c r="AI178" s="128" t="s">
        <v>1107</v>
      </c>
      <c r="AJ178" s="128" t="s">
        <v>1107</v>
      </c>
      <c r="AK178" s="293" t="s">
        <v>1107</v>
      </c>
      <c r="AL178" s="128" t="s">
        <v>1107</v>
      </c>
      <c r="AM178" s="128" t="s">
        <v>1158</v>
      </c>
      <c r="AN178" s="293"/>
      <c r="AO178" s="303"/>
      <c r="AP178" s="128" t="s">
        <v>1107</v>
      </c>
      <c r="AQ178" s="303"/>
      <c r="AR178" s="128" t="str">
        <f>VLOOKUP(I:I,'[1]TPN nº.33'!$G:$I,3,FALSE)</f>
        <v>Categoria II</v>
      </c>
      <c r="AS178" s="307">
        <f>VLOOKUP(I:I,'[1]TPN nº.33'!$G:$H,2,FALSE)</f>
        <v>40592</v>
      </c>
    </row>
    <row r="179" spans="1:45" s="151" customFormat="1" ht="22.5">
      <c r="A179" s="58" t="s">
        <v>2068</v>
      </c>
      <c r="B179" s="54" t="s">
        <v>2142</v>
      </c>
      <c r="C179" s="58" t="s">
        <v>683</v>
      </c>
      <c r="D179" s="58" t="s">
        <v>684</v>
      </c>
      <c r="E179" s="58" t="s">
        <v>678</v>
      </c>
      <c r="F179" s="237" t="s">
        <v>23</v>
      </c>
      <c r="G179" s="270">
        <v>7896261016439</v>
      </c>
      <c r="H179" s="54" t="s">
        <v>685</v>
      </c>
      <c r="I179" s="54">
        <v>526532303119217</v>
      </c>
      <c r="J179" s="54">
        <v>720368</v>
      </c>
      <c r="K179" s="282" t="s">
        <v>25</v>
      </c>
      <c r="L179" s="413">
        <v>32.770000000000003</v>
      </c>
      <c r="M179" s="414">
        <v>45.3</v>
      </c>
      <c r="N179" s="414">
        <v>31.97</v>
      </c>
      <c r="O179" s="414">
        <v>44.2</v>
      </c>
      <c r="P179" s="414">
        <v>31.97</v>
      </c>
      <c r="Q179" s="414">
        <v>44.196649499999999</v>
      </c>
      <c r="R179" s="414">
        <v>31.776229799999999</v>
      </c>
      <c r="S179" s="414">
        <v>43.9287736</v>
      </c>
      <c r="T179" s="414">
        <v>31.776229799999999</v>
      </c>
      <c r="U179" s="414">
        <v>43.9287736</v>
      </c>
      <c r="V179" s="414">
        <v>31.59</v>
      </c>
      <c r="W179" s="414">
        <v>43.67</v>
      </c>
      <c r="X179" s="414">
        <v>31.59</v>
      </c>
      <c r="Y179" s="414">
        <v>43.67</v>
      </c>
      <c r="Z179" s="414">
        <v>29.79</v>
      </c>
      <c r="AA179" s="414">
        <v>41.18</v>
      </c>
      <c r="AB179" s="414" t="s">
        <v>1098</v>
      </c>
      <c r="AC179" s="429" t="s">
        <v>1098</v>
      </c>
      <c r="AD179" s="54" t="s">
        <v>1114</v>
      </c>
      <c r="AE179" s="54" t="s">
        <v>1109</v>
      </c>
      <c r="AF179" s="251" t="s">
        <v>1749</v>
      </c>
      <c r="AG179" s="54" t="s">
        <v>1107</v>
      </c>
      <c r="AH179" s="54" t="s">
        <v>1107</v>
      </c>
      <c r="AI179" s="54" t="s">
        <v>1107</v>
      </c>
      <c r="AJ179" s="54" t="s">
        <v>1107</v>
      </c>
      <c r="AK179" s="282" t="s">
        <v>1107</v>
      </c>
      <c r="AL179" s="54" t="s">
        <v>1107</v>
      </c>
      <c r="AM179" s="54" t="s">
        <v>1158</v>
      </c>
      <c r="AN179" s="282"/>
      <c r="AO179" s="251"/>
      <c r="AP179" s="54" t="s">
        <v>1107</v>
      </c>
      <c r="AQ179" s="251"/>
      <c r="AR179" s="128" t="str">
        <f>VLOOKUP(I:I,'[1]TPN nº.33'!$G:$I,3,FALSE)</f>
        <v>Categoria II</v>
      </c>
      <c r="AS179" s="307">
        <f>VLOOKUP(I:I,'[1]TPN nº.33'!$G:$H,2,FALSE)</f>
        <v>40619</v>
      </c>
    </row>
    <row r="180" spans="1:45" s="151" customFormat="1" ht="23.25" thickBot="1">
      <c r="A180" s="58" t="s">
        <v>2068</v>
      </c>
      <c r="B180" s="54" t="s">
        <v>2142</v>
      </c>
      <c r="C180" s="58" t="s">
        <v>680</v>
      </c>
      <c r="D180" s="58" t="s">
        <v>681</v>
      </c>
      <c r="E180" s="58" t="s">
        <v>678</v>
      </c>
      <c r="F180" s="237" t="s">
        <v>23</v>
      </c>
      <c r="G180" s="270">
        <v>7896261016385</v>
      </c>
      <c r="H180" s="54" t="s">
        <v>682</v>
      </c>
      <c r="I180" s="70">
        <v>526532301175217</v>
      </c>
      <c r="J180" s="54">
        <v>720369</v>
      </c>
      <c r="K180" s="282" t="s">
        <v>25</v>
      </c>
      <c r="L180" s="407">
        <v>98.37</v>
      </c>
      <c r="M180" s="414">
        <v>135.99</v>
      </c>
      <c r="N180" s="414">
        <v>95.97</v>
      </c>
      <c r="O180" s="414">
        <v>132.68</v>
      </c>
      <c r="P180" s="414">
        <v>95.97</v>
      </c>
      <c r="Q180" s="414">
        <v>132.66999999999999</v>
      </c>
      <c r="R180" s="414">
        <v>95.39</v>
      </c>
      <c r="S180" s="414">
        <v>131.87</v>
      </c>
      <c r="T180" s="414">
        <v>95.39</v>
      </c>
      <c r="U180" s="414">
        <v>131.87</v>
      </c>
      <c r="V180" s="414">
        <v>94.82</v>
      </c>
      <c r="W180" s="414">
        <v>131.08000000000001</v>
      </c>
      <c r="X180" s="414">
        <v>94.82</v>
      </c>
      <c r="Y180" s="414">
        <v>131.08000000000001</v>
      </c>
      <c r="Z180" s="414">
        <v>89.43</v>
      </c>
      <c r="AA180" s="414">
        <v>123.63</v>
      </c>
      <c r="AB180" s="414" t="s">
        <v>1098</v>
      </c>
      <c r="AC180" s="429" t="s">
        <v>1098</v>
      </c>
      <c r="AD180" s="54" t="s">
        <v>1114</v>
      </c>
      <c r="AE180" s="54" t="s">
        <v>1109</v>
      </c>
      <c r="AF180" s="251" t="s">
        <v>1749</v>
      </c>
      <c r="AG180" s="54" t="s">
        <v>1107</v>
      </c>
      <c r="AH180" s="128" t="s">
        <v>1107</v>
      </c>
      <c r="AI180" s="128" t="s">
        <v>1107</v>
      </c>
      <c r="AJ180" s="128" t="s">
        <v>1107</v>
      </c>
      <c r="AK180" s="293" t="s">
        <v>1107</v>
      </c>
      <c r="AL180" s="128" t="s">
        <v>1107</v>
      </c>
      <c r="AM180" s="128" t="s">
        <v>1158</v>
      </c>
      <c r="AN180" s="293"/>
      <c r="AO180" s="303"/>
      <c r="AP180" s="128" t="s">
        <v>1107</v>
      </c>
      <c r="AQ180" s="303"/>
      <c r="AR180" s="128" t="str">
        <f>VLOOKUP(I:I,'[1]TPN nº.33'!$G:$I,3,FALSE)</f>
        <v>Categoria II</v>
      </c>
      <c r="AS180" s="307">
        <f>VLOOKUP(I:I,'[1]TPN nº.33'!$G:$H,2,FALSE)</f>
        <v>40592</v>
      </c>
    </row>
    <row r="181" spans="1:45" s="151" customFormat="1" ht="22.5">
      <c r="A181" s="62" t="s">
        <v>1983</v>
      </c>
      <c r="B181" s="56" t="s">
        <v>2334</v>
      </c>
      <c r="C181" s="62" t="s">
        <v>709</v>
      </c>
      <c r="D181" s="62" t="s">
        <v>710</v>
      </c>
      <c r="E181" s="62" t="s">
        <v>698</v>
      </c>
      <c r="F181" s="240" t="s">
        <v>23</v>
      </c>
      <c r="G181" s="271">
        <v>7896261002654</v>
      </c>
      <c r="H181" s="56" t="s">
        <v>711</v>
      </c>
      <c r="I181" s="112">
        <v>526512306112316</v>
      </c>
      <c r="J181" s="56">
        <v>120647</v>
      </c>
      <c r="K181" s="283" t="s">
        <v>25</v>
      </c>
      <c r="L181" s="410">
        <v>28.82</v>
      </c>
      <c r="M181" s="418">
        <v>39.85</v>
      </c>
      <c r="N181" s="418">
        <v>28.12</v>
      </c>
      <c r="O181" s="418">
        <v>38.869999999999997</v>
      </c>
      <c r="P181" s="418">
        <v>28.12</v>
      </c>
      <c r="Q181" s="418">
        <v>38.869999999999997</v>
      </c>
      <c r="R181" s="418">
        <v>27.95</v>
      </c>
      <c r="S181" s="418">
        <v>38.64</v>
      </c>
      <c r="T181" s="418">
        <v>27.95</v>
      </c>
      <c r="U181" s="418">
        <v>38.64</v>
      </c>
      <c r="V181" s="418">
        <v>27.78</v>
      </c>
      <c r="W181" s="418">
        <v>38.4</v>
      </c>
      <c r="X181" s="418">
        <v>27.78</v>
      </c>
      <c r="Y181" s="418">
        <v>38.4</v>
      </c>
      <c r="Z181" s="418">
        <v>26.2</v>
      </c>
      <c r="AA181" s="418">
        <v>36.22</v>
      </c>
      <c r="AB181" s="418" t="s">
        <v>1098</v>
      </c>
      <c r="AC181" s="432" t="s">
        <v>1098</v>
      </c>
      <c r="AD181" s="56" t="s">
        <v>1108</v>
      </c>
      <c r="AE181" s="56" t="s">
        <v>1109</v>
      </c>
      <c r="AF181" s="239" t="s">
        <v>1151</v>
      </c>
      <c r="AG181" s="56" t="s">
        <v>1107</v>
      </c>
      <c r="AH181" s="124" t="s">
        <v>1107</v>
      </c>
      <c r="AI181" s="124" t="s">
        <v>1158</v>
      </c>
      <c r="AJ181" s="124" t="s">
        <v>1107</v>
      </c>
      <c r="AK181" s="287" t="s">
        <v>1107</v>
      </c>
      <c r="AL181" s="124" t="s">
        <v>1107</v>
      </c>
      <c r="AM181" s="124" t="s">
        <v>1107</v>
      </c>
      <c r="AN181" s="287"/>
      <c r="AO181" s="297"/>
      <c r="AP181" s="124" t="s">
        <v>1107</v>
      </c>
      <c r="AQ181" s="297"/>
      <c r="AR181" s="124" t="s">
        <v>2252</v>
      </c>
      <c r="AS181" s="315" t="s">
        <v>2252</v>
      </c>
    </row>
    <row r="182" spans="1:45" s="453" customFormat="1" ht="22.5">
      <c r="A182" s="61" t="s">
        <v>1983</v>
      </c>
      <c r="B182" s="50" t="s">
        <v>2334</v>
      </c>
      <c r="C182" s="61" t="s">
        <v>703</v>
      </c>
      <c r="D182" s="61" t="s">
        <v>704</v>
      </c>
      <c r="E182" s="61" t="s">
        <v>698</v>
      </c>
      <c r="F182" s="238" t="s">
        <v>23</v>
      </c>
      <c r="G182" s="265">
        <v>7896261002647</v>
      </c>
      <c r="H182" s="50" t="s">
        <v>705</v>
      </c>
      <c r="I182" s="114">
        <v>526512304111312</v>
      </c>
      <c r="J182" s="50">
        <v>120649</v>
      </c>
      <c r="K182" s="278" t="s">
        <v>25</v>
      </c>
      <c r="L182" s="450">
        <v>19.739999999999998</v>
      </c>
      <c r="M182" s="451">
        <v>27.29</v>
      </c>
      <c r="N182" s="451">
        <v>19.260000000000002</v>
      </c>
      <c r="O182" s="451">
        <v>26.63</v>
      </c>
      <c r="P182" s="451">
        <v>19.260000000000002</v>
      </c>
      <c r="Q182" s="451">
        <v>26.63</v>
      </c>
      <c r="R182" s="451">
        <v>19.14</v>
      </c>
      <c r="S182" s="451">
        <v>26.46</v>
      </c>
      <c r="T182" s="451">
        <v>19.14</v>
      </c>
      <c r="U182" s="451">
        <v>26.46</v>
      </c>
      <c r="V182" s="451">
        <v>19.03</v>
      </c>
      <c r="W182" s="451">
        <v>26.31</v>
      </c>
      <c r="X182" s="451">
        <v>19.03</v>
      </c>
      <c r="Y182" s="451">
        <v>26.31</v>
      </c>
      <c r="Z182" s="451">
        <v>17.95</v>
      </c>
      <c r="AA182" s="451">
        <v>24.81</v>
      </c>
      <c r="AB182" s="451" t="s">
        <v>1098</v>
      </c>
      <c r="AC182" s="452" t="s">
        <v>1098</v>
      </c>
      <c r="AD182" s="50" t="s">
        <v>1108</v>
      </c>
      <c r="AE182" s="50" t="s">
        <v>1109</v>
      </c>
      <c r="AF182" s="252" t="s">
        <v>1151</v>
      </c>
      <c r="AG182" s="50" t="s">
        <v>1107</v>
      </c>
      <c r="AH182" s="125" t="s">
        <v>1107</v>
      </c>
      <c r="AI182" s="125" t="s">
        <v>1158</v>
      </c>
      <c r="AJ182" s="125" t="s">
        <v>1107</v>
      </c>
      <c r="AK182" s="288" t="s">
        <v>1107</v>
      </c>
      <c r="AL182" s="125" t="s">
        <v>1107</v>
      </c>
      <c r="AM182" s="125" t="s">
        <v>1107</v>
      </c>
      <c r="AN182" s="288"/>
      <c r="AO182" s="298"/>
      <c r="AP182" s="125" t="s">
        <v>1107</v>
      </c>
      <c r="AQ182" s="298"/>
      <c r="AR182" s="125" t="s">
        <v>2252</v>
      </c>
      <c r="AS182" s="308" t="s">
        <v>2252</v>
      </c>
    </row>
    <row r="183" spans="1:45" s="453" customFormat="1" ht="22.5">
      <c r="A183" s="61" t="s">
        <v>1983</v>
      </c>
      <c r="B183" s="50" t="s">
        <v>2334</v>
      </c>
      <c r="C183" s="61" t="s">
        <v>696</v>
      </c>
      <c r="D183" s="61" t="s">
        <v>697</v>
      </c>
      <c r="E183" s="61" t="s">
        <v>698</v>
      </c>
      <c r="F183" s="238" t="s">
        <v>23</v>
      </c>
      <c r="G183" s="265">
        <v>7896261005921</v>
      </c>
      <c r="H183" s="50" t="s">
        <v>699</v>
      </c>
      <c r="I183" s="50">
        <v>526512301110315</v>
      </c>
      <c r="J183" s="50">
        <v>120650</v>
      </c>
      <c r="K183" s="278" t="s">
        <v>25</v>
      </c>
      <c r="L183" s="454">
        <v>12.62</v>
      </c>
      <c r="M183" s="451">
        <v>17.440000000000001</v>
      </c>
      <c r="N183" s="451">
        <v>12.31</v>
      </c>
      <c r="O183" s="451">
        <v>17.010000000000002</v>
      </c>
      <c r="P183" s="451">
        <v>12.31</v>
      </c>
      <c r="Q183" s="451">
        <v>17.0178528</v>
      </c>
      <c r="R183" s="451">
        <v>12.235389100000001</v>
      </c>
      <c r="S183" s="451">
        <v>16.9147076</v>
      </c>
      <c r="T183" s="451">
        <v>12.235389100000001</v>
      </c>
      <c r="U183" s="451">
        <v>16.9147076</v>
      </c>
      <c r="V183" s="451">
        <v>12.16</v>
      </c>
      <c r="W183" s="451">
        <v>16.809999999999999</v>
      </c>
      <c r="X183" s="451">
        <v>12.16</v>
      </c>
      <c r="Y183" s="451">
        <v>16.809999999999999</v>
      </c>
      <c r="Z183" s="451">
        <v>11.47</v>
      </c>
      <c r="AA183" s="451">
        <v>15.86</v>
      </c>
      <c r="AB183" s="451" t="s">
        <v>1098</v>
      </c>
      <c r="AC183" s="452" t="s">
        <v>1098</v>
      </c>
      <c r="AD183" s="50" t="s">
        <v>1108</v>
      </c>
      <c r="AE183" s="50" t="s">
        <v>1109</v>
      </c>
      <c r="AF183" s="252" t="s">
        <v>1151</v>
      </c>
      <c r="AG183" s="50" t="s">
        <v>1107</v>
      </c>
      <c r="AH183" s="50" t="s">
        <v>1107</v>
      </c>
      <c r="AI183" s="50" t="s">
        <v>1158</v>
      </c>
      <c r="AJ183" s="50" t="s">
        <v>1107</v>
      </c>
      <c r="AK183" s="278" t="s">
        <v>1107</v>
      </c>
      <c r="AL183" s="50" t="s">
        <v>1107</v>
      </c>
      <c r="AM183" s="50" t="s">
        <v>1107</v>
      </c>
      <c r="AN183" s="278"/>
      <c r="AO183" s="252"/>
      <c r="AP183" s="50" t="s">
        <v>1107</v>
      </c>
      <c r="AQ183" s="252"/>
      <c r="AR183" s="125" t="s">
        <v>2252</v>
      </c>
      <c r="AS183" s="308" t="s">
        <v>2252</v>
      </c>
    </row>
    <row r="184" spans="1:45" s="453" customFormat="1" ht="23.25" thickBot="1">
      <c r="A184" s="61" t="s">
        <v>1983</v>
      </c>
      <c r="B184" s="50" t="s">
        <v>2334</v>
      </c>
      <c r="C184" s="61" t="s">
        <v>715</v>
      </c>
      <c r="D184" s="61" t="s">
        <v>716</v>
      </c>
      <c r="E184" s="61" t="s">
        <v>698</v>
      </c>
      <c r="F184" s="238" t="s">
        <v>23</v>
      </c>
      <c r="G184" s="265">
        <v>7896261002661</v>
      </c>
      <c r="H184" s="50" t="s">
        <v>717</v>
      </c>
      <c r="I184" s="114">
        <v>526512308115312</v>
      </c>
      <c r="J184" s="50">
        <v>120651</v>
      </c>
      <c r="K184" s="278" t="s">
        <v>25</v>
      </c>
      <c r="L184" s="450">
        <v>38.909999999999997</v>
      </c>
      <c r="M184" s="451">
        <v>53.79</v>
      </c>
      <c r="N184" s="451">
        <v>37.96</v>
      </c>
      <c r="O184" s="451">
        <v>52.47</v>
      </c>
      <c r="P184" s="451">
        <v>37.96</v>
      </c>
      <c r="Q184" s="451">
        <v>52.48</v>
      </c>
      <c r="R184" s="451">
        <v>37.729999999999997</v>
      </c>
      <c r="S184" s="451">
        <v>52.16</v>
      </c>
      <c r="T184" s="451">
        <v>37.729999999999997</v>
      </c>
      <c r="U184" s="451">
        <v>52.16</v>
      </c>
      <c r="V184" s="451">
        <v>37.5</v>
      </c>
      <c r="W184" s="451">
        <v>51.84</v>
      </c>
      <c r="X184" s="451">
        <v>37.5</v>
      </c>
      <c r="Y184" s="451">
        <v>51.84</v>
      </c>
      <c r="Z184" s="451">
        <v>35.369999999999997</v>
      </c>
      <c r="AA184" s="451">
        <v>48.9</v>
      </c>
      <c r="AB184" s="451" t="s">
        <v>1098</v>
      </c>
      <c r="AC184" s="452" t="s">
        <v>1098</v>
      </c>
      <c r="AD184" s="50" t="s">
        <v>1108</v>
      </c>
      <c r="AE184" s="50" t="s">
        <v>1109</v>
      </c>
      <c r="AF184" s="252" t="s">
        <v>1151</v>
      </c>
      <c r="AG184" s="50" t="s">
        <v>1107</v>
      </c>
      <c r="AH184" s="125" t="s">
        <v>1107</v>
      </c>
      <c r="AI184" s="125" t="s">
        <v>1158</v>
      </c>
      <c r="AJ184" s="125" t="s">
        <v>1107</v>
      </c>
      <c r="AK184" s="288" t="s">
        <v>1107</v>
      </c>
      <c r="AL184" s="125" t="s">
        <v>1107</v>
      </c>
      <c r="AM184" s="125" t="s">
        <v>1107</v>
      </c>
      <c r="AN184" s="288"/>
      <c r="AO184" s="298"/>
      <c r="AP184" s="125" t="s">
        <v>1107</v>
      </c>
      <c r="AQ184" s="298"/>
      <c r="AR184" s="125" t="s">
        <v>2252</v>
      </c>
      <c r="AS184" s="308" t="s">
        <v>2252</v>
      </c>
    </row>
    <row r="185" spans="1:45" s="453" customFormat="1" ht="22.5">
      <c r="A185" s="61" t="s">
        <v>1983</v>
      </c>
      <c r="B185" s="50" t="s">
        <v>2334</v>
      </c>
      <c r="C185" s="61" t="s">
        <v>721</v>
      </c>
      <c r="D185" s="61" t="s">
        <v>722</v>
      </c>
      <c r="E185" s="61" t="s">
        <v>698</v>
      </c>
      <c r="F185" s="238" t="s">
        <v>23</v>
      </c>
      <c r="G185" s="265">
        <v>7896261003149</v>
      </c>
      <c r="H185" s="50" t="s">
        <v>723</v>
      </c>
      <c r="I185" s="114">
        <v>526512303131311</v>
      </c>
      <c r="J185" s="50">
        <v>120837</v>
      </c>
      <c r="K185" s="278" t="s">
        <v>25</v>
      </c>
      <c r="L185" s="454">
        <v>25.5</v>
      </c>
      <c r="M185" s="451">
        <v>35.26</v>
      </c>
      <c r="N185" s="451">
        <v>24.88</v>
      </c>
      <c r="O185" s="451">
        <v>34.4</v>
      </c>
      <c r="P185" s="451">
        <v>24.88</v>
      </c>
      <c r="Q185" s="451">
        <v>34.4</v>
      </c>
      <c r="R185" s="451">
        <v>24.73</v>
      </c>
      <c r="S185" s="451">
        <v>34.19</v>
      </c>
      <c r="T185" s="451">
        <v>24.73</v>
      </c>
      <c r="U185" s="451">
        <v>34.19</v>
      </c>
      <c r="V185" s="451">
        <v>24.58</v>
      </c>
      <c r="W185" s="451">
        <v>33.979999999999997</v>
      </c>
      <c r="X185" s="451">
        <v>24.58</v>
      </c>
      <c r="Y185" s="451">
        <v>33.979999999999997</v>
      </c>
      <c r="Z185" s="451">
        <v>23.18</v>
      </c>
      <c r="AA185" s="451">
        <v>32.04</v>
      </c>
      <c r="AB185" s="451" t="s">
        <v>1098</v>
      </c>
      <c r="AC185" s="452" t="s">
        <v>1098</v>
      </c>
      <c r="AD185" s="50" t="s">
        <v>1108</v>
      </c>
      <c r="AE185" s="50" t="s">
        <v>1109</v>
      </c>
      <c r="AF185" s="252" t="s">
        <v>1151</v>
      </c>
      <c r="AG185" s="50" t="s">
        <v>1107</v>
      </c>
      <c r="AH185" s="125" t="s">
        <v>1107</v>
      </c>
      <c r="AI185" s="125" t="s">
        <v>1158</v>
      </c>
      <c r="AJ185" s="125" t="s">
        <v>1107</v>
      </c>
      <c r="AK185" s="288" t="s">
        <v>1107</v>
      </c>
      <c r="AL185" s="125" t="s">
        <v>1107</v>
      </c>
      <c r="AM185" s="125" t="s">
        <v>1107</v>
      </c>
      <c r="AN185" s="288"/>
      <c r="AO185" s="298"/>
      <c r="AP185" s="125" t="s">
        <v>1107</v>
      </c>
      <c r="AQ185" s="298"/>
      <c r="AR185" s="124" t="s">
        <v>2252</v>
      </c>
      <c r="AS185" s="315" t="s">
        <v>2252</v>
      </c>
    </row>
    <row r="186" spans="1:45" s="453" customFormat="1" ht="22.5">
      <c r="A186" s="61" t="s">
        <v>1983</v>
      </c>
      <c r="B186" s="50" t="s">
        <v>2334</v>
      </c>
      <c r="C186" s="61" t="s">
        <v>712</v>
      </c>
      <c r="D186" s="61" t="s">
        <v>713</v>
      </c>
      <c r="E186" s="61" t="s">
        <v>698</v>
      </c>
      <c r="F186" s="238" t="s">
        <v>23</v>
      </c>
      <c r="G186" s="265">
        <v>7896261009684</v>
      </c>
      <c r="H186" s="50" t="s">
        <v>714</v>
      </c>
      <c r="I186" s="114">
        <v>526512307119314</v>
      </c>
      <c r="J186" s="50">
        <v>703466</v>
      </c>
      <c r="K186" s="278" t="s">
        <v>25</v>
      </c>
      <c r="L186" s="450">
        <v>43.24</v>
      </c>
      <c r="M186" s="451">
        <v>59.78</v>
      </c>
      <c r="N186" s="451">
        <v>42.19</v>
      </c>
      <c r="O186" s="451">
        <v>58.32</v>
      </c>
      <c r="P186" s="451">
        <v>42.19</v>
      </c>
      <c r="Q186" s="451">
        <v>58.33</v>
      </c>
      <c r="R186" s="451">
        <v>41.93</v>
      </c>
      <c r="S186" s="451">
        <v>57.97</v>
      </c>
      <c r="T186" s="451">
        <v>41.93</v>
      </c>
      <c r="U186" s="451">
        <v>57.97</v>
      </c>
      <c r="V186" s="451">
        <v>41.68</v>
      </c>
      <c r="W186" s="451">
        <v>57.62</v>
      </c>
      <c r="X186" s="451">
        <v>41.68</v>
      </c>
      <c r="Y186" s="451">
        <v>57.62</v>
      </c>
      <c r="Z186" s="451">
        <v>39.31</v>
      </c>
      <c r="AA186" s="451">
        <v>54.34</v>
      </c>
      <c r="AB186" s="451" t="s">
        <v>1098</v>
      </c>
      <c r="AC186" s="452" t="s">
        <v>1098</v>
      </c>
      <c r="AD186" s="50" t="s">
        <v>1108</v>
      </c>
      <c r="AE186" s="50" t="s">
        <v>1109</v>
      </c>
      <c r="AF186" s="252" t="s">
        <v>1151</v>
      </c>
      <c r="AG186" s="50" t="s">
        <v>1107</v>
      </c>
      <c r="AH186" s="125" t="s">
        <v>1107</v>
      </c>
      <c r="AI186" s="125" t="s">
        <v>1158</v>
      </c>
      <c r="AJ186" s="125" t="s">
        <v>1107</v>
      </c>
      <c r="AK186" s="288" t="s">
        <v>1107</v>
      </c>
      <c r="AL186" s="125" t="s">
        <v>1107</v>
      </c>
      <c r="AM186" s="125" t="s">
        <v>1107</v>
      </c>
      <c r="AN186" s="288"/>
      <c r="AO186" s="298"/>
      <c r="AP186" s="125" t="s">
        <v>1107</v>
      </c>
      <c r="AQ186" s="298"/>
      <c r="AR186" s="125" t="s">
        <v>2254</v>
      </c>
      <c r="AS186" s="308">
        <f>VLOOKUP(I:I,'[1]TPN nº.33'!$G:$H,2,FALSE)</f>
        <v>37735</v>
      </c>
    </row>
    <row r="187" spans="1:45" s="453" customFormat="1" ht="22.5">
      <c r="A187" s="61" t="s">
        <v>1983</v>
      </c>
      <c r="B187" s="50" t="s">
        <v>2334</v>
      </c>
      <c r="C187" s="61" t="s">
        <v>718</v>
      </c>
      <c r="D187" s="61" t="s">
        <v>719</v>
      </c>
      <c r="E187" s="61" t="s">
        <v>698</v>
      </c>
      <c r="F187" s="238" t="s">
        <v>23</v>
      </c>
      <c r="G187" s="265">
        <v>7896261009691</v>
      </c>
      <c r="H187" s="50" t="s">
        <v>720</v>
      </c>
      <c r="I187" s="50">
        <v>526512309111310</v>
      </c>
      <c r="J187" s="50">
        <v>703467</v>
      </c>
      <c r="K187" s="278" t="s">
        <v>25</v>
      </c>
      <c r="L187" s="454">
        <v>58.38</v>
      </c>
      <c r="M187" s="451">
        <v>80.709999999999994</v>
      </c>
      <c r="N187" s="451">
        <v>56.96</v>
      </c>
      <c r="O187" s="451">
        <v>78.739999999999995</v>
      </c>
      <c r="P187" s="451">
        <v>56.96</v>
      </c>
      <c r="Q187" s="451">
        <v>78.743858500000002</v>
      </c>
      <c r="R187" s="451">
        <v>56.614765400000003</v>
      </c>
      <c r="S187" s="451">
        <v>78.266592000000003</v>
      </c>
      <c r="T187" s="451">
        <v>56.614765400000003</v>
      </c>
      <c r="U187" s="451">
        <v>78.266592000000003</v>
      </c>
      <c r="V187" s="451">
        <v>56.27</v>
      </c>
      <c r="W187" s="451">
        <v>77.790000000000006</v>
      </c>
      <c r="X187" s="451">
        <v>56.27</v>
      </c>
      <c r="Y187" s="451">
        <v>77.790000000000006</v>
      </c>
      <c r="Z187" s="451">
        <v>53.07</v>
      </c>
      <c r="AA187" s="451">
        <v>73.37</v>
      </c>
      <c r="AB187" s="451" t="s">
        <v>1098</v>
      </c>
      <c r="AC187" s="452" t="s">
        <v>1098</v>
      </c>
      <c r="AD187" s="50" t="s">
        <v>1108</v>
      </c>
      <c r="AE187" s="50" t="s">
        <v>1109</v>
      </c>
      <c r="AF187" s="252" t="s">
        <v>1151</v>
      </c>
      <c r="AG187" s="50" t="s">
        <v>1107</v>
      </c>
      <c r="AH187" s="50" t="s">
        <v>1107</v>
      </c>
      <c r="AI187" s="50" t="s">
        <v>1158</v>
      </c>
      <c r="AJ187" s="50" t="s">
        <v>1107</v>
      </c>
      <c r="AK187" s="278" t="s">
        <v>1107</v>
      </c>
      <c r="AL187" s="50" t="s">
        <v>1107</v>
      </c>
      <c r="AM187" s="50" t="s">
        <v>1107</v>
      </c>
      <c r="AN187" s="278"/>
      <c r="AO187" s="252"/>
      <c r="AP187" s="50" t="s">
        <v>1107</v>
      </c>
      <c r="AQ187" s="252"/>
      <c r="AR187" s="125" t="s">
        <v>2254</v>
      </c>
      <c r="AS187" s="308">
        <f>VLOOKUP(I:I,'[1]TPN nº.33'!$G:$H,2,FALSE)</f>
        <v>37735</v>
      </c>
    </row>
    <row r="188" spans="1:45" s="453" customFormat="1" ht="23.25" thickBot="1">
      <c r="A188" s="61" t="s">
        <v>1983</v>
      </c>
      <c r="B188" s="50" t="s">
        <v>2334</v>
      </c>
      <c r="C188" s="61" t="s">
        <v>700</v>
      </c>
      <c r="D188" s="61" t="s">
        <v>701</v>
      </c>
      <c r="E188" s="61" t="s">
        <v>698</v>
      </c>
      <c r="F188" s="238" t="s">
        <v>23</v>
      </c>
      <c r="G188" s="265">
        <v>7896261009660</v>
      </c>
      <c r="H188" s="50" t="s">
        <v>702</v>
      </c>
      <c r="I188" s="114">
        <v>526512302117313</v>
      </c>
      <c r="J188" s="50">
        <v>703468</v>
      </c>
      <c r="K188" s="278" t="s">
        <v>25</v>
      </c>
      <c r="L188" s="450">
        <v>18.96</v>
      </c>
      <c r="M188" s="451">
        <v>26.21</v>
      </c>
      <c r="N188" s="451">
        <v>18.5</v>
      </c>
      <c r="O188" s="451">
        <v>25.57</v>
      </c>
      <c r="P188" s="451">
        <v>18.5</v>
      </c>
      <c r="Q188" s="451">
        <v>25.58</v>
      </c>
      <c r="R188" s="451">
        <v>18.39</v>
      </c>
      <c r="S188" s="451">
        <v>25.42</v>
      </c>
      <c r="T188" s="451">
        <v>18.39</v>
      </c>
      <c r="U188" s="451">
        <v>25.42</v>
      </c>
      <c r="V188" s="451">
        <v>18.27</v>
      </c>
      <c r="W188" s="451">
        <v>25.26</v>
      </c>
      <c r="X188" s="451">
        <v>18.27</v>
      </c>
      <c r="Y188" s="451">
        <v>25.26</v>
      </c>
      <c r="Z188" s="451">
        <v>17.23</v>
      </c>
      <c r="AA188" s="451">
        <v>23.82</v>
      </c>
      <c r="AB188" s="451" t="s">
        <v>1098</v>
      </c>
      <c r="AC188" s="452" t="s">
        <v>1098</v>
      </c>
      <c r="AD188" s="50" t="s">
        <v>1108</v>
      </c>
      <c r="AE188" s="50" t="s">
        <v>1109</v>
      </c>
      <c r="AF188" s="252" t="s">
        <v>1151</v>
      </c>
      <c r="AG188" s="50" t="s">
        <v>1107</v>
      </c>
      <c r="AH188" s="125" t="s">
        <v>1107</v>
      </c>
      <c r="AI188" s="125" t="s">
        <v>1158</v>
      </c>
      <c r="AJ188" s="125" t="s">
        <v>1107</v>
      </c>
      <c r="AK188" s="288" t="s">
        <v>1107</v>
      </c>
      <c r="AL188" s="125" t="s">
        <v>1107</v>
      </c>
      <c r="AM188" s="125" t="s">
        <v>1107</v>
      </c>
      <c r="AN188" s="288"/>
      <c r="AO188" s="298"/>
      <c r="AP188" s="125" t="s">
        <v>1107</v>
      </c>
      <c r="AQ188" s="298"/>
      <c r="AR188" s="125" t="s">
        <v>2254</v>
      </c>
      <c r="AS188" s="308">
        <f>VLOOKUP(I:I,'[1]TPN nº.33'!$G:$H,2,FALSE)</f>
        <v>37735</v>
      </c>
    </row>
    <row r="189" spans="1:45" s="453" customFormat="1" ht="23.25" thickBot="1">
      <c r="A189" s="61" t="s">
        <v>1983</v>
      </c>
      <c r="B189" s="50" t="s">
        <v>2334</v>
      </c>
      <c r="C189" s="61" t="s">
        <v>706</v>
      </c>
      <c r="D189" s="61" t="s">
        <v>707</v>
      </c>
      <c r="E189" s="61" t="s">
        <v>698</v>
      </c>
      <c r="F189" s="238" t="s">
        <v>23</v>
      </c>
      <c r="G189" s="265">
        <v>7896261009677</v>
      </c>
      <c r="H189" s="50" t="s">
        <v>708</v>
      </c>
      <c r="I189" s="114">
        <v>526512305116318</v>
      </c>
      <c r="J189" s="50">
        <v>703469</v>
      </c>
      <c r="K189" s="278" t="s">
        <v>25</v>
      </c>
      <c r="L189" s="450">
        <v>29.64</v>
      </c>
      <c r="M189" s="451">
        <v>40.98</v>
      </c>
      <c r="N189" s="451">
        <v>28.92</v>
      </c>
      <c r="O189" s="451">
        <v>39.979999999999997</v>
      </c>
      <c r="P189" s="451">
        <v>28.92</v>
      </c>
      <c r="Q189" s="451">
        <v>39.979999999999997</v>
      </c>
      <c r="R189" s="451">
        <v>28.74</v>
      </c>
      <c r="S189" s="451">
        <v>39.74</v>
      </c>
      <c r="T189" s="451">
        <v>28.74</v>
      </c>
      <c r="U189" s="451">
        <v>39.74</v>
      </c>
      <c r="V189" s="451">
        <v>28.57</v>
      </c>
      <c r="W189" s="451">
        <v>39.5</v>
      </c>
      <c r="X189" s="451">
        <v>28.57</v>
      </c>
      <c r="Y189" s="451">
        <v>39.5</v>
      </c>
      <c r="Z189" s="451">
        <v>26.95</v>
      </c>
      <c r="AA189" s="451">
        <v>37.26</v>
      </c>
      <c r="AB189" s="451" t="s">
        <v>1098</v>
      </c>
      <c r="AC189" s="452" t="s">
        <v>1098</v>
      </c>
      <c r="AD189" s="50" t="s">
        <v>1108</v>
      </c>
      <c r="AE189" s="50" t="s">
        <v>1109</v>
      </c>
      <c r="AF189" s="252" t="s">
        <v>1151</v>
      </c>
      <c r="AG189" s="50" t="s">
        <v>1107</v>
      </c>
      <c r="AH189" s="125" t="s">
        <v>1107</v>
      </c>
      <c r="AI189" s="125" t="s">
        <v>1158</v>
      </c>
      <c r="AJ189" s="125" t="s">
        <v>1107</v>
      </c>
      <c r="AK189" s="288" t="s">
        <v>1107</v>
      </c>
      <c r="AL189" s="125" t="s">
        <v>1107</v>
      </c>
      <c r="AM189" s="125" t="s">
        <v>1107</v>
      </c>
      <c r="AN189" s="288"/>
      <c r="AO189" s="298"/>
      <c r="AP189" s="125" t="s">
        <v>1107</v>
      </c>
      <c r="AQ189" s="298"/>
      <c r="AR189" s="124" t="s">
        <v>2254</v>
      </c>
      <c r="AS189" s="315">
        <f>VLOOKUP(I:I,'[1]TPN nº.33'!$G:$H,2,FALSE)</f>
        <v>37735</v>
      </c>
    </row>
    <row r="190" spans="1:45" s="151" customFormat="1">
      <c r="A190" s="60" t="s">
        <v>1985</v>
      </c>
      <c r="B190" s="48" t="s">
        <v>2334</v>
      </c>
      <c r="C190" s="60" t="s">
        <v>728</v>
      </c>
      <c r="D190" s="60" t="s">
        <v>729</v>
      </c>
      <c r="E190" s="60" t="s">
        <v>730</v>
      </c>
      <c r="F190" s="246" t="s">
        <v>23</v>
      </c>
      <c r="G190" s="267">
        <v>7896261002678</v>
      </c>
      <c r="H190" s="48" t="s">
        <v>731</v>
      </c>
      <c r="I190" s="111">
        <v>526512503112319</v>
      </c>
      <c r="J190" s="48">
        <v>104795</v>
      </c>
      <c r="K190" s="116" t="s">
        <v>25</v>
      </c>
      <c r="L190" s="420">
        <v>42.41</v>
      </c>
      <c r="M190" s="419">
        <v>58.64</v>
      </c>
      <c r="N190" s="419">
        <v>41.38</v>
      </c>
      <c r="O190" s="419">
        <v>57.2</v>
      </c>
      <c r="P190" s="419">
        <v>41.38</v>
      </c>
      <c r="Q190" s="419">
        <v>57.21</v>
      </c>
      <c r="R190" s="419">
        <v>41.13</v>
      </c>
      <c r="S190" s="419">
        <v>56.86</v>
      </c>
      <c r="T190" s="419">
        <v>41.13</v>
      </c>
      <c r="U190" s="419">
        <v>56.86</v>
      </c>
      <c r="V190" s="419">
        <v>40.880000000000003</v>
      </c>
      <c r="W190" s="419">
        <v>56.51</v>
      </c>
      <c r="X190" s="419">
        <v>40.880000000000003</v>
      </c>
      <c r="Y190" s="419">
        <v>56.51</v>
      </c>
      <c r="Z190" s="419">
        <v>38.56</v>
      </c>
      <c r="AA190" s="419">
        <v>53.31</v>
      </c>
      <c r="AB190" s="419" t="s">
        <v>1098</v>
      </c>
      <c r="AC190" s="437" t="s">
        <v>1098</v>
      </c>
      <c r="AD190" s="48" t="s">
        <v>1108</v>
      </c>
      <c r="AE190" s="48" t="s">
        <v>1109</v>
      </c>
      <c r="AF190" s="245" t="s">
        <v>1768</v>
      </c>
      <c r="AG190" s="48" t="s">
        <v>1107</v>
      </c>
      <c r="AH190" s="127" t="s">
        <v>1158</v>
      </c>
      <c r="AI190" s="127" t="s">
        <v>1107</v>
      </c>
      <c r="AJ190" s="127" t="s">
        <v>1158</v>
      </c>
      <c r="AK190" s="290" t="s">
        <v>1107</v>
      </c>
      <c r="AL190" s="127" t="s">
        <v>1107</v>
      </c>
      <c r="AM190" s="127" t="s">
        <v>1107</v>
      </c>
      <c r="AN190" s="290" t="s">
        <v>1158</v>
      </c>
      <c r="AO190" s="300"/>
      <c r="AP190" s="127" t="s">
        <v>1107</v>
      </c>
      <c r="AQ190" s="300" t="s">
        <v>2197</v>
      </c>
      <c r="AR190" s="127" t="s">
        <v>1100</v>
      </c>
      <c r="AS190" s="311" t="s">
        <v>1098</v>
      </c>
    </row>
    <row r="191" spans="1:45" s="151" customFormat="1" ht="23.25" thickBot="1">
      <c r="A191" s="58" t="s">
        <v>1985</v>
      </c>
      <c r="B191" s="54" t="s">
        <v>2334</v>
      </c>
      <c r="C191" s="58" t="s">
        <v>401</v>
      </c>
      <c r="D191" s="58" t="s">
        <v>732</v>
      </c>
      <c r="E191" s="58" t="s">
        <v>730</v>
      </c>
      <c r="F191" s="237" t="s">
        <v>23</v>
      </c>
      <c r="G191" s="270">
        <v>7896261002685</v>
      </c>
      <c r="H191" s="54" t="s">
        <v>733</v>
      </c>
      <c r="I191" s="70">
        <v>526512504119317</v>
      </c>
      <c r="J191" s="54">
        <v>131437</v>
      </c>
      <c r="K191" s="282" t="s">
        <v>25</v>
      </c>
      <c r="L191" s="407">
        <v>82.78</v>
      </c>
      <c r="M191" s="414">
        <v>114.44</v>
      </c>
      <c r="N191" s="414">
        <v>80.760000000000005</v>
      </c>
      <c r="O191" s="414">
        <v>111.65</v>
      </c>
      <c r="P191" s="414">
        <v>80.760000000000005</v>
      </c>
      <c r="Q191" s="414">
        <v>111.65</v>
      </c>
      <c r="R191" s="414">
        <v>80.27</v>
      </c>
      <c r="S191" s="414">
        <v>110.97</v>
      </c>
      <c r="T191" s="414">
        <v>80.27</v>
      </c>
      <c r="U191" s="414">
        <v>110.97</v>
      </c>
      <c r="V191" s="414">
        <v>79.790000000000006</v>
      </c>
      <c r="W191" s="414">
        <v>110.3</v>
      </c>
      <c r="X191" s="414">
        <v>79.790000000000006</v>
      </c>
      <c r="Y191" s="414">
        <v>110.3</v>
      </c>
      <c r="Z191" s="414">
        <v>75.260000000000005</v>
      </c>
      <c r="AA191" s="414">
        <v>104.04</v>
      </c>
      <c r="AB191" s="414" t="s">
        <v>1098</v>
      </c>
      <c r="AC191" s="429" t="s">
        <v>1098</v>
      </c>
      <c r="AD191" s="54" t="s">
        <v>1108</v>
      </c>
      <c r="AE191" s="54" t="s">
        <v>1109</v>
      </c>
      <c r="AF191" s="251" t="s">
        <v>1768</v>
      </c>
      <c r="AG191" s="54" t="s">
        <v>1107</v>
      </c>
      <c r="AH191" s="128" t="s">
        <v>1158</v>
      </c>
      <c r="AI191" s="128" t="s">
        <v>1107</v>
      </c>
      <c r="AJ191" s="128" t="s">
        <v>1158</v>
      </c>
      <c r="AK191" s="293" t="s">
        <v>1107</v>
      </c>
      <c r="AL191" s="128" t="s">
        <v>1107</v>
      </c>
      <c r="AM191" s="128" t="s">
        <v>1107</v>
      </c>
      <c r="AN191" s="293"/>
      <c r="AO191" s="303"/>
      <c r="AP191" s="128" t="s">
        <v>1107</v>
      </c>
      <c r="AQ191" s="303" t="s">
        <v>2198</v>
      </c>
      <c r="AR191" s="128" t="s">
        <v>2254</v>
      </c>
      <c r="AS191" s="307" t="str">
        <f>VLOOKUP(I:I,'[1]TPN nº.33'!$G:$H,2,FALSE)</f>
        <v>antes de 10/11/2003</v>
      </c>
    </row>
    <row r="192" spans="1:45" s="151" customFormat="1" ht="22.5">
      <c r="A192" s="62" t="s">
        <v>1988</v>
      </c>
      <c r="B192" s="56" t="s">
        <v>2334</v>
      </c>
      <c r="C192" s="62" t="s">
        <v>748</v>
      </c>
      <c r="D192" s="62" t="s">
        <v>749</v>
      </c>
      <c r="E192" s="62" t="s">
        <v>746</v>
      </c>
      <c r="F192" s="240" t="s">
        <v>23</v>
      </c>
      <c r="G192" s="271">
        <v>7896261013568</v>
      </c>
      <c r="H192" s="56" t="s">
        <v>750</v>
      </c>
      <c r="I192" s="112">
        <v>526529302115315</v>
      </c>
      <c r="J192" s="56">
        <v>711965</v>
      </c>
      <c r="K192" s="283" t="s">
        <v>25</v>
      </c>
      <c r="L192" s="410">
        <v>101.89</v>
      </c>
      <c r="M192" s="418">
        <v>140.85</v>
      </c>
      <c r="N192" s="418">
        <v>99.4</v>
      </c>
      <c r="O192" s="418">
        <v>137.41</v>
      </c>
      <c r="P192" s="418">
        <v>99.4</v>
      </c>
      <c r="Q192" s="418">
        <v>137.41</v>
      </c>
      <c r="R192" s="418">
        <v>98.8</v>
      </c>
      <c r="S192" s="418">
        <v>136.58000000000001</v>
      </c>
      <c r="T192" s="418">
        <v>98.8</v>
      </c>
      <c r="U192" s="418">
        <v>136.58000000000001</v>
      </c>
      <c r="V192" s="418">
        <v>98.2</v>
      </c>
      <c r="W192" s="418">
        <v>135.76</v>
      </c>
      <c r="X192" s="418">
        <v>98.2</v>
      </c>
      <c r="Y192" s="418">
        <v>135.76</v>
      </c>
      <c r="Z192" s="418">
        <v>92.62</v>
      </c>
      <c r="AA192" s="418">
        <v>128.04</v>
      </c>
      <c r="AB192" s="418" t="s">
        <v>1098</v>
      </c>
      <c r="AC192" s="432" t="s">
        <v>1098</v>
      </c>
      <c r="AD192" s="56" t="s">
        <v>1114</v>
      </c>
      <c r="AE192" s="56" t="s">
        <v>1109</v>
      </c>
      <c r="AF192" s="239" t="s">
        <v>1583</v>
      </c>
      <c r="AG192" s="56" t="s">
        <v>1107</v>
      </c>
      <c r="AH192" s="124" t="s">
        <v>1107</v>
      </c>
      <c r="AI192" s="124" t="s">
        <v>1107</v>
      </c>
      <c r="AJ192" s="124" t="s">
        <v>1107</v>
      </c>
      <c r="AK192" s="287" t="s">
        <v>1107</v>
      </c>
      <c r="AL192" s="124" t="s">
        <v>1107</v>
      </c>
      <c r="AM192" s="124" t="s">
        <v>1158</v>
      </c>
      <c r="AN192" s="287"/>
      <c r="AO192" s="297"/>
      <c r="AP192" s="124" t="s">
        <v>1107</v>
      </c>
      <c r="AQ192" s="297"/>
      <c r="AR192" s="124" t="str">
        <f>VLOOKUP(I:I,'[1]TPN nº.33'!$G:$I,3,FALSE)</f>
        <v>Categoria II</v>
      </c>
      <c r="AS192" s="315">
        <f>VLOOKUP(I:I,'[1]TPN nº.33'!$G:$H,2,FALSE)</f>
        <v>39436</v>
      </c>
    </row>
    <row r="193" spans="1:45" s="151" customFormat="1" ht="23.25" thickBot="1">
      <c r="A193" s="63" t="s">
        <v>1988</v>
      </c>
      <c r="B193" s="52" t="s">
        <v>2334</v>
      </c>
      <c r="C193" s="63" t="s">
        <v>753</v>
      </c>
      <c r="D193" s="63" t="s">
        <v>754</v>
      </c>
      <c r="E193" s="63" t="s">
        <v>746</v>
      </c>
      <c r="F193" s="242" t="s">
        <v>23</v>
      </c>
      <c r="G193" s="266">
        <v>7896261013629</v>
      </c>
      <c r="H193" s="52" t="s">
        <v>755</v>
      </c>
      <c r="I193" s="74">
        <v>526529304118311</v>
      </c>
      <c r="J193" s="52">
        <v>711967</v>
      </c>
      <c r="K193" s="279" t="s">
        <v>25</v>
      </c>
      <c r="L193" s="409">
        <v>101.89</v>
      </c>
      <c r="M193" s="406">
        <v>140.85</v>
      </c>
      <c r="N193" s="406">
        <v>99.4</v>
      </c>
      <c r="O193" s="406">
        <v>137.41</v>
      </c>
      <c r="P193" s="406">
        <v>99.4</v>
      </c>
      <c r="Q193" s="406">
        <v>137.41</v>
      </c>
      <c r="R193" s="406">
        <v>98.8</v>
      </c>
      <c r="S193" s="406">
        <v>136.58000000000001</v>
      </c>
      <c r="T193" s="406">
        <v>98.8</v>
      </c>
      <c r="U193" s="406">
        <v>136.58000000000001</v>
      </c>
      <c r="V193" s="406">
        <v>98.2</v>
      </c>
      <c r="W193" s="406">
        <v>135.76</v>
      </c>
      <c r="X193" s="406">
        <v>98.2</v>
      </c>
      <c r="Y193" s="406">
        <v>135.76</v>
      </c>
      <c r="Z193" s="406">
        <v>92.62</v>
      </c>
      <c r="AA193" s="406">
        <v>128.04</v>
      </c>
      <c r="AB193" s="406" t="s">
        <v>1098</v>
      </c>
      <c r="AC193" s="431" t="s">
        <v>1098</v>
      </c>
      <c r="AD193" s="52" t="s">
        <v>1114</v>
      </c>
      <c r="AE193" s="52" t="s">
        <v>1109</v>
      </c>
      <c r="AF193" s="241" t="s">
        <v>1583</v>
      </c>
      <c r="AG193" s="52" t="s">
        <v>1107</v>
      </c>
      <c r="AH193" s="126" t="s">
        <v>1107</v>
      </c>
      <c r="AI193" s="126" t="s">
        <v>1107</v>
      </c>
      <c r="AJ193" s="126" t="s">
        <v>1107</v>
      </c>
      <c r="AK193" s="289" t="s">
        <v>1107</v>
      </c>
      <c r="AL193" s="126" t="s">
        <v>1107</v>
      </c>
      <c r="AM193" s="126" t="s">
        <v>1158</v>
      </c>
      <c r="AN193" s="289"/>
      <c r="AO193" s="299"/>
      <c r="AP193" s="126" t="s">
        <v>1107</v>
      </c>
      <c r="AQ193" s="299"/>
      <c r="AR193" s="126" t="str">
        <f>VLOOKUP(I:I,'[1]TPN nº.33'!$G:$I,3,FALSE)</f>
        <v>Categoria II</v>
      </c>
      <c r="AS193" s="316">
        <f>VLOOKUP(I:I,'[1]TPN nº.33'!$G:$H,2,FALSE)</f>
        <v>39505</v>
      </c>
    </row>
    <row r="194" spans="1:45" s="151" customFormat="1" ht="33.75">
      <c r="A194" s="60" t="s">
        <v>1990</v>
      </c>
      <c r="B194" s="48" t="s">
        <v>2334</v>
      </c>
      <c r="C194" s="60" t="s">
        <v>768</v>
      </c>
      <c r="D194" s="60" t="s">
        <v>769</v>
      </c>
      <c r="E194" s="60" t="s">
        <v>766</v>
      </c>
      <c r="F194" s="246" t="s">
        <v>23</v>
      </c>
      <c r="G194" s="267">
        <v>7896261015296</v>
      </c>
      <c r="H194" s="48" t="s">
        <v>770</v>
      </c>
      <c r="I194" s="111">
        <v>526530802118317</v>
      </c>
      <c r="J194" s="48">
        <v>715483</v>
      </c>
      <c r="K194" s="116" t="s">
        <v>25</v>
      </c>
      <c r="L194" s="407">
        <v>87.52</v>
      </c>
      <c r="M194" s="414">
        <v>121</v>
      </c>
      <c r="N194" s="414">
        <v>85.39</v>
      </c>
      <c r="O194" s="414">
        <v>118.04</v>
      </c>
      <c r="P194" s="414">
        <v>85.39</v>
      </c>
      <c r="Q194" s="414">
        <v>118.05</v>
      </c>
      <c r="R194" s="414">
        <v>84.87</v>
      </c>
      <c r="S194" s="414">
        <v>117.33</v>
      </c>
      <c r="T194" s="414">
        <v>84.87</v>
      </c>
      <c r="U194" s="414">
        <v>117.33</v>
      </c>
      <c r="V194" s="414">
        <v>84.36</v>
      </c>
      <c r="W194" s="414">
        <v>116.62</v>
      </c>
      <c r="X194" s="414">
        <v>84.36</v>
      </c>
      <c r="Y194" s="414">
        <v>116.62</v>
      </c>
      <c r="Z194" s="414">
        <v>79.569999999999993</v>
      </c>
      <c r="AA194" s="414">
        <v>110</v>
      </c>
      <c r="AB194" s="414" t="s">
        <v>1098</v>
      </c>
      <c r="AC194" s="429" t="s">
        <v>1098</v>
      </c>
      <c r="AD194" s="48" t="s">
        <v>1108</v>
      </c>
      <c r="AE194" s="48" t="s">
        <v>1109</v>
      </c>
      <c r="AF194" s="245" t="s">
        <v>1596</v>
      </c>
      <c r="AG194" s="48" t="s">
        <v>1107</v>
      </c>
      <c r="AH194" s="127" t="s">
        <v>1107</v>
      </c>
      <c r="AI194" s="127" t="s">
        <v>1107</v>
      </c>
      <c r="AJ194" s="127" t="s">
        <v>1107</v>
      </c>
      <c r="AK194" s="290" t="s">
        <v>1107</v>
      </c>
      <c r="AL194" s="127" t="s">
        <v>1107</v>
      </c>
      <c r="AM194" s="127" t="s">
        <v>1158</v>
      </c>
      <c r="AN194" s="290" t="s">
        <v>1158</v>
      </c>
      <c r="AO194" s="331" t="s">
        <v>2329</v>
      </c>
      <c r="AP194" s="127" t="s">
        <v>1107</v>
      </c>
      <c r="AQ194" s="300" t="s">
        <v>2194</v>
      </c>
      <c r="AR194" s="127" t="str">
        <f>VLOOKUP(I:I,'[1]TPN nº.33'!$G:$I,3,FALSE)</f>
        <v>Categoria V</v>
      </c>
      <c r="AS194" s="311">
        <f>VLOOKUP(I:I,'[1]TPN nº.33'!$G:$H,2,FALSE)</f>
        <v>39878</v>
      </c>
    </row>
    <row r="195" spans="1:45" s="151" customFormat="1" ht="33.75">
      <c r="A195" s="58" t="s">
        <v>1990</v>
      </c>
      <c r="B195" s="54" t="s">
        <v>2334</v>
      </c>
      <c r="C195" s="58" t="s">
        <v>773</v>
      </c>
      <c r="D195" s="58" t="s">
        <v>774</v>
      </c>
      <c r="E195" s="58" t="s">
        <v>766</v>
      </c>
      <c r="F195" s="237" t="s">
        <v>23</v>
      </c>
      <c r="G195" s="270">
        <v>7896261015319</v>
      </c>
      <c r="H195" s="54" t="s">
        <v>775</v>
      </c>
      <c r="I195" s="70">
        <v>526530804110313</v>
      </c>
      <c r="J195" s="54">
        <v>715486</v>
      </c>
      <c r="K195" s="282" t="s">
        <v>25</v>
      </c>
      <c r="L195" s="407">
        <v>90.62</v>
      </c>
      <c r="M195" s="414">
        <v>125.28</v>
      </c>
      <c r="N195" s="414">
        <v>88.41</v>
      </c>
      <c r="O195" s="414">
        <v>122.23</v>
      </c>
      <c r="P195" s="414">
        <v>88.41</v>
      </c>
      <c r="Q195" s="414">
        <v>122.22</v>
      </c>
      <c r="R195" s="414">
        <v>87.87</v>
      </c>
      <c r="S195" s="414">
        <v>121.48</v>
      </c>
      <c r="T195" s="414">
        <v>87.87</v>
      </c>
      <c r="U195" s="414">
        <v>121.48</v>
      </c>
      <c r="V195" s="414">
        <v>87.35</v>
      </c>
      <c r="W195" s="414">
        <v>120.76</v>
      </c>
      <c r="X195" s="414">
        <v>87.35</v>
      </c>
      <c r="Y195" s="414">
        <v>120.76</v>
      </c>
      <c r="Z195" s="414">
        <v>82.38</v>
      </c>
      <c r="AA195" s="414">
        <v>113.89</v>
      </c>
      <c r="AB195" s="414" t="s">
        <v>1098</v>
      </c>
      <c r="AC195" s="429" t="s">
        <v>1098</v>
      </c>
      <c r="AD195" s="54" t="s">
        <v>1108</v>
      </c>
      <c r="AE195" s="54" t="s">
        <v>1109</v>
      </c>
      <c r="AF195" s="251" t="s">
        <v>1596</v>
      </c>
      <c r="AG195" s="54" t="s">
        <v>1107</v>
      </c>
      <c r="AH195" s="128" t="s">
        <v>1107</v>
      </c>
      <c r="AI195" s="128" t="s">
        <v>1107</v>
      </c>
      <c r="AJ195" s="128" t="s">
        <v>1107</v>
      </c>
      <c r="AK195" s="293" t="s">
        <v>1107</v>
      </c>
      <c r="AL195" s="128" t="s">
        <v>1107</v>
      </c>
      <c r="AM195" s="128" t="s">
        <v>1158</v>
      </c>
      <c r="AN195" s="293" t="s">
        <v>1158</v>
      </c>
      <c r="AO195" s="329" t="s">
        <v>2309</v>
      </c>
      <c r="AP195" s="128" t="s">
        <v>1107</v>
      </c>
      <c r="AQ195" s="303" t="s">
        <v>2194</v>
      </c>
      <c r="AR195" s="128" t="str">
        <f>VLOOKUP(I:I,'[1]TPN nº.33'!$G:$I,3,FALSE)</f>
        <v>Categoria V</v>
      </c>
      <c r="AS195" s="307">
        <f>VLOOKUP(I:I,'[1]TPN nº.33'!$G:$H,2,FALSE)</f>
        <v>39878</v>
      </c>
    </row>
    <row r="196" spans="1:45" s="151" customFormat="1" ht="33.75">
      <c r="A196" s="58" t="s">
        <v>1990</v>
      </c>
      <c r="B196" s="54" t="s">
        <v>2334</v>
      </c>
      <c r="C196" s="58" t="s">
        <v>778</v>
      </c>
      <c r="D196" s="58" t="s">
        <v>779</v>
      </c>
      <c r="E196" s="58" t="s">
        <v>766</v>
      </c>
      <c r="F196" s="237" t="s">
        <v>23</v>
      </c>
      <c r="G196" s="270">
        <v>7896261015333</v>
      </c>
      <c r="H196" s="54" t="s">
        <v>780</v>
      </c>
      <c r="I196" s="70">
        <v>526530807111310</v>
      </c>
      <c r="J196" s="54">
        <v>715489</v>
      </c>
      <c r="K196" s="282" t="s">
        <v>25</v>
      </c>
      <c r="L196" s="407">
        <v>87.52</v>
      </c>
      <c r="M196" s="414">
        <v>121</v>
      </c>
      <c r="N196" s="414">
        <v>85.39</v>
      </c>
      <c r="O196" s="414">
        <v>118.04</v>
      </c>
      <c r="P196" s="414">
        <v>85.39</v>
      </c>
      <c r="Q196" s="414">
        <v>118.05</v>
      </c>
      <c r="R196" s="414">
        <v>84.87</v>
      </c>
      <c r="S196" s="414">
        <v>117.33</v>
      </c>
      <c r="T196" s="414">
        <v>84.87</v>
      </c>
      <c r="U196" s="414">
        <v>117.33</v>
      </c>
      <c r="V196" s="414">
        <v>84.36</v>
      </c>
      <c r="W196" s="414">
        <v>116.62</v>
      </c>
      <c r="X196" s="414">
        <v>84.36</v>
      </c>
      <c r="Y196" s="414">
        <v>116.62</v>
      </c>
      <c r="Z196" s="414">
        <v>79.569999999999993</v>
      </c>
      <c r="AA196" s="414">
        <v>110</v>
      </c>
      <c r="AB196" s="414" t="s">
        <v>1098</v>
      </c>
      <c r="AC196" s="429" t="s">
        <v>1098</v>
      </c>
      <c r="AD196" s="54" t="s">
        <v>1108</v>
      </c>
      <c r="AE196" s="54" t="s">
        <v>1109</v>
      </c>
      <c r="AF196" s="251" t="s">
        <v>1596</v>
      </c>
      <c r="AG196" s="54" t="s">
        <v>1107</v>
      </c>
      <c r="AH196" s="128" t="s">
        <v>1107</v>
      </c>
      <c r="AI196" s="128" t="s">
        <v>1107</v>
      </c>
      <c r="AJ196" s="128" t="s">
        <v>1107</v>
      </c>
      <c r="AK196" s="293" t="s">
        <v>1107</v>
      </c>
      <c r="AL196" s="128" t="s">
        <v>1107</v>
      </c>
      <c r="AM196" s="128" t="s">
        <v>1158</v>
      </c>
      <c r="AN196" s="293" t="s">
        <v>1158</v>
      </c>
      <c r="AO196" s="329" t="s">
        <v>2331</v>
      </c>
      <c r="AP196" s="128" t="s">
        <v>1107</v>
      </c>
      <c r="AQ196" s="303" t="s">
        <v>2194</v>
      </c>
      <c r="AR196" s="128" t="str">
        <f>VLOOKUP(I:I,'[1]TPN nº.33'!$G:$I,3,FALSE)</f>
        <v>Categoria V</v>
      </c>
      <c r="AS196" s="307">
        <f>VLOOKUP(I:I,'[1]TPN nº.33'!$G:$H,2,FALSE)</f>
        <v>40045</v>
      </c>
    </row>
    <row r="197" spans="1:45" s="151" customFormat="1" ht="34.5" thickBot="1">
      <c r="A197" s="58" t="s">
        <v>1990</v>
      </c>
      <c r="B197" s="54" t="s">
        <v>2334</v>
      </c>
      <c r="C197" s="58" t="s">
        <v>783</v>
      </c>
      <c r="D197" s="58" t="s">
        <v>784</v>
      </c>
      <c r="E197" s="58" t="s">
        <v>766</v>
      </c>
      <c r="F197" s="237" t="s">
        <v>23</v>
      </c>
      <c r="G197" s="270">
        <v>7896261015357</v>
      </c>
      <c r="H197" s="54" t="s">
        <v>785</v>
      </c>
      <c r="I197" s="70">
        <v>526530810110311</v>
      </c>
      <c r="J197" s="54">
        <v>715492</v>
      </c>
      <c r="K197" s="282" t="s">
        <v>25</v>
      </c>
      <c r="L197" s="407">
        <v>90.62</v>
      </c>
      <c r="M197" s="414">
        <v>125.28</v>
      </c>
      <c r="N197" s="414">
        <v>88.41</v>
      </c>
      <c r="O197" s="414">
        <v>122.23</v>
      </c>
      <c r="P197" s="414">
        <v>88.41</v>
      </c>
      <c r="Q197" s="414">
        <v>122.22</v>
      </c>
      <c r="R197" s="414">
        <v>87.87</v>
      </c>
      <c r="S197" s="414">
        <v>121.48</v>
      </c>
      <c r="T197" s="414">
        <v>87.87</v>
      </c>
      <c r="U197" s="414">
        <v>121.48</v>
      </c>
      <c r="V197" s="414">
        <v>87.35</v>
      </c>
      <c r="W197" s="414">
        <v>120.76</v>
      </c>
      <c r="X197" s="414">
        <v>87.35</v>
      </c>
      <c r="Y197" s="414">
        <v>120.76</v>
      </c>
      <c r="Z197" s="414">
        <v>82.38</v>
      </c>
      <c r="AA197" s="414">
        <v>113.89</v>
      </c>
      <c r="AB197" s="414" t="s">
        <v>1098</v>
      </c>
      <c r="AC197" s="429" t="s">
        <v>1098</v>
      </c>
      <c r="AD197" s="54" t="s">
        <v>1108</v>
      </c>
      <c r="AE197" s="54" t="s">
        <v>1109</v>
      </c>
      <c r="AF197" s="251" t="s">
        <v>1596</v>
      </c>
      <c r="AG197" s="54" t="s">
        <v>1107</v>
      </c>
      <c r="AH197" s="128" t="s">
        <v>1107</v>
      </c>
      <c r="AI197" s="128" t="s">
        <v>1107</v>
      </c>
      <c r="AJ197" s="128" t="s">
        <v>1107</v>
      </c>
      <c r="AK197" s="293" t="s">
        <v>1107</v>
      </c>
      <c r="AL197" s="128" t="s">
        <v>1107</v>
      </c>
      <c r="AM197" s="128" t="s">
        <v>1158</v>
      </c>
      <c r="AN197" s="293" t="s">
        <v>1158</v>
      </c>
      <c r="AO197" s="329" t="s">
        <v>2331</v>
      </c>
      <c r="AP197" s="128" t="s">
        <v>1107</v>
      </c>
      <c r="AQ197" s="303" t="s">
        <v>2194</v>
      </c>
      <c r="AR197" s="128" t="str">
        <f>VLOOKUP(I:I,'[1]TPN nº.33'!$G:$I,3,FALSE)</f>
        <v>Categoria V</v>
      </c>
      <c r="AS197" s="307">
        <f>VLOOKUP(I:I,'[1]TPN nº.33'!$G:$H,2,FALSE)</f>
        <v>39878</v>
      </c>
    </row>
    <row r="198" spans="1:45" s="151" customFormat="1">
      <c r="A198" s="62" t="s">
        <v>2069</v>
      </c>
      <c r="B198" s="56" t="s">
        <v>2334</v>
      </c>
      <c r="C198" s="62" t="s">
        <v>789</v>
      </c>
      <c r="D198" s="62" t="s">
        <v>790</v>
      </c>
      <c r="E198" s="62" t="s">
        <v>787</v>
      </c>
      <c r="F198" s="240" t="s">
        <v>161</v>
      </c>
      <c r="G198" s="271">
        <v>7896261017306</v>
      </c>
      <c r="H198" s="56" t="s">
        <v>791</v>
      </c>
      <c r="I198" s="112">
        <v>526513207118314</v>
      </c>
      <c r="J198" s="56">
        <v>723246</v>
      </c>
      <c r="K198" s="283" t="s">
        <v>43</v>
      </c>
      <c r="L198" s="410">
        <v>56.95</v>
      </c>
      <c r="M198" s="418">
        <v>75.81</v>
      </c>
      <c r="N198" s="418">
        <v>55.35</v>
      </c>
      <c r="O198" s="418">
        <v>73.739999999999995</v>
      </c>
      <c r="P198" s="418">
        <v>48.09</v>
      </c>
      <c r="Q198" s="418">
        <v>66.489999999999995</v>
      </c>
      <c r="R198" s="418">
        <v>54.96</v>
      </c>
      <c r="S198" s="418">
        <v>73.25</v>
      </c>
      <c r="T198" s="418">
        <v>47.8</v>
      </c>
      <c r="U198" s="418">
        <v>66.08</v>
      </c>
      <c r="V198" s="418">
        <v>54.58</v>
      </c>
      <c r="W198" s="418">
        <v>72.75</v>
      </c>
      <c r="X198" s="418">
        <v>47.52</v>
      </c>
      <c r="Y198" s="418">
        <v>65.69</v>
      </c>
      <c r="Z198" s="418">
        <v>51.04</v>
      </c>
      <c r="AA198" s="418">
        <v>68.180000000000007</v>
      </c>
      <c r="AB198" s="418" t="s">
        <v>1098</v>
      </c>
      <c r="AC198" s="432" t="s">
        <v>1098</v>
      </c>
      <c r="AD198" s="56" t="s">
        <v>1108</v>
      </c>
      <c r="AE198" s="56" t="s">
        <v>1109</v>
      </c>
      <c r="AF198" s="239" t="s">
        <v>1611</v>
      </c>
      <c r="AG198" s="56" t="s">
        <v>1107</v>
      </c>
      <c r="AH198" s="124" t="s">
        <v>1107</v>
      </c>
      <c r="AI198" s="124" t="s">
        <v>1158</v>
      </c>
      <c r="AJ198" s="124" t="s">
        <v>1107</v>
      </c>
      <c r="AK198" s="287" t="s">
        <v>1107</v>
      </c>
      <c r="AL198" s="124" t="s">
        <v>1107</v>
      </c>
      <c r="AM198" s="124" t="s">
        <v>1107</v>
      </c>
      <c r="AN198" s="287"/>
      <c r="AO198" s="297"/>
      <c r="AP198" s="124" t="s">
        <v>1107</v>
      </c>
      <c r="AQ198" s="297"/>
      <c r="AR198" s="124" t="s">
        <v>2252</v>
      </c>
      <c r="AS198" s="315" t="s">
        <v>2252</v>
      </c>
    </row>
    <row r="199" spans="1:45" s="151" customFormat="1" ht="13.5" thickBot="1">
      <c r="A199" s="63" t="s">
        <v>2069</v>
      </c>
      <c r="B199" s="52" t="s">
        <v>2334</v>
      </c>
      <c r="C199" s="63" t="s">
        <v>1798</v>
      </c>
      <c r="D199" s="223" t="s">
        <v>1797</v>
      </c>
      <c r="E199" s="63" t="s">
        <v>787</v>
      </c>
      <c r="F199" s="242" t="s">
        <v>161</v>
      </c>
      <c r="G199" s="266">
        <v>7896261018754</v>
      </c>
      <c r="H199" s="52" t="s">
        <v>1800</v>
      </c>
      <c r="I199" s="74">
        <v>526514090079503</v>
      </c>
      <c r="J199" s="52">
        <v>727580</v>
      </c>
      <c r="K199" s="279" t="s">
        <v>43</v>
      </c>
      <c r="L199" s="409">
        <v>28.49</v>
      </c>
      <c r="M199" s="406">
        <v>37.92</v>
      </c>
      <c r="N199" s="406">
        <v>27.69</v>
      </c>
      <c r="O199" s="406">
        <v>36.89</v>
      </c>
      <c r="P199" s="406">
        <v>24.06</v>
      </c>
      <c r="Q199" s="406">
        <v>33.26</v>
      </c>
      <c r="R199" s="406">
        <v>27.5</v>
      </c>
      <c r="S199" s="406">
        <v>36.64</v>
      </c>
      <c r="T199" s="406">
        <v>23.91</v>
      </c>
      <c r="U199" s="406">
        <v>33.06</v>
      </c>
      <c r="V199" s="406">
        <v>27.3</v>
      </c>
      <c r="W199" s="406">
        <v>36.39</v>
      </c>
      <c r="X199" s="406">
        <v>23.77</v>
      </c>
      <c r="Y199" s="406">
        <v>32.86</v>
      </c>
      <c r="Z199" s="406">
        <v>25.53</v>
      </c>
      <c r="AA199" s="406">
        <v>34.1</v>
      </c>
      <c r="AB199" s="406" t="s">
        <v>1098</v>
      </c>
      <c r="AC199" s="431" t="s">
        <v>1098</v>
      </c>
      <c r="AD199" s="52" t="s">
        <v>1108</v>
      </c>
      <c r="AE199" s="52" t="s">
        <v>1109</v>
      </c>
      <c r="AF199" s="241" t="s">
        <v>1611</v>
      </c>
      <c r="AG199" s="52" t="s">
        <v>1107</v>
      </c>
      <c r="AH199" s="126" t="s">
        <v>1107</v>
      </c>
      <c r="AI199" s="126"/>
      <c r="AJ199" s="126"/>
      <c r="AK199" s="289"/>
      <c r="AL199" s="126"/>
      <c r="AM199" s="126" t="s">
        <v>1107</v>
      </c>
      <c r="AN199" s="289"/>
      <c r="AO199" s="299"/>
      <c r="AP199" s="126" t="s">
        <v>1107</v>
      </c>
      <c r="AQ199" s="299"/>
      <c r="AR199" s="316" t="s">
        <v>2254</v>
      </c>
      <c r="AS199" s="316" t="s">
        <v>2254</v>
      </c>
    </row>
    <row r="200" spans="1:45" s="151" customFormat="1">
      <c r="A200" s="60" t="s">
        <v>1991</v>
      </c>
      <c r="B200" s="48" t="s">
        <v>2334</v>
      </c>
      <c r="C200" s="60" t="s">
        <v>794</v>
      </c>
      <c r="D200" s="60" t="s">
        <v>795</v>
      </c>
      <c r="E200" s="60" t="s">
        <v>787</v>
      </c>
      <c r="F200" s="246" t="s">
        <v>161</v>
      </c>
      <c r="G200" s="267">
        <v>7896261006850</v>
      </c>
      <c r="H200" s="48" t="s">
        <v>796</v>
      </c>
      <c r="I200" s="111">
        <v>526513204119311</v>
      </c>
      <c r="J200" s="48">
        <v>151964</v>
      </c>
      <c r="K200" s="116" t="s">
        <v>43</v>
      </c>
      <c r="L200" s="407">
        <v>193.65</v>
      </c>
      <c r="M200" s="414">
        <v>257.75</v>
      </c>
      <c r="N200" s="414">
        <v>188.2</v>
      </c>
      <c r="O200" s="414">
        <v>250.74</v>
      </c>
      <c r="P200" s="414">
        <v>163.53</v>
      </c>
      <c r="Q200" s="414">
        <v>226.07</v>
      </c>
      <c r="R200" s="414">
        <v>186.89</v>
      </c>
      <c r="S200" s="414">
        <v>249.05</v>
      </c>
      <c r="T200" s="414">
        <v>162.54</v>
      </c>
      <c r="U200" s="414">
        <v>224.7</v>
      </c>
      <c r="V200" s="414">
        <v>185.59</v>
      </c>
      <c r="W200" s="414">
        <v>247.38</v>
      </c>
      <c r="X200" s="414">
        <v>161.56</v>
      </c>
      <c r="Y200" s="414">
        <v>223.35</v>
      </c>
      <c r="Z200" s="414">
        <v>173.55</v>
      </c>
      <c r="AA200" s="414">
        <v>231.83</v>
      </c>
      <c r="AB200" s="414" t="s">
        <v>1098</v>
      </c>
      <c r="AC200" s="429" t="s">
        <v>1098</v>
      </c>
      <c r="AD200" s="48" t="s">
        <v>1108</v>
      </c>
      <c r="AE200" s="48" t="s">
        <v>1109</v>
      </c>
      <c r="AF200" s="245" t="s">
        <v>1611</v>
      </c>
      <c r="AG200" s="48" t="s">
        <v>1107</v>
      </c>
      <c r="AH200" s="127" t="s">
        <v>1107</v>
      </c>
      <c r="AI200" s="127" t="s">
        <v>1158</v>
      </c>
      <c r="AJ200" s="127" t="s">
        <v>1107</v>
      </c>
      <c r="AK200" s="290" t="s">
        <v>1107</v>
      </c>
      <c r="AL200" s="127" t="s">
        <v>1107</v>
      </c>
      <c r="AM200" s="127" t="s">
        <v>1158</v>
      </c>
      <c r="AN200" s="290"/>
      <c r="AO200" s="300"/>
      <c r="AP200" s="127" t="s">
        <v>1107</v>
      </c>
      <c r="AQ200" s="300"/>
      <c r="AR200" s="128" t="str">
        <f>VLOOKUP(I:I,'[1]TPN nº.33'!$G:$I,3,FALSE)</f>
        <v>Categoria V</v>
      </c>
      <c r="AS200" s="307">
        <f>VLOOKUP(I:I,'[1]TPN nº.33'!$G:$H,2,FALSE)</f>
        <v>38121</v>
      </c>
    </row>
    <row r="201" spans="1:45" s="151" customFormat="1">
      <c r="A201" s="58" t="s">
        <v>1991</v>
      </c>
      <c r="B201" s="54" t="s">
        <v>2334</v>
      </c>
      <c r="C201" s="58" t="s">
        <v>797</v>
      </c>
      <c r="D201" s="58" t="s">
        <v>798</v>
      </c>
      <c r="E201" s="58" t="s">
        <v>787</v>
      </c>
      <c r="F201" s="237" t="s">
        <v>161</v>
      </c>
      <c r="G201" s="270">
        <v>7896261006867</v>
      </c>
      <c r="H201" s="54" t="s">
        <v>799</v>
      </c>
      <c r="I201" s="70">
        <v>526513202116216</v>
      </c>
      <c r="J201" s="54">
        <v>151965</v>
      </c>
      <c r="K201" s="282" t="s">
        <v>43</v>
      </c>
      <c r="L201" s="407">
        <v>203.33</v>
      </c>
      <c r="M201" s="414">
        <v>270.64</v>
      </c>
      <c r="N201" s="414">
        <v>197.61</v>
      </c>
      <c r="O201" s="414">
        <v>263.27</v>
      </c>
      <c r="P201" s="414">
        <v>171.71</v>
      </c>
      <c r="Q201" s="414">
        <v>237.37</v>
      </c>
      <c r="R201" s="414">
        <v>196.23</v>
      </c>
      <c r="S201" s="414">
        <v>261.5</v>
      </c>
      <c r="T201" s="414">
        <v>170.67</v>
      </c>
      <c r="U201" s="414">
        <v>235.94</v>
      </c>
      <c r="V201" s="414">
        <v>194.86</v>
      </c>
      <c r="W201" s="414">
        <v>259.73</v>
      </c>
      <c r="X201" s="414">
        <v>169.63</v>
      </c>
      <c r="Y201" s="414">
        <v>234.5</v>
      </c>
      <c r="Z201" s="414">
        <v>182.23</v>
      </c>
      <c r="AA201" s="414">
        <v>243.42</v>
      </c>
      <c r="AB201" s="414" t="s">
        <v>1098</v>
      </c>
      <c r="AC201" s="429" t="s">
        <v>1098</v>
      </c>
      <c r="AD201" s="54" t="s">
        <v>1108</v>
      </c>
      <c r="AE201" s="54" t="s">
        <v>1109</v>
      </c>
      <c r="AF201" s="251" t="s">
        <v>1611</v>
      </c>
      <c r="AG201" s="54" t="s">
        <v>1107</v>
      </c>
      <c r="AH201" s="128" t="s">
        <v>1107</v>
      </c>
      <c r="AI201" s="128" t="s">
        <v>1158</v>
      </c>
      <c r="AJ201" s="128" t="s">
        <v>1107</v>
      </c>
      <c r="AK201" s="293" t="s">
        <v>1107</v>
      </c>
      <c r="AL201" s="128" t="s">
        <v>1107</v>
      </c>
      <c r="AM201" s="128" t="s">
        <v>1158</v>
      </c>
      <c r="AN201" s="293"/>
      <c r="AO201" s="303"/>
      <c r="AP201" s="128" t="s">
        <v>1107</v>
      </c>
      <c r="AQ201" s="303"/>
      <c r="AR201" s="128" t="str">
        <f>VLOOKUP(I:I,'[1]TPN nº.33'!$G:$I,3,FALSE)</f>
        <v>Categoria V</v>
      </c>
      <c r="AS201" s="307">
        <f>VLOOKUP(I:I,'[1]TPN nº.33'!$G:$H,2,FALSE)</f>
        <v>38121</v>
      </c>
    </row>
    <row r="202" spans="1:45" s="151" customFormat="1">
      <c r="A202" s="58" t="s">
        <v>1992</v>
      </c>
      <c r="B202" s="54" t="s">
        <v>2334</v>
      </c>
      <c r="C202" s="58" t="s">
        <v>800</v>
      </c>
      <c r="D202" s="58" t="s">
        <v>801</v>
      </c>
      <c r="E202" s="58" t="s">
        <v>787</v>
      </c>
      <c r="F202" s="237" t="s">
        <v>161</v>
      </c>
      <c r="G202" s="270">
        <v>7896261006874</v>
      </c>
      <c r="H202" s="54" t="s">
        <v>802</v>
      </c>
      <c r="I202" s="70">
        <v>526513203112214</v>
      </c>
      <c r="J202" s="54">
        <v>151966</v>
      </c>
      <c r="K202" s="282" t="s">
        <v>43</v>
      </c>
      <c r="L202" s="407">
        <v>213.47</v>
      </c>
      <c r="M202" s="414">
        <v>284.13</v>
      </c>
      <c r="N202" s="414">
        <v>207.46</v>
      </c>
      <c r="O202" s="414">
        <v>276.39999999999998</v>
      </c>
      <c r="P202" s="414">
        <v>180.27</v>
      </c>
      <c r="Q202" s="414">
        <v>249.21</v>
      </c>
      <c r="R202" s="414">
        <v>206.01</v>
      </c>
      <c r="S202" s="414">
        <v>274.52999999999997</v>
      </c>
      <c r="T202" s="414">
        <v>179.17</v>
      </c>
      <c r="U202" s="414">
        <v>247.7</v>
      </c>
      <c r="V202" s="414">
        <v>204.58</v>
      </c>
      <c r="W202" s="414">
        <v>272.69</v>
      </c>
      <c r="X202" s="414">
        <v>178.09</v>
      </c>
      <c r="Y202" s="414">
        <v>246.2</v>
      </c>
      <c r="Z202" s="414">
        <v>191.32</v>
      </c>
      <c r="AA202" s="414">
        <v>255.56</v>
      </c>
      <c r="AB202" s="414" t="s">
        <v>1098</v>
      </c>
      <c r="AC202" s="429" t="s">
        <v>1098</v>
      </c>
      <c r="AD202" s="54" t="s">
        <v>1108</v>
      </c>
      <c r="AE202" s="54" t="s">
        <v>1109</v>
      </c>
      <c r="AF202" s="251" t="s">
        <v>1611</v>
      </c>
      <c r="AG202" s="54" t="s">
        <v>1107</v>
      </c>
      <c r="AH202" s="128" t="s">
        <v>1107</v>
      </c>
      <c r="AI202" s="128" t="s">
        <v>1158</v>
      </c>
      <c r="AJ202" s="128" t="s">
        <v>1107</v>
      </c>
      <c r="AK202" s="293" t="s">
        <v>1107</v>
      </c>
      <c r="AL202" s="128" t="s">
        <v>1107</v>
      </c>
      <c r="AM202" s="128" t="s">
        <v>1158</v>
      </c>
      <c r="AN202" s="293"/>
      <c r="AO202" s="303"/>
      <c r="AP202" s="128" t="s">
        <v>1107</v>
      </c>
      <c r="AQ202" s="303"/>
      <c r="AR202" s="128" t="str">
        <f>VLOOKUP(I:I,'[1]TPN nº.33'!$G:$I,3,FALSE)</f>
        <v>Categoria V</v>
      </c>
      <c r="AS202" s="307">
        <f>VLOOKUP(I:I,'[1]TPN nº.33'!$G:$H,2,FALSE)</f>
        <v>38121</v>
      </c>
    </row>
    <row r="203" spans="1:45" s="151" customFormat="1" ht="13.5" thickBot="1">
      <c r="A203" s="59" t="s">
        <v>1991</v>
      </c>
      <c r="B203" s="53" t="s">
        <v>2334</v>
      </c>
      <c r="C203" s="59" t="s">
        <v>700</v>
      </c>
      <c r="D203" s="59" t="s">
        <v>792</v>
      </c>
      <c r="E203" s="59" t="s">
        <v>787</v>
      </c>
      <c r="F203" s="248" t="s">
        <v>161</v>
      </c>
      <c r="G203" s="268">
        <v>7896261017177</v>
      </c>
      <c r="H203" s="53" t="s">
        <v>793</v>
      </c>
      <c r="I203" s="110">
        <v>526530005110312</v>
      </c>
      <c r="J203" s="53">
        <v>718852</v>
      </c>
      <c r="K203" s="280" t="s">
        <v>43</v>
      </c>
      <c r="L203" s="408">
        <v>72.64</v>
      </c>
      <c r="M203" s="416">
        <v>96.69</v>
      </c>
      <c r="N203" s="416">
        <v>70.599999999999994</v>
      </c>
      <c r="O203" s="416">
        <v>94.06</v>
      </c>
      <c r="P203" s="416">
        <v>61.35</v>
      </c>
      <c r="Q203" s="416">
        <v>84.81</v>
      </c>
      <c r="R203" s="416">
        <v>70.11</v>
      </c>
      <c r="S203" s="416">
        <v>93.43</v>
      </c>
      <c r="T203" s="416">
        <v>60.97</v>
      </c>
      <c r="U203" s="416">
        <v>84.29</v>
      </c>
      <c r="V203" s="416">
        <v>69.62</v>
      </c>
      <c r="W203" s="416">
        <v>92.8</v>
      </c>
      <c r="X203" s="416">
        <v>60.61</v>
      </c>
      <c r="Y203" s="416">
        <v>83.79</v>
      </c>
      <c r="Z203" s="416">
        <v>65.11</v>
      </c>
      <c r="AA203" s="416">
        <v>86.97</v>
      </c>
      <c r="AB203" s="416" t="s">
        <v>1098</v>
      </c>
      <c r="AC203" s="430" t="s">
        <v>1098</v>
      </c>
      <c r="AD203" s="53" t="s">
        <v>1108</v>
      </c>
      <c r="AE203" s="53" t="s">
        <v>1109</v>
      </c>
      <c r="AF203" s="247" t="s">
        <v>1611</v>
      </c>
      <c r="AG203" s="53" t="s">
        <v>1107</v>
      </c>
      <c r="AH203" s="123" t="s">
        <v>1107</v>
      </c>
      <c r="AI203" s="123" t="s">
        <v>1158</v>
      </c>
      <c r="AJ203" s="123" t="s">
        <v>1107</v>
      </c>
      <c r="AK203" s="291" t="s">
        <v>1107</v>
      </c>
      <c r="AL203" s="123" t="s">
        <v>1107</v>
      </c>
      <c r="AM203" s="123" t="s">
        <v>1158</v>
      </c>
      <c r="AN203" s="291"/>
      <c r="AO203" s="301"/>
      <c r="AP203" s="123" t="s">
        <v>1107</v>
      </c>
      <c r="AQ203" s="301"/>
      <c r="AR203" s="123" t="str">
        <f>VLOOKUP(I:I,'[1]TPN nº.33'!$G:$I,3,FALSE)</f>
        <v>Categoria III</v>
      </c>
      <c r="AS203" s="309">
        <f>VLOOKUP(I:I,'[1]TPN nº.33'!$G:$H,2,FALSE)</f>
        <v>40143</v>
      </c>
    </row>
    <row r="204" spans="1:45" s="151" customFormat="1" ht="22.5">
      <c r="A204" s="62" t="s">
        <v>1994</v>
      </c>
      <c r="B204" s="56" t="s">
        <v>2217</v>
      </c>
      <c r="C204" s="62" t="s">
        <v>819</v>
      </c>
      <c r="D204" s="62" t="s">
        <v>820</v>
      </c>
      <c r="E204" s="62" t="s">
        <v>805</v>
      </c>
      <c r="F204" s="240" t="s">
        <v>23</v>
      </c>
      <c r="G204" s="271">
        <v>7896261002791</v>
      </c>
      <c r="H204" s="56" t="s">
        <v>821</v>
      </c>
      <c r="I204" s="112">
        <v>526513403138314</v>
      </c>
      <c r="J204" s="56">
        <v>104257</v>
      </c>
      <c r="K204" s="283" t="s">
        <v>25</v>
      </c>
      <c r="L204" s="403">
        <v>389.1</v>
      </c>
      <c r="M204" s="404">
        <v>537.91</v>
      </c>
      <c r="N204" s="404">
        <v>379.61</v>
      </c>
      <c r="O204" s="404">
        <v>524.79</v>
      </c>
      <c r="P204" s="404">
        <v>379.61</v>
      </c>
      <c r="Q204" s="404">
        <v>524.79</v>
      </c>
      <c r="R204" s="404">
        <v>377.31</v>
      </c>
      <c r="S204" s="404">
        <v>521.61</v>
      </c>
      <c r="T204" s="404">
        <v>377.31</v>
      </c>
      <c r="U204" s="404">
        <v>521.61</v>
      </c>
      <c r="V204" s="404">
        <v>375.03</v>
      </c>
      <c r="W204" s="404">
        <v>518.46</v>
      </c>
      <c r="X204" s="404">
        <v>375.03</v>
      </c>
      <c r="Y204" s="404">
        <v>518.46</v>
      </c>
      <c r="Z204" s="404">
        <v>353.73</v>
      </c>
      <c r="AA204" s="404">
        <v>489.01</v>
      </c>
      <c r="AB204" s="404" t="s">
        <v>1098</v>
      </c>
      <c r="AC204" s="433" t="s">
        <v>1098</v>
      </c>
      <c r="AD204" s="56" t="s">
        <v>1108</v>
      </c>
      <c r="AE204" s="56" t="s">
        <v>1109</v>
      </c>
      <c r="AF204" s="239" t="s">
        <v>1115</v>
      </c>
      <c r="AG204" s="56" t="s">
        <v>1107</v>
      </c>
      <c r="AH204" s="124" t="s">
        <v>1158</v>
      </c>
      <c r="AI204" s="124" t="s">
        <v>1107</v>
      </c>
      <c r="AJ204" s="124" t="s">
        <v>1158</v>
      </c>
      <c r="AK204" s="287" t="s">
        <v>1107</v>
      </c>
      <c r="AL204" s="124" t="s">
        <v>1107</v>
      </c>
      <c r="AM204" s="124" t="s">
        <v>1107</v>
      </c>
      <c r="AN204" s="287"/>
      <c r="AO204" s="297"/>
      <c r="AP204" s="124" t="s">
        <v>1107</v>
      </c>
      <c r="AQ204" s="297"/>
      <c r="AR204" s="124" t="s">
        <v>2254</v>
      </c>
      <c r="AS204" s="315" t="str">
        <f>VLOOKUP(I:I,'[1]TPN nº.33'!$G:$H,2,FALSE)</f>
        <v>antes de 10/11/2003</v>
      </c>
    </row>
    <row r="205" spans="1:45" s="151" customFormat="1" ht="22.5">
      <c r="A205" s="61" t="s">
        <v>1994</v>
      </c>
      <c r="B205" s="50" t="s">
        <v>2217</v>
      </c>
      <c r="C205" s="61" t="s">
        <v>810</v>
      </c>
      <c r="D205" s="61" t="s">
        <v>811</v>
      </c>
      <c r="E205" s="61" t="s">
        <v>805</v>
      </c>
      <c r="F205" s="238" t="s">
        <v>23</v>
      </c>
      <c r="G205" s="265">
        <v>7896261002807</v>
      </c>
      <c r="H205" s="50" t="s">
        <v>812</v>
      </c>
      <c r="I205" s="114">
        <v>526513404118317</v>
      </c>
      <c r="J205" s="50">
        <v>104743</v>
      </c>
      <c r="K205" s="278" t="s">
        <v>25</v>
      </c>
      <c r="L205" s="411">
        <v>112.07</v>
      </c>
      <c r="M205" s="404">
        <v>154.94</v>
      </c>
      <c r="N205" s="404">
        <v>109.34</v>
      </c>
      <c r="O205" s="404">
        <v>151.15</v>
      </c>
      <c r="P205" s="404">
        <v>109.34</v>
      </c>
      <c r="Q205" s="404">
        <v>151.16</v>
      </c>
      <c r="R205" s="404">
        <v>108.68</v>
      </c>
      <c r="S205" s="404">
        <v>150.24</v>
      </c>
      <c r="T205" s="404">
        <v>108.68</v>
      </c>
      <c r="U205" s="404">
        <v>150.24</v>
      </c>
      <c r="V205" s="404">
        <v>108.02</v>
      </c>
      <c r="W205" s="404">
        <v>149.33000000000001</v>
      </c>
      <c r="X205" s="404">
        <v>108.02</v>
      </c>
      <c r="Y205" s="404">
        <v>149.33000000000001</v>
      </c>
      <c r="Z205" s="404">
        <v>101.88</v>
      </c>
      <c r="AA205" s="404">
        <v>140.84</v>
      </c>
      <c r="AB205" s="404" t="s">
        <v>1098</v>
      </c>
      <c r="AC205" s="433" t="s">
        <v>1098</v>
      </c>
      <c r="AD205" s="50" t="s">
        <v>1108</v>
      </c>
      <c r="AE205" s="50" t="s">
        <v>1109</v>
      </c>
      <c r="AF205" s="252" t="s">
        <v>1115</v>
      </c>
      <c r="AG205" s="50" t="s">
        <v>1107</v>
      </c>
      <c r="AH205" s="125" t="s">
        <v>1158</v>
      </c>
      <c r="AI205" s="125" t="s">
        <v>1107</v>
      </c>
      <c r="AJ205" s="125" t="s">
        <v>1158</v>
      </c>
      <c r="AK205" s="288" t="s">
        <v>1107</v>
      </c>
      <c r="AL205" s="125" t="s">
        <v>1107</v>
      </c>
      <c r="AM205" s="125" t="s">
        <v>1107</v>
      </c>
      <c r="AN205" s="288"/>
      <c r="AO205" s="298"/>
      <c r="AP205" s="125" t="s">
        <v>1107</v>
      </c>
      <c r="AQ205" s="298"/>
      <c r="AR205" s="125" t="s">
        <v>2254</v>
      </c>
      <c r="AS205" s="308" t="str">
        <f>VLOOKUP(I:I,'[1]TPN nº.33'!$G:$H,2,FALSE)</f>
        <v>antes de 10/11/2003</v>
      </c>
    </row>
    <row r="206" spans="1:45" s="151" customFormat="1" ht="22.5">
      <c r="A206" s="61" t="s">
        <v>1994</v>
      </c>
      <c r="B206" s="50" t="s">
        <v>2217</v>
      </c>
      <c r="C206" s="61" t="s">
        <v>816</v>
      </c>
      <c r="D206" s="61" t="s">
        <v>817</v>
      </c>
      <c r="E206" s="61" t="s">
        <v>805</v>
      </c>
      <c r="F206" s="238" t="s">
        <v>23</v>
      </c>
      <c r="G206" s="265">
        <v>7896261001664</v>
      </c>
      <c r="H206" s="50" t="s">
        <v>818</v>
      </c>
      <c r="I206" s="114">
        <v>526513402115310</v>
      </c>
      <c r="J206" s="50">
        <v>104979</v>
      </c>
      <c r="K206" s="278" t="s">
        <v>25</v>
      </c>
      <c r="L206" s="403">
        <v>380.9</v>
      </c>
      <c r="M206" s="404">
        <v>526.57000000000005</v>
      </c>
      <c r="N206" s="404">
        <v>371.61</v>
      </c>
      <c r="O206" s="404">
        <v>513.73</v>
      </c>
      <c r="P206" s="404">
        <v>371.61</v>
      </c>
      <c r="Q206" s="404">
        <v>513.73</v>
      </c>
      <c r="R206" s="404">
        <v>369.36</v>
      </c>
      <c r="S206" s="404">
        <v>510.62</v>
      </c>
      <c r="T206" s="404">
        <v>369.36</v>
      </c>
      <c r="U206" s="404">
        <v>510.62</v>
      </c>
      <c r="V206" s="404">
        <v>367.13</v>
      </c>
      <c r="W206" s="404">
        <v>507.54</v>
      </c>
      <c r="X206" s="404">
        <v>367.13</v>
      </c>
      <c r="Y206" s="404">
        <v>507.54</v>
      </c>
      <c r="Z206" s="404">
        <v>346.27</v>
      </c>
      <c r="AA206" s="404">
        <v>478.7</v>
      </c>
      <c r="AB206" s="404" t="s">
        <v>1098</v>
      </c>
      <c r="AC206" s="433" t="s">
        <v>1098</v>
      </c>
      <c r="AD206" s="50" t="s">
        <v>1108</v>
      </c>
      <c r="AE206" s="50" t="s">
        <v>1109</v>
      </c>
      <c r="AF206" s="252" t="s">
        <v>1115</v>
      </c>
      <c r="AG206" s="50" t="s">
        <v>1107</v>
      </c>
      <c r="AH206" s="125" t="s">
        <v>1158</v>
      </c>
      <c r="AI206" s="125" t="s">
        <v>1107</v>
      </c>
      <c r="AJ206" s="125" t="s">
        <v>1158</v>
      </c>
      <c r="AK206" s="288" t="s">
        <v>1107</v>
      </c>
      <c r="AL206" s="125" t="s">
        <v>1107</v>
      </c>
      <c r="AM206" s="125" t="s">
        <v>1107</v>
      </c>
      <c r="AN206" s="288"/>
      <c r="AO206" s="298"/>
      <c r="AP206" s="125" t="s">
        <v>1107</v>
      </c>
      <c r="AQ206" s="298"/>
      <c r="AR206" s="125" t="s">
        <v>2254</v>
      </c>
      <c r="AS206" s="308" t="str">
        <f>VLOOKUP(I:I,'[1]TPN nº.33'!$G:$H,2,FALSE)</f>
        <v>antes de 10/11/2003</v>
      </c>
    </row>
    <row r="207" spans="1:45" s="151" customFormat="1" ht="23.25" thickBot="1">
      <c r="A207" s="63" t="s">
        <v>1994</v>
      </c>
      <c r="B207" s="52" t="s">
        <v>2217</v>
      </c>
      <c r="C207" s="63" t="s">
        <v>813</v>
      </c>
      <c r="D207" s="63" t="s">
        <v>814</v>
      </c>
      <c r="E207" s="63" t="s">
        <v>805</v>
      </c>
      <c r="F207" s="242" t="s">
        <v>23</v>
      </c>
      <c r="G207" s="266">
        <v>7896261001671</v>
      </c>
      <c r="H207" s="52" t="s">
        <v>815</v>
      </c>
      <c r="I207" s="74">
        <v>526513405114315</v>
      </c>
      <c r="J207" s="52">
        <v>139208</v>
      </c>
      <c r="K207" s="279" t="s">
        <v>25</v>
      </c>
      <c r="L207" s="409">
        <v>224.18</v>
      </c>
      <c r="M207" s="406">
        <v>309.91000000000003</v>
      </c>
      <c r="N207" s="406">
        <v>218.71</v>
      </c>
      <c r="O207" s="406">
        <v>302.36</v>
      </c>
      <c r="P207" s="406">
        <v>218.71</v>
      </c>
      <c r="Q207" s="406">
        <v>302.35000000000002</v>
      </c>
      <c r="R207" s="406">
        <v>217.38</v>
      </c>
      <c r="S207" s="406">
        <v>300.52</v>
      </c>
      <c r="T207" s="406">
        <v>217.38</v>
      </c>
      <c r="U207" s="406">
        <v>300.52</v>
      </c>
      <c r="V207" s="406">
        <v>216.08</v>
      </c>
      <c r="W207" s="406">
        <v>298.72000000000003</v>
      </c>
      <c r="X207" s="406">
        <v>216.08</v>
      </c>
      <c r="Y207" s="406">
        <v>298.72000000000003</v>
      </c>
      <c r="Z207" s="406">
        <v>203.8</v>
      </c>
      <c r="AA207" s="406">
        <v>281.74</v>
      </c>
      <c r="AB207" s="406" t="s">
        <v>1098</v>
      </c>
      <c r="AC207" s="431" t="s">
        <v>1098</v>
      </c>
      <c r="AD207" s="52" t="s">
        <v>1108</v>
      </c>
      <c r="AE207" s="52" t="s">
        <v>1109</v>
      </c>
      <c r="AF207" s="241" t="s">
        <v>1115</v>
      </c>
      <c r="AG207" s="52" t="s">
        <v>1107</v>
      </c>
      <c r="AH207" s="126" t="s">
        <v>1158</v>
      </c>
      <c r="AI207" s="126" t="s">
        <v>1107</v>
      </c>
      <c r="AJ207" s="126" t="s">
        <v>1158</v>
      </c>
      <c r="AK207" s="289" t="s">
        <v>1107</v>
      </c>
      <c r="AL207" s="126" t="s">
        <v>1107</v>
      </c>
      <c r="AM207" s="126" t="s">
        <v>1107</v>
      </c>
      <c r="AN207" s="289"/>
      <c r="AO207" s="299"/>
      <c r="AP207" s="126" t="s">
        <v>1107</v>
      </c>
      <c r="AQ207" s="299"/>
      <c r="AR207" s="126" t="s">
        <v>2254</v>
      </c>
      <c r="AS207" s="316" t="str">
        <f>VLOOKUP(I:I,'[1]TPN nº.33'!$G:$H,2,FALSE)</f>
        <v>antes de 10/11/2003</v>
      </c>
    </row>
    <row r="208" spans="1:45" s="151" customFormat="1" ht="22.5">
      <c r="A208" s="58" t="s">
        <v>1993</v>
      </c>
      <c r="B208" s="54" t="s">
        <v>2217</v>
      </c>
      <c r="C208" s="58" t="s">
        <v>807</v>
      </c>
      <c r="D208" s="58" t="s">
        <v>808</v>
      </c>
      <c r="E208" s="58" t="s">
        <v>805</v>
      </c>
      <c r="F208" s="237" t="s">
        <v>23</v>
      </c>
      <c r="G208" s="270">
        <v>7896261014336</v>
      </c>
      <c r="H208" s="54" t="s">
        <v>809</v>
      </c>
      <c r="I208" s="70">
        <v>526513302153318</v>
      </c>
      <c r="J208" s="54">
        <v>139299</v>
      </c>
      <c r="K208" s="282" t="s">
        <v>25</v>
      </c>
      <c r="L208" s="407">
        <v>845.41</v>
      </c>
      <c r="M208" s="414">
        <v>1168.73</v>
      </c>
      <c r="N208" s="414">
        <v>824.79</v>
      </c>
      <c r="O208" s="414">
        <v>1140.23</v>
      </c>
      <c r="P208" s="414">
        <v>824.79</v>
      </c>
      <c r="Q208" s="414">
        <v>1140.22</v>
      </c>
      <c r="R208" s="414">
        <v>819.79</v>
      </c>
      <c r="S208" s="414">
        <v>1133.31</v>
      </c>
      <c r="T208" s="414">
        <v>819.79</v>
      </c>
      <c r="U208" s="414">
        <v>1133.31</v>
      </c>
      <c r="V208" s="414">
        <v>814.86</v>
      </c>
      <c r="W208" s="414">
        <v>1126.5</v>
      </c>
      <c r="X208" s="414">
        <v>814.86</v>
      </c>
      <c r="Y208" s="414">
        <v>1126.5</v>
      </c>
      <c r="Z208" s="414">
        <v>768.56</v>
      </c>
      <c r="AA208" s="414">
        <v>1062.49</v>
      </c>
      <c r="AB208" s="414" t="s">
        <v>1098</v>
      </c>
      <c r="AC208" s="429" t="s">
        <v>1098</v>
      </c>
      <c r="AD208" s="54" t="s">
        <v>1108</v>
      </c>
      <c r="AE208" s="54" t="s">
        <v>1109</v>
      </c>
      <c r="AF208" s="251" t="s">
        <v>1115</v>
      </c>
      <c r="AG208" s="54" t="s">
        <v>1107</v>
      </c>
      <c r="AH208" s="128" t="s">
        <v>1107</v>
      </c>
      <c r="AI208" s="128" t="s">
        <v>1107</v>
      </c>
      <c r="AJ208" s="128" t="s">
        <v>1107</v>
      </c>
      <c r="AK208" s="293" t="s">
        <v>1107</v>
      </c>
      <c r="AL208" s="128" t="s">
        <v>1107</v>
      </c>
      <c r="AM208" s="128" t="s">
        <v>1107</v>
      </c>
      <c r="AN208" s="293"/>
      <c r="AO208" s="303"/>
      <c r="AP208" s="128" t="s">
        <v>1107</v>
      </c>
      <c r="AQ208" s="303"/>
      <c r="AR208" s="127" t="s">
        <v>2254</v>
      </c>
      <c r="AS208" s="311" t="str">
        <f>VLOOKUP(I:I,'[1]TPN nº.33'!$G:$H,2,FALSE)</f>
        <v>antes de 10/11/2003</v>
      </c>
    </row>
    <row r="209" spans="1:45" s="151" customFormat="1" ht="23.25" thickBot="1">
      <c r="A209" s="59" t="s">
        <v>1993</v>
      </c>
      <c r="B209" s="53" t="s">
        <v>2217</v>
      </c>
      <c r="C209" s="59" t="s">
        <v>803</v>
      </c>
      <c r="D209" s="221" t="s">
        <v>804</v>
      </c>
      <c r="E209" s="59" t="s">
        <v>805</v>
      </c>
      <c r="F209" s="248" t="s">
        <v>23</v>
      </c>
      <c r="G209" s="268">
        <v>7896261012134</v>
      </c>
      <c r="H209" s="53" t="s">
        <v>806</v>
      </c>
      <c r="I209" s="110">
        <v>526513301157311</v>
      </c>
      <c r="J209" s="53">
        <v>139300</v>
      </c>
      <c r="K209" s="280" t="s">
        <v>25</v>
      </c>
      <c r="L209" s="408">
        <v>187.02</v>
      </c>
      <c r="M209" s="416">
        <v>258.55</v>
      </c>
      <c r="N209" s="416">
        <v>182.46</v>
      </c>
      <c r="O209" s="416">
        <v>252.24</v>
      </c>
      <c r="P209" s="416">
        <v>182.46</v>
      </c>
      <c r="Q209" s="416">
        <v>252.24</v>
      </c>
      <c r="R209" s="416">
        <v>181.35</v>
      </c>
      <c r="S209" s="416">
        <v>250.71</v>
      </c>
      <c r="T209" s="416">
        <v>181.35</v>
      </c>
      <c r="U209" s="416">
        <v>250.71</v>
      </c>
      <c r="V209" s="416">
        <v>180.26</v>
      </c>
      <c r="W209" s="416">
        <v>249.2</v>
      </c>
      <c r="X209" s="416">
        <v>180.26</v>
      </c>
      <c r="Y209" s="416">
        <v>249.2</v>
      </c>
      <c r="Z209" s="416">
        <v>170.02</v>
      </c>
      <c r="AA209" s="416">
        <v>235.04</v>
      </c>
      <c r="AB209" s="416" t="s">
        <v>1098</v>
      </c>
      <c r="AC209" s="430" t="s">
        <v>1098</v>
      </c>
      <c r="AD209" s="53" t="s">
        <v>1108</v>
      </c>
      <c r="AE209" s="53" t="s">
        <v>1109</v>
      </c>
      <c r="AF209" s="247" t="s">
        <v>1115</v>
      </c>
      <c r="AG209" s="53" t="s">
        <v>1107</v>
      </c>
      <c r="AH209" s="123" t="s">
        <v>1107</v>
      </c>
      <c r="AI209" s="123" t="s">
        <v>1107</v>
      </c>
      <c r="AJ209" s="123" t="s">
        <v>1107</v>
      </c>
      <c r="AK209" s="291" t="s">
        <v>1107</v>
      </c>
      <c r="AL209" s="123" t="s">
        <v>1107</v>
      </c>
      <c r="AM209" s="123" t="s">
        <v>1107</v>
      </c>
      <c r="AN209" s="291"/>
      <c r="AO209" s="301"/>
      <c r="AP209" s="123" t="s">
        <v>1107</v>
      </c>
      <c r="AQ209" s="301"/>
      <c r="AR209" s="123" t="s">
        <v>2254</v>
      </c>
      <c r="AS209" s="309" t="str">
        <f>VLOOKUP(I:I,'[1]TPN nº.33'!$G:$H,2,FALSE)</f>
        <v>antes de 10/11/2003</v>
      </c>
    </row>
    <row r="210" spans="1:45" s="151" customFormat="1" ht="23.25" thickBot="1">
      <c r="A210" s="43" t="s">
        <v>1995</v>
      </c>
      <c r="B210" s="71" t="s">
        <v>2334</v>
      </c>
      <c r="C210" s="43" t="s">
        <v>822</v>
      </c>
      <c r="D210" s="176" t="s">
        <v>823</v>
      </c>
      <c r="E210" s="43" t="s">
        <v>824</v>
      </c>
      <c r="F210" s="250" t="s">
        <v>23</v>
      </c>
      <c r="G210" s="269">
        <v>7896261002869</v>
      </c>
      <c r="H210" s="71" t="s">
        <v>825</v>
      </c>
      <c r="I210" s="178">
        <v>526513601118417</v>
      </c>
      <c r="J210" s="71">
        <v>119888</v>
      </c>
      <c r="K210" s="281" t="s">
        <v>43</v>
      </c>
      <c r="L210" s="405">
        <v>25.9</v>
      </c>
      <c r="M210" s="406">
        <v>34.47</v>
      </c>
      <c r="N210" s="406">
        <v>25.17</v>
      </c>
      <c r="O210" s="406">
        <v>33.53</v>
      </c>
      <c r="P210" s="406">
        <v>21.87</v>
      </c>
      <c r="Q210" s="406">
        <v>30.23</v>
      </c>
      <c r="R210" s="406">
        <v>24.99</v>
      </c>
      <c r="S210" s="406">
        <v>33.31</v>
      </c>
      <c r="T210" s="406">
        <v>21.74</v>
      </c>
      <c r="U210" s="406">
        <v>30.05</v>
      </c>
      <c r="V210" s="406">
        <v>24.82</v>
      </c>
      <c r="W210" s="406">
        <v>33.08</v>
      </c>
      <c r="X210" s="406">
        <v>21.6</v>
      </c>
      <c r="Y210" s="406">
        <v>29.86</v>
      </c>
      <c r="Z210" s="406">
        <v>23.21</v>
      </c>
      <c r="AA210" s="406">
        <v>31</v>
      </c>
      <c r="AB210" s="406" t="s">
        <v>1098</v>
      </c>
      <c r="AC210" s="431" t="s">
        <v>1098</v>
      </c>
      <c r="AD210" s="71" t="s">
        <v>1113</v>
      </c>
      <c r="AE210" s="71" t="s">
        <v>1109</v>
      </c>
      <c r="AF210" s="249" t="s">
        <v>1270</v>
      </c>
      <c r="AG210" s="71" t="s">
        <v>1107</v>
      </c>
      <c r="AH210" s="129" t="s">
        <v>1107</v>
      </c>
      <c r="AI210" s="129" t="s">
        <v>1107</v>
      </c>
      <c r="AJ210" s="129" t="s">
        <v>1107</v>
      </c>
      <c r="AK210" s="292" t="s">
        <v>1107</v>
      </c>
      <c r="AL210" s="129" t="s">
        <v>1107</v>
      </c>
      <c r="AM210" s="129" t="s">
        <v>1107</v>
      </c>
      <c r="AN210" s="292" t="s">
        <v>2186</v>
      </c>
      <c r="AO210" s="302"/>
      <c r="AP210" s="129" t="s">
        <v>1107</v>
      </c>
      <c r="AQ210" s="302"/>
      <c r="AR210" s="129" t="s">
        <v>2254</v>
      </c>
      <c r="AS210" s="314" t="str">
        <f>VLOOKUP(I:I,'[1]TPN nº.33'!$G:$H,2,FALSE)</f>
        <v>antes de 10/11/2003</v>
      </c>
    </row>
    <row r="211" spans="1:45" s="151" customFormat="1" ht="22.5">
      <c r="A211" s="60" t="s">
        <v>1997</v>
      </c>
      <c r="B211" s="48" t="s">
        <v>26</v>
      </c>
      <c r="C211" s="60" t="s">
        <v>836</v>
      </c>
      <c r="D211" s="33" t="s">
        <v>837</v>
      </c>
      <c r="E211" s="60" t="s">
        <v>838</v>
      </c>
      <c r="F211" s="246" t="s">
        <v>23</v>
      </c>
      <c r="G211" s="267">
        <v>7896261003859</v>
      </c>
      <c r="H211" s="48" t="s">
        <v>839</v>
      </c>
      <c r="I211" s="111">
        <v>526527202156315</v>
      </c>
      <c r="J211" s="48">
        <v>703470</v>
      </c>
      <c r="K211" s="116" t="s">
        <v>25</v>
      </c>
      <c r="L211" s="413">
        <v>3749.23</v>
      </c>
      <c r="M211" s="414">
        <v>5183.1000000000004</v>
      </c>
      <c r="N211" s="414">
        <v>3657.79</v>
      </c>
      <c r="O211" s="414">
        <v>5056.68</v>
      </c>
      <c r="P211" s="414">
        <v>3657.79</v>
      </c>
      <c r="Q211" s="414">
        <v>5056.68</v>
      </c>
      <c r="R211" s="414">
        <v>3635.62</v>
      </c>
      <c r="S211" s="414">
        <v>5026.03</v>
      </c>
      <c r="T211" s="414">
        <v>3635.62</v>
      </c>
      <c r="U211" s="414">
        <v>5026.03</v>
      </c>
      <c r="V211" s="414">
        <v>3613.72</v>
      </c>
      <c r="W211" s="414">
        <v>4995.76</v>
      </c>
      <c r="X211" s="414">
        <v>3613.72</v>
      </c>
      <c r="Y211" s="414">
        <v>4995.76</v>
      </c>
      <c r="Z211" s="414">
        <v>3408.4</v>
      </c>
      <c r="AA211" s="414">
        <v>4711.91</v>
      </c>
      <c r="AB211" s="414">
        <v>2999.39</v>
      </c>
      <c r="AC211" s="414">
        <v>4146.4799999999996</v>
      </c>
      <c r="AD211" s="48" t="s">
        <v>1108</v>
      </c>
      <c r="AE211" s="48" t="s">
        <v>1109</v>
      </c>
      <c r="AF211" s="245" t="s">
        <v>1769</v>
      </c>
      <c r="AG211" s="48" t="s">
        <v>1107</v>
      </c>
      <c r="AH211" s="127" t="s">
        <v>1158</v>
      </c>
      <c r="AI211" s="127" t="s">
        <v>1107</v>
      </c>
      <c r="AJ211" s="127" t="s">
        <v>1158</v>
      </c>
      <c r="AK211" s="290" t="s">
        <v>1107</v>
      </c>
      <c r="AL211" s="127" t="s">
        <v>1158</v>
      </c>
      <c r="AM211" s="127" t="s">
        <v>1107</v>
      </c>
      <c r="AN211" s="290" t="s">
        <v>1158</v>
      </c>
      <c r="AO211" s="300" t="s">
        <v>2319</v>
      </c>
      <c r="AP211" s="127" t="s">
        <v>1107</v>
      </c>
      <c r="AQ211" s="300" t="s">
        <v>2106</v>
      </c>
      <c r="AR211" s="127" t="s">
        <v>1100</v>
      </c>
      <c r="AS211" s="311">
        <f>VLOOKUP(I:I,'[1]TPN nº.33'!$G:$H,2,FALSE)</f>
        <v>36453</v>
      </c>
    </row>
    <row r="212" spans="1:45" s="151" customFormat="1" ht="22.5">
      <c r="A212" s="58" t="s">
        <v>1997</v>
      </c>
      <c r="B212" s="54" t="s">
        <v>26</v>
      </c>
      <c r="C212" s="58" t="s">
        <v>840</v>
      </c>
      <c r="D212" s="58" t="s">
        <v>841</v>
      </c>
      <c r="E212" s="58" t="s">
        <v>838</v>
      </c>
      <c r="F212" s="237" t="s">
        <v>23</v>
      </c>
      <c r="G212" s="270">
        <v>7896261003866</v>
      </c>
      <c r="H212" s="54" t="s">
        <v>842</v>
      </c>
      <c r="I212" s="70">
        <v>526527204159311</v>
      </c>
      <c r="J212" s="54">
        <v>703471</v>
      </c>
      <c r="K212" s="282" t="s">
        <v>25</v>
      </c>
      <c r="L212" s="413">
        <v>5767.62</v>
      </c>
      <c r="M212" s="414">
        <v>7973.4</v>
      </c>
      <c r="N212" s="414">
        <v>5626.95</v>
      </c>
      <c r="O212" s="414">
        <v>7778.92</v>
      </c>
      <c r="P212" s="414">
        <v>5626.95</v>
      </c>
      <c r="Q212" s="414">
        <v>7778.93</v>
      </c>
      <c r="R212" s="414">
        <v>5592.85</v>
      </c>
      <c r="S212" s="414">
        <v>7731.78</v>
      </c>
      <c r="T212" s="414">
        <v>5592.85</v>
      </c>
      <c r="U212" s="414">
        <v>7731.78</v>
      </c>
      <c r="V212" s="414">
        <v>5559.15</v>
      </c>
      <c r="W212" s="414">
        <v>7685.2</v>
      </c>
      <c r="X212" s="414">
        <v>5559.15</v>
      </c>
      <c r="Y212" s="414">
        <v>7685.2</v>
      </c>
      <c r="Z212" s="414">
        <v>5243.29</v>
      </c>
      <c r="AA212" s="414">
        <v>7248.54</v>
      </c>
      <c r="AB212" s="414">
        <v>4614.1000000000004</v>
      </c>
      <c r="AC212" s="414">
        <v>6378.72</v>
      </c>
      <c r="AD212" s="54" t="s">
        <v>1108</v>
      </c>
      <c r="AE212" s="54" t="s">
        <v>1109</v>
      </c>
      <c r="AF212" s="251" t="s">
        <v>1769</v>
      </c>
      <c r="AG212" s="54" t="s">
        <v>1107</v>
      </c>
      <c r="AH212" s="128" t="s">
        <v>1158</v>
      </c>
      <c r="AI212" s="128" t="s">
        <v>1107</v>
      </c>
      <c r="AJ212" s="128" t="s">
        <v>1158</v>
      </c>
      <c r="AK212" s="293" t="s">
        <v>1107</v>
      </c>
      <c r="AL212" s="128" t="s">
        <v>1158</v>
      </c>
      <c r="AM212" s="128" t="s">
        <v>1107</v>
      </c>
      <c r="AN212" s="293" t="s">
        <v>1158</v>
      </c>
      <c r="AO212" s="303" t="s">
        <v>2319</v>
      </c>
      <c r="AP212" s="128" t="s">
        <v>1107</v>
      </c>
      <c r="AQ212" s="303" t="s">
        <v>2106</v>
      </c>
      <c r="AR212" s="128" t="s">
        <v>1100</v>
      </c>
      <c r="AS212" s="307">
        <f>VLOOKUP(I:I,'[1]TPN nº.33'!$G:$H,2,FALSE)</f>
        <v>36453</v>
      </c>
    </row>
    <row r="213" spans="1:45" s="151" customFormat="1" ht="22.5">
      <c r="A213" s="58" t="s">
        <v>1997</v>
      </c>
      <c r="B213" s="54" t="s">
        <v>26</v>
      </c>
      <c r="C213" s="58" t="s">
        <v>843</v>
      </c>
      <c r="D213" s="58" t="s">
        <v>844</v>
      </c>
      <c r="E213" s="58" t="s">
        <v>838</v>
      </c>
      <c r="F213" s="237" t="s">
        <v>23</v>
      </c>
      <c r="G213" s="270">
        <v>7896261003873</v>
      </c>
      <c r="H213" s="54" t="s">
        <v>845</v>
      </c>
      <c r="I213" s="70">
        <v>526527206151318</v>
      </c>
      <c r="J213" s="54">
        <v>703472</v>
      </c>
      <c r="K213" s="282" t="s">
        <v>25</v>
      </c>
      <c r="L213" s="413">
        <v>7786.25</v>
      </c>
      <c r="M213" s="414">
        <v>10764.03</v>
      </c>
      <c r="N213" s="414">
        <v>7596.34</v>
      </c>
      <c r="O213" s="414">
        <v>10501.49</v>
      </c>
      <c r="P213" s="414">
        <v>7596.34</v>
      </c>
      <c r="Q213" s="414">
        <v>10501.49</v>
      </c>
      <c r="R213" s="414">
        <v>7550.3</v>
      </c>
      <c r="S213" s="414">
        <v>10437.84</v>
      </c>
      <c r="T213" s="414">
        <v>7550.3</v>
      </c>
      <c r="U213" s="414">
        <v>10437.84</v>
      </c>
      <c r="V213" s="414">
        <v>7504.82</v>
      </c>
      <c r="W213" s="414">
        <v>10374.969999999999</v>
      </c>
      <c r="X213" s="414">
        <v>7504.82</v>
      </c>
      <c r="Y213" s="414">
        <v>10374.969999999999</v>
      </c>
      <c r="Z213" s="414">
        <v>7078.4</v>
      </c>
      <c r="AA213" s="414">
        <v>9785.4699999999993</v>
      </c>
      <c r="AB213" s="414">
        <v>6229</v>
      </c>
      <c r="AC213" s="414">
        <v>8611.23</v>
      </c>
      <c r="AD213" s="54" t="s">
        <v>1108</v>
      </c>
      <c r="AE213" s="54" t="s">
        <v>1109</v>
      </c>
      <c r="AF213" s="251" t="s">
        <v>1769</v>
      </c>
      <c r="AG213" s="54" t="s">
        <v>1107</v>
      </c>
      <c r="AH213" s="128" t="s">
        <v>1158</v>
      </c>
      <c r="AI213" s="128" t="s">
        <v>1107</v>
      </c>
      <c r="AJ213" s="128" t="s">
        <v>1158</v>
      </c>
      <c r="AK213" s="293" t="s">
        <v>1107</v>
      </c>
      <c r="AL213" s="128" t="s">
        <v>1158</v>
      </c>
      <c r="AM213" s="128" t="s">
        <v>1107</v>
      </c>
      <c r="AN213" s="293" t="s">
        <v>1158</v>
      </c>
      <c r="AO213" s="303" t="s">
        <v>2319</v>
      </c>
      <c r="AP213" s="128" t="s">
        <v>1107</v>
      </c>
      <c r="AQ213" s="303" t="s">
        <v>2106</v>
      </c>
      <c r="AR213" s="128" t="s">
        <v>1100</v>
      </c>
      <c r="AS213" s="307">
        <f>VLOOKUP(I:I,'[1]TPN nº.33'!$G:$H,2,FALSE)</f>
        <v>36453</v>
      </c>
    </row>
    <row r="214" spans="1:45" s="151" customFormat="1" ht="22.5">
      <c r="A214" s="58" t="s">
        <v>1997</v>
      </c>
      <c r="B214" s="54" t="s">
        <v>26</v>
      </c>
      <c r="C214" s="58" t="s">
        <v>836</v>
      </c>
      <c r="D214" s="58" t="s">
        <v>1853</v>
      </c>
      <c r="E214" s="58" t="s">
        <v>838</v>
      </c>
      <c r="F214" s="237" t="s">
        <v>23</v>
      </c>
      <c r="G214" s="270">
        <v>7896261018389</v>
      </c>
      <c r="H214" s="40" t="s">
        <v>2074</v>
      </c>
      <c r="I214" s="70">
        <v>526514110079603</v>
      </c>
      <c r="J214" s="54">
        <v>727267</v>
      </c>
      <c r="K214" s="282" t="s">
        <v>25</v>
      </c>
      <c r="L214" s="413">
        <v>3749.23</v>
      </c>
      <c r="M214" s="414">
        <v>5183.1000000000004</v>
      </c>
      <c r="N214" s="414">
        <v>3657.79</v>
      </c>
      <c r="O214" s="414">
        <v>5056.68</v>
      </c>
      <c r="P214" s="414">
        <v>3657.79</v>
      </c>
      <c r="Q214" s="414">
        <v>5056.68</v>
      </c>
      <c r="R214" s="414">
        <v>3635.62</v>
      </c>
      <c r="S214" s="414">
        <v>5026.03</v>
      </c>
      <c r="T214" s="414">
        <v>3635.62</v>
      </c>
      <c r="U214" s="414">
        <v>5026.03</v>
      </c>
      <c r="V214" s="414">
        <v>3613.72</v>
      </c>
      <c r="W214" s="414">
        <v>4995.76</v>
      </c>
      <c r="X214" s="414">
        <v>3613.72</v>
      </c>
      <c r="Y214" s="414">
        <v>4995.76</v>
      </c>
      <c r="Z214" s="414">
        <v>3408.4</v>
      </c>
      <c r="AA214" s="414">
        <v>4711.91</v>
      </c>
      <c r="AB214" s="414">
        <v>2999.39</v>
      </c>
      <c r="AC214" s="414">
        <v>4146.4799999999996</v>
      </c>
      <c r="AD214" s="54" t="s">
        <v>1108</v>
      </c>
      <c r="AE214" s="54" t="s">
        <v>1109</v>
      </c>
      <c r="AF214" s="251" t="s">
        <v>1769</v>
      </c>
      <c r="AG214" s="54" t="s">
        <v>1107</v>
      </c>
      <c r="AH214" s="128" t="s">
        <v>1158</v>
      </c>
      <c r="AI214" s="128" t="s">
        <v>1107</v>
      </c>
      <c r="AJ214" s="128" t="s">
        <v>1158</v>
      </c>
      <c r="AK214" s="293" t="s">
        <v>1107</v>
      </c>
      <c r="AL214" s="128" t="s">
        <v>1158</v>
      </c>
      <c r="AM214" s="128" t="s">
        <v>1107</v>
      </c>
      <c r="AN214" s="293"/>
      <c r="AO214" s="303"/>
      <c r="AP214" s="128" t="s">
        <v>1107</v>
      </c>
      <c r="AQ214" s="303" t="s">
        <v>2106</v>
      </c>
      <c r="AR214" s="307" t="s">
        <v>2254</v>
      </c>
      <c r="AS214" s="307" t="s">
        <v>2254</v>
      </c>
    </row>
    <row r="215" spans="1:45" s="151" customFormat="1" ht="22.5">
      <c r="A215" s="58" t="s">
        <v>1997</v>
      </c>
      <c r="B215" s="54" t="s">
        <v>26</v>
      </c>
      <c r="C215" s="58" t="s">
        <v>840</v>
      </c>
      <c r="D215" s="58" t="s">
        <v>1854</v>
      </c>
      <c r="E215" s="58" t="s">
        <v>838</v>
      </c>
      <c r="F215" s="237" t="s">
        <v>23</v>
      </c>
      <c r="G215" s="270">
        <v>7896261018396</v>
      </c>
      <c r="H215" s="40" t="s">
        <v>2075</v>
      </c>
      <c r="I215" s="70">
        <v>526514110079703</v>
      </c>
      <c r="J215" s="54">
        <v>727268</v>
      </c>
      <c r="K215" s="282" t="s">
        <v>25</v>
      </c>
      <c r="L215" s="413">
        <v>5767.62</v>
      </c>
      <c r="M215" s="414">
        <v>7973.4</v>
      </c>
      <c r="N215" s="414">
        <v>5626.95</v>
      </c>
      <c r="O215" s="414">
        <v>7778.92</v>
      </c>
      <c r="P215" s="414">
        <v>5626.95</v>
      </c>
      <c r="Q215" s="414">
        <v>7778.93</v>
      </c>
      <c r="R215" s="414">
        <v>5592.85</v>
      </c>
      <c r="S215" s="414">
        <v>7731.78</v>
      </c>
      <c r="T215" s="414">
        <v>5592.85</v>
      </c>
      <c r="U215" s="414">
        <v>7731.78</v>
      </c>
      <c r="V215" s="414">
        <v>5559.15</v>
      </c>
      <c r="W215" s="414">
        <v>7685.2</v>
      </c>
      <c r="X215" s="414">
        <v>5559.15</v>
      </c>
      <c r="Y215" s="414">
        <v>7685.2</v>
      </c>
      <c r="Z215" s="414">
        <v>5243.29</v>
      </c>
      <c r="AA215" s="414">
        <v>7248.54</v>
      </c>
      <c r="AB215" s="414">
        <v>4614.1000000000004</v>
      </c>
      <c r="AC215" s="414">
        <v>6378.72</v>
      </c>
      <c r="AD215" s="54" t="s">
        <v>1108</v>
      </c>
      <c r="AE215" s="54" t="s">
        <v>1109</v>
      </c>
      <c r="AF215" s="251" t="s">
        <v>1769</v>
      </c>
      <c r="AG215" s="54" t="s">
        <v>1107</v>
      </c>
      <c r="AH215" s="128" t="s">
        <v>1158</v>
      </c>
      <c r="AI215" s="128" t="s">
        <v>1107</v>
      </c>
      <c r="AJ215" s="128" t="s">
        <v>1158</v>
      </c>
      <c r="AK215" s="293" t="s">
        <v>1107</v>
      </c>
      <c r="AL215" s="128" t="s">
        <v>1158</v>
      </c>
      <c r="AM215" s="128" t="s">
        <v>1107</v>
      </c>
      <c r="AN215" s="293"/>
      <c r="AO215" s="303"/>
      <c r="AP215" s="128" t="s">
        <v>1107</v>
      </c>
      <c r="AQ215" s="303" t="s">
        <v>2106</v>
      </c>
      <c r="AR215" s="307" t="s">
        <v>2254</v>
      </c>
      <c r="AS215" s="307" t="s">
        <v>2254</v>
      </c>
    </row>
    <row r="216" spans="1:45" s="151" customFormat="1" ht="23.25" thickBot="1">
      <c r="A216" s="59" t="s">
        <v>1997</v>
      </c>
      <c r="B216" s="53" t="s">
        <v>26</v>
      </c>
      <c r="C216" s="59" t="s">
        <v>843</v>
      </c>
      <c r="D216" s="59" t="s">
        <v>1855</v>
      </c>
      <c r="E216" s="59" t="s">
        <v>838</v>
      </c>
      <c r="F216" s="248" t="s">
        <v>23</v>
      </c>
      <c r="G216" s="268">
        <v>7896261018402</v>
      </c>
      <c r="H216" s="39" t="s">
        <v>2076</v>
      </c>
      <c r="I216" s="110">
        <v>526514110079803</v>
      </c>
      <c r="J216" s="53">
        <v>727269</v>
      </c>
      <c r="K216" s="280" t="s">
        <v>25</v>
      </c>
      <c r="L216" s="415">
        <v>7786.25</v>
      </c>
      <c r="M216" s="416">
        <v>10764.03</v>
      </c>
      <c r="N216" s="416">
        <v>7596.34</v>
      </c>
      <c r="O216" s="416">
        <v>10501.49</v>
      </c>
      <c r="P216" s="416">
        <v>7596.34</v>
      </c>
      <c r="Q216" s="416">
        <v>10501.49</v>
      </c>
      <c r="R216" s="416">
        <v>7550.3</v>
      </c>
      <c r="S216" s="416">
        <v>10437.84</v>
      </c>
      <c r="T216" s="416">
        <v>7550.3</v>
      </c>
      <c r="U216" s="416">
        <v>10437.84</v>
      </c>
      <c r="V216" s="416">
        <v>7504.82</v>
      </c>
      <c r="W216" s="416">
        <v>10374.969999999999</v>
      </c>
      <c r="X216" s="416">
        <v>7504.82</v>
      </c>
      <c r="Y216" s="416">
        <v>10374.969999999999</v>
      </c>
      <c r="Z216" s="416">
        <v>7078.4</v>
      </c>
      <c r="AA216" s="416">
        <v>9785.4699999999993</v>
      </c>
      <c r="AB216" s="416">
        <v>6229</v>
      </c>
      <c r="AC216" s="416">
        <v>8611.23</v>
      </c>
      <c r="AD216" s="53" t="s">
        <v>1108</v>
      </c>
      <c r="AE216" s="53" t="s">
        <v>1109</v>
      </c>
      <c r="AF216" s="247" t="s">
        <v>1769</v>
      </c>
      <c r="AG216" s="53" t="s">
        <v>1107</v>
      </c>
      <c r="AH216" s="123" t="s">
        <v>1158</v>
      </c>
      <c r="AI216" s="123" t="s">
        <v>1107</v>
      </c>
      <c r="AJ216" s="123" t="s">
        <v>1158</v>
      </c>
      <c r="AK216" s="291" t="s">
        <v>1107</v>
      </c>
      <c r="AL216" s="123" t="s">
        <v>1158</v>
      </c>
      <c r="AM216" s="123" t="s">
        <v>1107</v>
      </c>
      <c r="AN216" s="291"/>
      <c r="AO216" s="301"/>
      <c r="AP216" s="123" t="s">
        <v>1107</v>
      </c>
      <c r="AQ216" s="301" t="s">
        <v>2106</v>
      </c>
      <c r="AR216" s="309" t="s">
        <v>2254</v>
      </c>
      <c r="AS216" s="309" t="s">
        <v>2254</v>
      </c>
    </row>
    <row r="217" spans="1:45" s="151" customFormat="1" ht="22.5">
      <c r="A217" s="62" t="s">
        <v>1996</v>
      </c>
      <c r="B217" s="56" t="s">
        <v>26</v>
      </c>
      <c r="C217" s="62" t="s">
        <v>833</v>
      </c>
      <c r="D217" s="62" t="s">
        <v>834</v>
      </c>
      <c r="E217" s="62" t="s">
        <v>828</v>
      </c>
      <c r="F217" s="240" t="s">
        <v>23</v>
      </c>
      <c r="G217" s="271">
        <v>7896261014350</v>
      </c>
      <c r="H217" s="56" t="s">
        <v>835</v>
      </c>
      <c r="I217" s="112">
        <v>526513703158418</v>
      </c>
      <c r="J217" s="56">
        <v>105787</v>
      </c>
      <c r="K217" s="283" t="s">
        <v>25</v>
      </c>
      <c r="L217" s="403">
        <v>1481.75</v>
      </c>
      <c r="M217" s="404">
        <v>2048.4299999999998</v>
      </c>
      <c r="N217" s="404">
        <v>1445.61</v>
      </c>
      <c r="O217" s="404">
        <v>1998.48</v>
      </c>
      <c r="P217" s="404">
        <v>1445.61</v>
      </c>
      <c r="Q217" s="404">
        <v>1998.47</v>
      </c>
      <c r="R217" s="404">
        <v>1436.85</v>
      </c>
      <c r="S217" s="404">
        <v>1986.36</v>
      </c>
      <c r="T217" s="404">
        <v>1436.85</v>
      </c>
      <c r="U217" s="404">
        <v>1986.36</v>
      </c>
      <c r="V217" s="404">
        <v>1428.2</v>
      </c>
      <c r="W217" s="404">
        <v>1974.4</v>
      </c>
      <c r="X217" s="404">
        <v>1428.2</v>
      </c>
      <c r="Y217" s="404">
        <v>1974.4</v>
      </c>
      <c r="Z217" s="404">
        <v>1347.05</v>
      </c>
      <c r="AA217" s="404">
        <v>1862.22</v>
      </c>
      <c r="AB217" s="404">
        <v>1185.4000000000001</v>
      </c>
      <c r="AC217" s="404">
        <v>1638.75</v>
      </c>
      <c r="AD217" s="56" t="s">
        <v>1108</v>
      </c>
      <c r="AE217" s="56" t="s">
        <v>1109</v>
      </c>
      <c r="AF217" s="239" t="s">
        <v>1769</v>
      </c>
      <c r="AG217" s="56" t="s">
        <v>1107</v>
      </c>
      <c r="AH217" s="124" t="s">
        <v>1107</v>
      </c>
      <c r="AI217" s="124" t="s">
        <v>1107</v>
      </c>
      <c r="AJ217" s="124" t="s">
        <v>1107</v>
      </c>
      <c r="AK217" s="287" t="s">
        <v>1107</v>
      </c>
      <c r="AL217" s="124" t="s">
        <v>1158</v>
      </c>
      <c r="AM217" s="124" t="s">
        <v>1107</v>
      </c>
      <c r="AN217" s="287"/>
      <c r="AO217" s="297"/>
      <c r="AP217" s="124" t="s">
        <v>1107</v>
      </c>
      <c r="AQ217" s="297" t="s">
        <v>2106</v>
      </c>
      <c r="AR217" s="124" t="s">
        <v>2254</v>
      </c>
      <c r="AS217" s="315" t="str">
        <f>VLOOKUP(I:I,'[1]TPN nº.33'!$G:$H,2,FALSE)</f>
        <v>antes de 10/11/2003</v>
      </c>
    </row>
    <row r="218" spans="1:45" s="151" customFormat="1" ht="22.5">
      <c r="A218" s="61" t="s">
        <v>1996</v>
      </c>
      <c r="B218" s="50" t="s">
        <v>26</v>
      </c>
      <c r="C218" s="61" t="s">
        <v>826</v>
      </c>
      <c r="D218" s="61" t="s">
        <v>827</v>
      </c>
      <c r="E218" s="61" t="s">
        <v>828</v>
      </c>
      <c r="F218" s="238" t="s">
        <v>23</v>
      </c>
      <c r="G218" s="265">
        <v>7896261014343</v>
      </c>
      <c r="H218" s="50" t="s">
        <v>829</v>
      </c>
      <c r="I218" s="114">
        <v>526513701155411</v>
      </c>
      <c r="J218" s="50">
        <v>105817</v>
      </c>
      <c r="K218" s="278" t="s">
        <v>25</v>
      </c>
      <c r="L218" s="411">
        <v>199.57</v>
      </c>
      <c r="M218" s="404">
        <v>275.89</v>
      </c>
      <c r="N218" s="404">
        <v>194.7</v>
      </c>
      <c r="O218" s="404">
        <v>269.17</v>
      </c>
      <c r="P218" s="404">
        <v>194.7</v>
      </c>
      <c r="Q218" s="404">
        <v>269.16000000000003</v>
      </c>
      <c r="R218" s="404">
        <v>193.52</v>
      </c>
      <c r="S218" s="404">
        <v>267.52999999999997</v>
      </c>
      <c r="T218" s="404">
        <v>193.52</v>
      </c>
      <c r="U218" s="404">
        <v>267.52999999999997</v>
      </c>
      <c r="V218" s="404">
        <v>192.36</v>
      </c>
      <c r="W218" s="404">
        <v>265.93</v>
      </c>
      <c r="X218" s="404">
        <v>192.36</v>
      </c>
      <c r="Y218" s="404">
        <v>265.93</v>
      </c>
      <c r="Z218" s="404">
        <v>181.43</v>
      </c>
      <c r="AA218" s="404">
        <v>250.82</v>
      </c>
      <c r="AB218" s="404">
        <v>159.65</v>
      </c>
      <c r="AC218" s="404">
        <v>220.71</v>
      </c>
      <c r="AD218" s="50" t="s">
        <v>1108</v>
      </c>
      <c r="AE218" s="50" t="s">
        <v>1109</v>
      </c>
      <c r="AF218" s="252" t="s">
        <v>1769</v>
      </c>
      <c r="AG218" s="50" t="s">
        <v>1107</v>
      </c>
      <c r="AH218" s="125" t="s">
        <v>1107</v>
      </c>
      <c r="AI218" s="125" t="s">
        <v>1107</v>
      </c>
      <c r="AJ218" s="125" t="s">
        <v>1107</v>
      </c>
      <c r="AK218" s="288" t="s">
        <v>1107</v>
      </c>
      <c r="AL218" s="125" t="s">
        <v>1158</v>
      </c>
      <c r="AM218" s="125" t="s">
        <v>1107</v>
      </c>
      <c r="AN218" s="288"/>
      <c r="AO218" s="298"/>
      <c r="AP218" s="125" t="s">
        <v>1107</v>
      </c>
      <c r="AQ218" s="298" t="s">
        <v>2106</v>
      </c>
      <c r="AR218" s="125" t="s">
        <v>2254</v>
      </c>
      <c r="AS218" s="308" t="str">
        <f>VLOOKUP(I:I,'[1]TPN nº.33'!$G:$H,2,FALSE)</f>
        <v>antes de 10/11/2003</v>
      </c>
    </row>
    <row r="219" spans="1:45" s="151" customFormat="1" ht="23.25" thickBot="1">
      <c r="A219" s="63" t="s">
        <v>1996</v>
      </c>
      <c r="B219" s="52" t="s">
        <v>26</v>
      </c>
      <c r="C219" s="63" t="s">
        <v>830</v>
      </c>
      <c r="D219" s="63" t="s">
        <v>831</v>
      </c>
      <c r="E219" s="63" t="s">
        <v>828</v>
      </c>
      <c r="F219" s="242" t="s">
        <v>23</v>
      </c>
      <c r="G219" s="266">
        <v>7896261014329</v>
      </c>
      <c r="H219" s="52" t="s">
        <v>832</v>
      </c>
      <c r="I219" s="74">
        <v>526513702151411</v>
      </c>
      <c r="J219" s="52">
        <v>105836</v>
      </c>
      <c r="K219" s="279" t="s">
        <v>25</v>
      </c>
      <c r="L219" s="405">
        <v>340.1</v>
      </c>
      <c r="M219" s="406">
        <v>470.16</v>
      </c>
      <c r="N219" s="406">
        <v>331.8</v>
      </c>
      <c r="O219" s="406">
        <v>458.69</v>
      </c>
      <c r="P219" s="406">
        <v>331.8</v>
      </c>
      <c r="Q219" s="406">
        <v>458.69</v>
      </c>
      <c r="R219" s="406">
        <v>329.79</v>
      </c>
      <c r="S219" s="406">
        <v>455.91</v>
      </c>
      <c r="T219" s="406">
        <v>329.79</v>
      </c>
      <c r="U219" s="406">
        <v>455.91</v>
      </c>
      <c r="V219" s="406">
        <v>327.8</v>
      </c>
      <c r="W219" s="406">
        <v>453.16</v>
      </c>
      <c r="X219" s="406">
        <v>327.8</v>
      </c>
      <c r="Y219" s="406">
        <v>453.16</v>
      </c>
      <c r="Z219" s="406">
        <v>309.17</v>
      </c>
      <c r="AA219" s="406">
        <v>427.41</v>
      </c>
      <c r="AB219" s="406">
        <v>272.08</v>
      </c>
      <c r="AC219" s="406">
        <v>376.13</v>
      </c>
      <c r="AD219" s="52" t="s">
        <v>1108</v>
      </c>
      <c r="AE219" s="52" t="s">
        <v>1109</v>
      </c>
      <c r="AF219" s="241" t="s">
        <v>1769</v>
      </c>
      <c r="AG219" s="52" t="s">
        <v>1107</v>
      </c>
      <c r="AH219" s="126" t="s">
        <v>1158</v>
      </c>
      <c r="AI219" s="126" t="s">
        <v>1107</v>
      </c>
      <c r="AJ219" s="126" t="s">
        <v>1158</v>
      </c>
      <c r="AK219" s="289" t="s">
        <v>1107</v>
      </c>
      <c r="AL219" s="126" t="s">
        <v>1158</v>
      </c>
      <c r="AM219" s="126" t="s">
        <v>1107</v>
      </c>
      <c r="AN219" s="289"/>
      <c r="AO219" s="299"/>
      <c r="AP219" s="126" t="s">
        <v>1107</v>
      </c>
      <c r="AQ219" s="299" t="s">
        <v>2106</v>
      </c>
      <c r="AR219" s="126" t="s">
        <v>2254</v>
      </c>
      <c r="AS219" s="316" t="str">
        <f>VLOOKUP(I:I,'[1]TPN nº.33'!$G:$H,2,FALSE)</f>
        <v>antes de 10/11/2003</v>
      </c>
    </row>
    <row r="220" spans="1:45" s="151" customFormat="1" ht="22.5">
      <c r="A220" s="58" t="s">
        <v>2060</v>
      </c>
      <c r="B220" s="54" t="s">
        <v>2142</v>
      </c>
      <c r="C220" s="58" t="s">
        <v>1851</v>
      </c>
      <c r="D220" s="32" t="s">
        <v>1856</v>
      </c>
      <c r="E220" s="58" t="s">
        <v>1858</v>
      </c>
      <c r="F220" s="237" t="s">
        <v>23</v>
      </c>
      <c r="G220" s="270">
        <v>7896261020191</v>
      </c>
      <c r="H220" s="54" t="s">
        <v>2072</v>
      </c>
      <c r="I220" s="70">
        <v>526515030080702</v>
      </c>
      <c r="J220" s="54">
        <v>726048</v>
      </c>
      <c r="K220" s="282" t="s">
        <v>43</v>
      </c>
      <c r="L220" s="407">
        <v>62.69</v>
      </c>
      <c r="M220" s="414">
        <v>83.45</v>
      </c>
      <c r="N220" s="414">
        <v>60.93</v>
      </c>
      <c r="O220" s="414">
        <v>81.180000000000007</v>
      </c>
      <c r="P220" s="414">
        <v>52.94</v>
      </c>
      <c r="Q220" s="414">
        <v>73.19</v>
      </c>
      <c r="R220" s="414">
        <v>60.5</v>
      </c>
      <c r="S220" s="414">
        <v>80.63</v>
      </c>
      <c r="T220" s="414">
        <v>52.62</v>
      </c>
      <c r="U220" s="414">
        <v>72.75</v>
      </c>
      <c r="V220" s="414">
        <v>60.08</v>
      </c>
      <c r="W220" s="414">
        <v>80.08</v>
      </c>
      <c r="X220" s="414">
        <v>52.31</v>
      </c>
      <c r="Y220" s="414">
        <v>72.319999999999993</v>
      </c>
      <c r="Z220" s="414">
        <v>56.19</v>
      </c>
      <c r="AA220" s="414">
        <v>75.06</v>
      </c>
      <c r="AB220" s="414" t="s">
        <v>1098</v>
      </c>
      <c r="AC220" s="429" t="s">
        <v>1098</v>
      </c>
      <c r="AD220" s="54" t="s">
        <v>1108</v>
      </c>
      <c r="AE220" s="54" t="s">
        <v>1109</v>
      </c>
      <c r="AF220" s="251" t="s">
        <v>2170</v>
      </c>
      <c r="AG220" s="54" t="s">
        <v>1107</v>
      </c>
      <c r="AH220" s="54" t="s">
        <v>1107</v>
      </c>
      <c r="AI220" s="54" t="s">
        <v>1107</v>
      </c>
      <c r="AJ220" s="54" t="s">
        <v>1107</v>
      </c>
      <c r="AK220" s="282" t="s">
        <v>1107</v>
      </c>
      <c r="AL220" s="54" t="s">
        <v>1107</v>
      </c>
      <c r="AM220" s="54" t="s">
        <v>1158</v>
      </c>
      <c r="AN220" s="282"/>
      <c r="AO220" s="251"/>
      <c r="AP220" s="54" t="s">
        <v>1107</v>
      </c>
      <c r="AQ220" s="251"/>
      <c r="AR220" s="312" t="s">
        <v>2250</v>
      </c>
      <c r="AS220" s="312">
        <v>42067</v>
      </c>
    </row>
    <row r="221" spans="1:45" s="151" customFormat="1" ht="23.25" thickBot="1">
      <c r="A221" s="59" t="s">
        <v>2060</v>
      </c>
      <c r="B221" s="53" t="s">
        <v>2142</v>
      </c>
      <c r="C221" s="59" t="s">
        <v>1852</v>
      </c>
      <c r="D221" s="59" t="s">
        <v>1857</v>
      </c>
      <c r="E221" s="59" t="s">
        <v>1858</v>
      </c>
      <c r="F221" s="248" t="s">
        <v>23</v>
      </c>
      <c r="G221" s="268">
        <v>7896261020184</v>
      </c>
      <c r="H221" s="53" t="s">
        <v>2073</v>
      </c>
      <c r="I221" s="110">
        <v>526515030080802</v>
      </c>
      <c r="J221" s="53">
        <v>726049</v>
      </c>
      <c r="K221" s="280" t="s">
        <v>43</v>
      </c>
      <c r="L221" s="408">
        <v>156.75</v>
      </c>
      <c r="M221" s="416">
        <v>208.64</v>
      </c>
      <c r="N221" s="416">
        <v>152.34</v>
      </c>
      <c r="O221" s="416">
        <v>202.96</v>
      </c>
      <c r="P221" s="416">
        <v>132.37</v>
      </c>
      <c r="Q221" s="416">
        <v>182.99</v>
      </c>
      <c r="R221" s="416">
        <v>151.28</v>
      </c>
      <c r="S221" s="416">
        <v>201.59</v>
      </c>
      <c r="T221" s="416">
        <v>131.57</v>
      </c>
      <c r="U221" s="416">
        <v>181.89</v>
      </c>
      <c r="V221" s="416">
        <v>150.22</v>
      </c>
      <c r="W221" s="416">
        <v>200.23</v>
      </c>
      <c r="X221" s="416">
        <v>130.77000000000001</v>
      </c>
      <c r="Y221" s="416">
        <v>180.78</v>
      </c>
      <c r="Z221" s="416">
        <v>140.47999999999999</v>
      </c>
      <c r="AA221" s="416">
        <v>187.65</v>
      </c>
      <c r="AB221" s="416" t="s">
        <v>1098</v>
      </c>
      <c r="AC221" s="430" t="s">
        <v>1098</v>
      </c>
      <c r="AD221" s="53" t="s">
        <v>1108</v>
      </c>
      <c r="AE221" s="53" t="s">
        <v>1109</v>
      </c>
      <c r="AF221" s="247" t="s">
        <v>2170</v>
      </c>
      <c r="AG221" s="53" t="s">
        <v>1107</v>
      </c>
      <c r="AH221" s="53" t="s">
        <v>1107</v>
      </c>
      <c r="AI221" s="53" t="s">
        <v>1107</v>
      </c>
      <c r="AJ221" s="53" t="s">
        <v>1107</v>
      </c>
      <c r="AK221" s="280" t="s">
        <v>1107</v>
      </c>
      <c r="AL221" s="53" t="s">
        <v>1107</v>
      </c>
      <c r="AM221" s="53" t="s">
        <v>1158</v>
      </c>
      <c r="AN221" s="280"/>
      <c r="AO221" s="247"/>
      <c r="AP221" s="53" t="s">
        <v>1107</v>
      </c>
      <c r="AQ221" s="247"/>
      <c r="AR221" s="313" t="s">
        <v>2250</v>
      </c>
      <c r="AS221" s="313">
        <v>42067</v>
      </c>
    </row>
    <row r="222" spans="1:45" s="151" customFormat="1" ht="13.5" thickBot="1">
      <c r="A222" s="43" t="s">
        <v>1998</v>
      </c>
      <c r="B222" s="71" t="s">
        <v>2217</v>
      </c>
      <c r="C222" s="43" t="s">
        <v>849</v>
      </c>
      <c r="D222" s="43" t="s">
        <v>850</v>
      </c>
      <c r="E222" s="43" t="s">
        <v>851</v>
      </c>
      <c r="F222" s="250" t="s">
        <v>23</v>
      </c>
      <c r="G222" s="269">
        <v>7896261001466</v>
      </c>
      <c r="H222" s="71" t="s">
        <v>852</v>
      </c>
      <c r="I222" s="178">
        <v>526513901154419</v>
      </c>
      <c r="J222" s="71">
        <v>139107</v>
      </c>
      <c r="K222" s="281" t="s">
        <v>25</v>
      </c>
      <c r="L222" s="405">
        <v>6173.9</v>
      </c>
      <c r="M222" s="406" t="s">
        <v>1098</v>
      </c>
      <c r="N222" s="406">
        <v>6023.32</v>
      </c>
      <c r="O222" s="406" t="s">
        <v>1098</v>
      </c>
      <c r="P222" s="406">
        <v>6023.32</v>
      </c>
      <c r="Q222" s="406" t="s">
        <v>1098</v>
      </c>
      <c r="R222" s="406">
        <v>5986.81</v>
      </c>
      <c r="S222" s="406" t="s">
        <v>1098</v>
      </c>
      <c r="T222" s="406">
        <v>5986.81</v>
      </c>
      <c r="U222" s="406" t="s">
        <v>1098</v>
      </c>
      <c r="V222" s="406">
        <v>5950.75</v>
      </c>
      <c r="W222" s="406" t="s">
        <v>1098</v>
      </c>
      <c r="X222" s="406">
        <v>5950.75</v>
      </c>
      <c r="Y222" s="406" t="s">
        <v>1098</v>
      </c>
      <c r="Z222" s="406">
        <v>5612.64</v>
      </c>
      <c r="AA222" s="406" t="s">
        <v>1098</v>
      </c>
      <c r="AB222" s="406" t="s">
        <v>1098</v>
      </c>
      <c r="AC222" s="431" t="s">
        <v>1098</v>
      </c>
      <c r="AD222" s="71" t="s">
        <v>2168</v>
      </c>
      <c r="AE222" s="71" t="s">
        <v>1109</v>
      </c>
      <c r="AF222" s="249" t="s">
        <v>1115</v>
      </c>
      <c r="AG222" s="71" t="s">
        <v>1158</v>
      </c>
      <c r="AH222" s="129" t="s">
        <v>1107</v>
      </c>
      <c r="AI222" s="129" t="s">
        <v>1107</v>
      </c>
      <c r="AJ222" s="129" t="s">
        <v>1107</v>
      </c>
      <c r="AK222" s="292" t="s">
        <v>1107</v>
      </c>
      <c r="AL222" s="129" t="s">
        <v>1107</v>
      </c>
      <c r="AM222" s="129" t="s">
        <v>1107</v>
      </c>
      <c r="AN222" s="292"/>
      <c r="AO222" s="302"/>
      <c r="AP222" s="129" t="s">
        <v>1158</v>
      </c>
      <c r="AQ222" s="302" t="s">
        <v>2238</v>
      </c>
      <c r="AR222" s="129" t="s">
        <v>2252</v>
      </c>
      <c r="AS222" s="314">
        <f>VLOOKUP(I:I,'[1]TPN nº.33'!$G:$H,2,FALSE)</f>
        <v>36010</v>
      </c>
    </row>
    <row r="223" spans="1:45" s="151" customFormat="1" ht="23.25" thickBot="1">
      <c r="A223" s="41" t="s">
        <v>1999</v>
      </c>
      <c r="B223" s="72" t="s">
        <v>2334</v>
      </c>
      <c r="C223" s="41" t="s">
        <v>853</v>
      </c>
      <c r="D223" s="261" t="s">
        <v>854</v>
      </c>
      <c r="E223" s="41" t="s">
        <v>855</v>
      </c>
      <c r="F223" s="244" t="s">
        <v>23</v>
      </c>
      <c r="G223" s="263">
        <v>7896261010185</v>
      </c>
      <c r="H223" s="72" t="s">
        <v>856</v>
      </c>
      <c r="I223" s="222">
        <v>526514103111311</v>
      </c>
      <c r="J223" s="72">
        <v>705902</v>
      </c>
      <c r="K223" s="276" t="s">
        <v>43</v>
      </c>
      <c r="L223" s="408">
        <v>36.51</v>
      </c>
      <c r="M223" s="416">
        <v>48.59</v>
      </c>
      <c r="N223" s="416">
        <v>35.479999999999997</v>
      </c>
      <c r="O223" s="416">
        <v>47.27</v>
      </c>
      <c r="P223" s="416">
        <v>30.83</v>
      </c>
      <c r="Q223" s="416">
        <v>42.62</v>
      </c>
      <c r="R223" s="416">
        <v>35.229999999999997</v>
      </c>
      <c r="S223" s="416">
        <v>46.95</v>
      </c>
      <c r="T223" s="416">
        <v>30.64</v>
      </c>
      <c r="U223" s="416">
        <v>42.36</v>
      </c>
      <c r="V223" s="416">
        <v>34.99</v>
      </c>
      <c r="W223" s="416">
        <v>46.64</v>
      </c>
      <c r="X223" s="416">
        <v>30.46</v>
      </c>
      <c r="Y223" s="416">
        <v>42.11</v>
      </c>
      <c r="Z223" s="416">
        <v>32.72</v>
      </c>
      <c r="AA223" s="416">
        <v>43.71</v>
      </c>
      <c r="AB223" s="416" t="s">
        <v>1098</v>
      </c>
      <c r="AC223" s="430" t="s">
        <v>1098</v>
      </c>
      <c r="AD223" s="72" t="s">
        <v>1108</v>
      </c>
      <c r="AE223" s="72" t="s">
        <v>1109</v>
      </c>
      <c r="AF223" s="243" t="s">
        <v>1759</v>
      </c>
      <c r="AG223" s="72" t="s">
        <v>1107</v>
      </c>
      <c r="AH223" s="130" t="s">
        <v>1107</v>
      </c>
      <c r="AI223" s="130" t="s">
        <v>1107</v>
      </c>
      <c r="AJ223" s="130" t="s">
        <v>1107</v>
      </c>
      <c r="AK223" s="286" t="s">
        <v>1107</v>
      </c>
      <c r="AL223" s="130" t="s">
        <v>1107</v>
      </c>
      <c r="AM223" s="130" t="s">
        <v>1107</v>
      </c>
      <c r="AN223" s="286"/>
      <c r="AO223" s="296"/>
      <c r="AP223" s="130" t="s">
        <v>1107</v>
      </c>
      <c r="AQ223" s="296"/>
      <c r="AR223" s="130" t="s">
        <v>2252</v>
      </c>
      <c r="AS223" s="310">
        <f>VLOOKUP(I:I,'[1]TPN nº.33'!$G:$H,2,FALSE)</f>
        <v>38546</v>
      </c>
    </row>
    <row r="224" spans="1:45" s="453" customFormat="1" ht="22.5">
      <c r="A224" s="62" t="s">
        <v>1643</v>
      </c>
      <c r="B224" s="56" t="s">
        <v>2334</v>
      </c>
      <c r="C224" s="62" t="s">
        <v>2143</v>
      </c>
      <c r="D224" s="62" t="s">
        <v>1795</v>
      </c>
      <c r="E224" s="62" t="s">
        <v>862</v>
      </c>
      <c r="F224" s="240" t="s">
        <v>23</v>
      </c>
      <c r="G224" s="271">
        <v>7896261014732</v>
      </c>
      <c r="H224" s="56" t="s">
        <v>2163</v>
      </c>
      <c r="I224" s="112">
        <v>526514070079407</v>
      </c>
      <c r="J224" s="56">
        <v>715976</v>
      </c>
      <c r="K224" s="283" t="s">
        <v>25</v>
      </c>
      <c r="L224" s="450">
        <v>187.47</v>
      </c>
      <c r="M224" s="451">
        <v>259.17</v>
      </c>
      <c r="N224" s="451">
        <v>182.9</v>
      </c>
      <c r="O224" s="451">
        <v>252.85</v>
      </c>
      <c r="P224" s="451">
        <v>182.9</v>
      </c>
      <c r="Q224" s="451">
        <v>252.85</v>
      </c>
      <c r="R224" s="451">
        <v>181.79</v>
      </c>
      <c r="S224" s="451">
        <v>251.32</v>
      </c>
      <c r="T224" s="451">
        <v>181.79</v>
      </c>
      <c r="U224" s="451">
        <v>251.32</v>
      </c>
      <c r="V224" s="451">
        <v>180.7</v>
      </c>
      <c r="W224" s="451">
        <v>249.81</v>
      </c>
      <c r="X224" s="451">
        <v>180.7</v>
      </c>
      <c r="Y224" s="451">
        <v>249.81</v>
      </c>
      <c r="Z224" s="451">
        <v>170.43</v>
      </c>
      <c r="AA224" s="451">
        <v>235.61</v>
      </c>
      <c r="AB224" s="451" t="s">
        <v>1098</v>
      </c>
      <c r="AC224" s="452" t="s">
        <v>1098</v>
      </c>
      <c r="AD224" s="56" t="s">
        <v>1108</v>
      </c>
      <c r="AE224" s="56" t="s">
        <v>1109</v>
      </c>
      <c r="AF224" s="239" t="s">
        <v>1267</v>
      </c>
      <c r="AG224" s="56" t="s">
        <v>1107</v>
      </c>
      <c r="AH224" s="124" t="s">
        <v>1107</v>
      </c>
      <c r="AI224" s="124" t="s">
        <v>1158</v>
      </c>
      <c r="AJ224" s="124"/>
      <c r="AK224" s="287" t="s">
        <v>1107</v>
      </c>
      <c r="AL224" s="124" t="s">
        <v>1107</v>
      </c>
      <c r="AM224" s="124"/>
      <c r="AN224" s="287"/>
      <c r="AO224" s="297"/>
      <c r="AP224" s="124" t="s">
        <v>1107</v>
      </c>
      <c r="AQ224" s="297"/>
      <c r="AR224" s="315" t="s">
        <v>2254</v>
      </c>
      <c r="AS224" s="315" t="s">
        <v>2254</v>
      </c>
    </row>
    <row r="225" spans="1:45" s="453" customFormat="1" ht="22.5">
      <c r="A225" s="61" t="s">
        <v>2070</v>
      </c>
      <c r="B225" s="50" t="s">
        <v>2334</v>
      </c>
      <c r="C225" s="61" t="s">
        <v>864</v>
      </c>
      <c r="D225" s="61" t="s">
        <v>865</v>
      </c>
      <c r="E225" s="61" t="s">
        <v>862</v>
      </c>
      <c r="F225" s="238" t="s">
        <v>23</v>
      </c>
      <c r="G225" s="265">
        <v>7896261008373</v>
      </c>
      <c r="H225" s="50" t="s">
        <v>866</v>
      </c>
      <c r="I225" s="114">
        <v>526525605113219</v>
      </c>
      <c r="J225" s="50">
        <v>702292</v>
      </c>
      <c r="K225" s="278" t="s">
        <v>25</v>
      </c>
      <c r="L225" s="450">
        <v>161.97</v>
      </c>
      <c r="M225" s="451">
        <v>223.91</v>
      </c>
      <c r="N225" s="451">
        <v>158.02000000000001</v>
      </c>
      <c r="O225" s="451">
        <v>218.45</v>
      </c>
      <c r="P225" s="451">
        <v>158.02000000000001</v>
      </c>
      <c r="Q225" s="451">
        <v>218.45</v>
      </c>
      <c r="R225" s="451">
        <v>157.06</v>
      </c>
      <c r="S225" s="451">
        <v>217.13</v>
      </c>
      <c r="T225" s="451">
        <v>157.06</v>
      </c>
      <c r="U225" s="451">
        <v>217.13</v>
      </c>
      <c r="V225" s="451">
        <v>156.11000000000001</v>
      </c>
      <c r="W225" s="451">
        <v>215.81</v>
      </c>
      <c r="X225" s="451">
        <v>156.11000000000001</v>
      </c>
      <c r="Y225" s="451">
        <v>215.81</v>
      </c>
      <c r="Z225" s="451">
        <v>147.24</v>
      </c>
      <c r="AA225" s="451">
        <v>203.55</v>
      </c>
      <c r="AB225" s="451" t="s">
        <v>1098</v>
      </c>
      <c r="AC225" s="452" t="s">
        <v>1098</v>
      </c>
      <c r="AD225" s="50" t="s">
        <v>1108</v>
      </c>
      <c r="AE225" s="50" t="s">
        <v>1109</v>
      </c>
      <c r="AF225" s="252" t="s">
        <v>1267</v>
      </c>
      <c r="AG225" s="50" t="s">
        <v>1107</v>
      </c>
      <c r="AH225" s="125" t="s">
        <v>1107</v>
      </c>
      <c r="AI225" s="125" t="s">
        <v>1158</v>
      </c>
      <c r="AJ225" s="125" t="s">
        <v>1158</v>
      </c>
      <c r="AK225" s="288" t="s">
        <v>1107</v>
      </c>
      <c r="AL225" s="125" t="s">
        <v>1107</v>
      </c>
      <c r="AM225" s="125" t="s">
        <v>1158</v>
      </c>
      <c r="AN225" s="288"/>
      <c r="AO225" s="298"/>
      <c r="AP225" s="125" t="s">
        <v>1107</v>
      </c>
      <c r="AQ225" s="298"/>
      <c r="AR225" s="125" t="str">
        <f>VLOOKUP(I:I,'[1]TPN nº.33'!$G:$I,3,FALSE)</f>
        <v>Categoria V</v>
      </c>
      <c r="AS225" s="308">
        <f>VLOOKUP(I:I,'[1]TPN nº.33'!$G:$H,2,FALSE)</f>
        <v>38120</v>
      </c>
    </row>
    <row r="226" spans="1:45" s="453" customFormat="1" ht="22.5">
      <c r="A226" s="61" t="s">
        <v>2070</v>
      </c>
      <c r="B226" s="50" t="s">
        <v>2334</v>
      </c>
      <c r="C226" s="61" t="s">
        <v>870</v>
      </c>
      <c r="D226" s="61" t="s">
        <v>871</v>
      </c>
      <c r="E226" s="61" t="s">
        <v>862</v>
      </c>
      <c r="F226" s="238" t="s">
        <v>23</v>
      </c>
      <c r="G226" s="265">
        <v>7896261008410</v>
      </c>
      <c r="H226" s="50" t="s">
        <v>872</v>
      </c>
      <c r="I226" s="114">
        <v>526525602114214</v>
      </c>
      <c r="J226" s="50">
        <v>702294</v>
      </c>
      <c r="K226" s="278" t="s">
        <v>25</v>
      </c>
      <c r="L226" s="450">
        <v>170.22</v>
      </c>
      <c r="M226" s="451">
        <v>235.32</v>
      </c>
      <c r="N226" s="451">
        <v>166.07</v>
      </c>
      <c r="O226" s="451">
        <v>229.58</v>
      </c>
      <c r="P226" s="451">
        <v>166.07</v>
      </c>
      <c r="Q226" s="451">
        <v>229.58</v>
      </c>
      <c r="R226" s="451">
        <v>165.06</v>
      </c>
      <c r="S226" s="451">
        <v>228.19</v>
      </c>
      <c r="T226" s="451">
        <v>165.06</v>
      </c>
      <c r="U226" s="451">
        <v>228.19</v>
      </c>
      <c r="V226" s="451">
        <v>164.07</v>
      </c>
      <c r="W226" s="451">
        <v>226.82</v>
      </c>
      <c r="X226" s="451">
        <v>164.07</v>
      </c>
      <c r="Y226" s="451">
        <v>226.82</v>
      </c>
      <c r="Z226" s="451">
        <v>154.75</v>
      </c>
      <c r="AA226" s="451">
        <v>213.93</v>
      </c>
      <c r="AB226" s="451" t="s">
        <v>1098</v>
      </c>
      <c r="AC226" s="452" t="s">
        <v>1098</v>
      </c>
      <c r="AD226" s="50" t="s">
        <v>1108</v>
      </c>
      <c r="AE226" s="50" t="s">
        <v>1109</v>
      </c>
      <c r="AF226" s="252" t="s">
        <v>1267</v>
      </c>
      <c r="AG226" s="50" t="s">
        <v>1107</v>
      </c>
      <c r="AH226" s="125" t="s">
        <v>1107</v>
      </c>
      <c r="AI226" s="125" t="s">
        <v>1158</v>
      </c>
      <c r="AJ226" s="125" t="s">
        <v>1158</v>
      </c>
      <c r="AK226" s="288" t="s">
        <v>1107</v>
      </c>
      <c r="AL226" s="125" t="s">
        <v>1107</v>
      </c>
      <c r="AM226" s="125" t="s">
        <v>1158</v>
      </c>
      <c r="AN226" s="288"/>
      <c r="AO226" s="298"/>
      <c r="AP226" s="125" t="s">
        <v>1107</v>
      </c>
      <c r="AQ226" s="298"/>
      <c r="AR226" s="125" t="str">
        <f>VLOOKUP(I:I,'[1]TPN nº.33'!$G:$I,3,FALSE)</f>
        <v>Categoria V</v>
      </c>
      <c r="AS226" s="308">
        <f>VLOOKUP(I:I,'[1]TPN nº.33'!$G:$H,2,FALSE)</f>
        <v>38120</v>
      </c>
    </row>
    <row r="227" spans="1:45" s="453" customFormat="1" ht="23.25" thickBot="1">
      <c r="A227" s="61" t="s">
        <v>2070</v>
      </c>
      <c r="B227" s="50" t="s">
        <v>2334</v>
      </c>
      <c r="C227" s="61" t="s">
        <v>875</v>
      </c>
      <c r="D227" s="61" t="s">
        <v>876</v>
      </c>
      <c r="E227" s="61" t="s">
        <v>862</v>
      </c>
      <c r="F227" s="238" t="s">
        <v>23</v>
      </c>
      <c r="G227" s="265">
        <v>7896261008458</v>
      </c>
      <c r="H227" s="50" t="s">
        <v>877</v>
      </c>
      <c r="I227" s="114">
        <v>526525604117210</v>
      </c>
      <c r="J227" s="50">
        <v>702296</v>
      </c>
      <c r="K227" s="278" t="s">
        <v>25</v>
      </c>
      <c r="L227" s="450">
        <v>178.48</v>
      </c>
      <c r="M227" s="451">
        <v>246.74</v>
      </c>
      <c r="N227" s="451">
        <v>174.13</v>
      </c>
      <c r="O227" s="451">
        <v>240.72</v>
      </c>
      <c r="P227" s="451">
        <v>174.13</v>
      </c>
      <c r="Q227" s="451">
        <v>240.72</v>
      </c>
      <c r="R227" s="451">
        <v>173.07</v>
      </c>
      <c r="S227" s="451">
        <v>239.27</v>
      </c>
      <c r="T227" s="451">
        <v>173.07</v>
      </c>
      <c r="U227" s="451">
        <v>239.27</v>
      </c>
      <c r="V227" s="451">
        <v>172.03</v>
      </c>
      <c r="W227" s="451">
        <v>237.82</v>
      </c>
      <c r="X227" s="451">
        <v>172.03</v>
      </c>
      <c r="Y227" s="451">
        <v>237.82</v>
      </c>
      <c r="Z227" s="451">
        <v>162.25</v>
      </c>
      <c r="AA227" s="451">
        <v>224.3</v>
      </c>
      <c r="AB227" s="451" t="s">
        <v>1098</v>
      </c>
      <c r="AC227" s="452" t="s">
        <v>1098</v>
      </c>
      <c r="AD227" s="50" t="s">
        <v>1108</v>
      </c>
      <c r="AE227" s="50" t="s">
        <v>1109</v>
      </c>
      <c r="AF227" s="252" t="s">
        <v>1267</v>
      </c>
      <c r="AG227" s="50" t="s">
        <v>1107</v>
      </c>
      <c r="AH227" s="125" t="s">
        <v>1107</v>
      </c>
      <c r="AI227" s="125" t="s">
        <v>1158</v>
      </c>
      <c r="AJ227" s="125" t="s">
        <v>1158</v>
      </c>
      <c r="AK227" s="288" t="s">
        <v>1107</v>
      </c>
      <c r="AL227" s="125" t="s">
        <v>1107</v>
      </c>
      <c r="AM227" s="125" t="s">
        <v>1158</v>
      </c>
      <c r="AN227" s="288"/>
      <c r="AO227" s="298"/>
      <c r="AP227" s="125" t="s">
        <v>1107</v>
      </c>
      <c r="AQ227" s="298"/>
      <c r="AR227" s="125" t="str">
        <f>VLOOKUP(I:I,'[1]TPN nº.33'!$G:$I,3,FALSE)</f>
        <v>Categoria V</v>
      </c>
      <c r="AS227" s="308">
        <f>VLOOKUP(I:I,'[1]TPN nº.33'!$G:$H,2,FALSE)</f>
        <v>38120</v>
      </c>
    </row>
    <row r="228" spans="1:45" s="151" customFormat="1">
      <c r="A228" s="60" t="s">
        <v>2000</v>
      </c>
      <c r="B228" s="48" t="s">
        <v>2334</v>
      </c>
      <c r="C228" s="60" t="s">
        <v>893</v>
      </c>
      <c r="D228" s="60" t="s">
        <v>894</v>
      </c>
      <c r="E228" s="60" t="s">
        <v>888</v>
      </c>
      <c r="F228" s="246" t="s">
        <v>23</v>
      </c>
      <c r="G228" s="267">
        <v>7896261005129</v>
      </c>
      <c r="H228" s="48" t="s">
        <v>895</v>
      </c>
      <c r="I228" s="111">
        <v>526514403115215</v>
      </c>
      <c r="J228" s="48">
        <v>139993</v>
      </c>
      <c r="K228" s="116" t="s">
        <v>25</v>
      </c>
      <c r="L228" s="420">
        <v>182.67</v>
      </c>
      <c r="M228" s="419">
        <v>252.52</v>
      </c>
      <c r="N228" s="419">
        <v>178.21</v>
      </c>
      <c r="O228" s="419">
        <v>246.37</v>
      </c>
      <c r="P228" s="419">
        <v>178.21</v>
      </c>
      <c r="Q228" s="419">
        <v>246.36</v>
      </c>
      <c r="R228" s="419">
        <v>177.13</v>
      </c>
      <c r="S228" s="419">
        <v>244.87</v>
      </c>
      <c r="T228" s="419">
        <v>177.13</v>
      </c>
      <c r="U228" s="419">
        <v>244.87</v>
      </c>
      <c r="V228" s="419">
        <v>176.06</v>
      </c>
      <c r="W228" s="419">
        <v>243.39</v>
      </c>
      <c r="X228" s="419">
        <v>176.06</v>
      </c>
      <c r="Y228" s="419">
        <v>243.39</v>
      </c>
      <c r="Z228" s="419">
        <v>166.06</v>
      </c>
      <c r="AA228" s="419">
        <v>229.57</v>
      </c>
      <c r="AB228" s="419" t="s">
        <v>1098</v>
      </c>
      <c r="AC228" s="437" t="s">
        <v>1098</v>
      </c>
      <c r="AD228" s="48" t="s">
        <v>1114</v>
      </c>
      <c r="AE228" s="48" t="s">
        <v>1109</v>
      </c>
      <c r="AF228" s="245" t="s">
        <v>1772</v>
      </c>
      <c r="AG228" s="48" t="s">
        <v>1107</v>
      </c>
      <c r="AH228" s="127" t="s">
        <v>1107</v>
      </c>
      <c r="AI228" s="127" t="s">
        <v>1107</v>
      </c>
      <c r="AJ228" s="127" t="s">
        <v>1107</v>
      </c>
      <c r="AK228" s="290" t="s">
        <v>1107</v>
      </c>
      <c r="AL228" s="127" t="s">
        <v>1107</v>
      </c>
      <c r="AM228" s="127" t="s">
        <v>1158</v>
      </c>
      <c r="AN228" s="290"/>
      <c r="AO228" s="300"/>
      <c r="AP228" s="127" t="s">
        <v>1107</v>
      </c>
      <c r="AQ228" s="300"/>
      <c r="AR228" s="127" t="s">
        <v>2252</v>
      </c>
      <c r="AS228" s="311">
        <f>VLOOKUP(I:I,'[1]TPN nº.33'!$G:$H,2,FALSE)</f>
        <v>36753</v>
      </c>
    </row>
    <row r="229" spans="1:45" s="151" customFormat="1">
      <c r="A229" s="58" t="s">
        <v>2000</v>
      </c>
      <c r="B229" s="54" t="s">
        <v>2334</v>
      </c>
      <c r="C229" s="58" t="s">
        <v>890</v>
      </c>
      <c r="D229" s="58" t="s">
        <v>891</v>
      </c>
      <c r="E229" s="58" t="s">
        <v>888</v>
      </c>
      <c r="F229" s="237" t="s">
        <v>23</v>
      </c>
      <c r="G229" s="270">
        <v>7896261005112</v>
      </c>
      <c r="H229" s="54" t="s">
        <v>892</v>
      </c>
      <c r="I229" s="70">
        <v>526514402119217</v>
      </c>
      <c r="J229" s="54">
        <v>139994</v>
      </c>
      <c r="K229" s="282" t="s">
        <v>25</v>
      </c>
      <c r="L229" s="407">
        <v>104.35</v>
      </c>
      <c r="M229" s="414">
        <v>144.25</v>
      </c>
      <c r="N229" s="414">
        <v>101.8</v>
      </c>
      <c r="O229" s="414">
        <v>140.72999999999999</v>
      </c>
      <c r="P229" s="414">
        <v>101.8</v>
      </c>
      <c r="Q229" s="414">
        <v>140.72999999999999</v>
      </c>
      <c r="R229" s="414">
        <v>101.18</v>
      </c>
      <c r="S229" s="414">
        <v>139.88</v>
      </c>
      <c r="T229" s="414">
        <v>101.18</v>
      </c>
      <c r="U229" s="414">
        <v>139.88</v>
      </c>
      <c r="V229" s="414">
        <v>100.57</v>
      </c>
      <c r="W229" s="414">
        <v>139.03</v>
      </c>
      <c r="X229" s="414">
        <v>100.57</v>
      </c>
      <c r="Y229" s="414">
        <v>139.03</v>
      </c>
      <c r="Z229" s="414">
        <v>94.86</v>
      </c>
      <c r="AA229" s="414">
        <v>131.13999999999999</v>
      </c>
      <c r="AB229" s="414" t="s">
        <v>1098</v>
      </c>
      <c r="AC229" s="429" t="s">
        <v>1098</v>
      </c>
      <c r="AD229" s="54" t="s">
        <v>1114</v>
      </c>
      <c r="AE229" s="54" t="s">
        <v>1109</v>
      </c>
      <c r="AF229" s="251" t="s">
        <v>1772</v>
      </c>
      <c r="AG229" s="54" t="s">
        <v>1107</v>
      </c>
      <c r="AH229" s="128" t="s">
        <v>1107</v>
      </c>
      <c r="AI229" s="128" t="s">
        <v>1107</v>
      </c>
      <c r="AJ229" s="128" t="s">
        <v>1107</v>
      </c>
      <c r="AK229" s="293" t="s">
        <v>1107</v>
      </c>
      <c r="AL229" s="128" t="s">
        <v>1107</v>
      </c>
      <c r="AM229" s="128" t="s">
        <v>1107</v>
      </c>
      <c r="AN229" s="293"/>
      <c r="AO229" s="303"/>
      <c r="AP229" s="128" t="s">
        <v>1107</v>
      </c>
      <c r="AQ229" s="303"/>
      <c r="AR229" s="128" t="s">
        <v>2252</v>
      </c>
      <c r="AS229" s="307">
        <f>VLOOKUP(I:I,'[1]TPN nº.33'!$G:$H,2,FALSE)</f>
        <v>36753</v>
      </c>
    </row>
    <row r="230" spans="1:45" s="151" customFormat="1" ht="13.5" thickBot="1">
      <c r="A230" s="59" t="s">
        <v>2000</v>
      </c>
      <c r="B230" s="53" t="s">
        <v>2334</v>
      </c>
      <c r="C230" s="59" t="s">
        <v>886</v>
      </c>
      <c r="D230" s="221" t="s">
        <v>887</v>
      </c>
      <c r="E230" s="59" t="s">
        <v>888</v>
      </c>
      <c r="F230" s="248" t="s">
        <v>23</v>
      </c>
      <c r="G230" s="268">
        <v>7896261005167</v>
      </c>
      <c r="H230" s="53" t="s">
        <v>889</v>
      </c>
      <c r="I230" s="110">
        <v>526514401112219</v>
      </c>
      <c r="J230" s="53">
        <v>139996</v>
      </c>
      <c r="K230" s="280" t="s">
        <v>25</v>
      </c>
      <c r="L230" s="408">
        <v>52.12</v>
      </c>
      <c r="M230" s="416">
        <v>72.05</v>
      </c>
      <c r="N230" s="416">
        <v>50.85</v>
      </c>
      <c r="O230" s="416">
        <v>70.3</v>
      </c>
      <c r="P230" s="416">
        <v>50.85</v>
      </c>
      <c r="Q230" s="416">
        <v>70.3</v>
      </c>
      <c r="R230" s="416">
        <v>50.54</v>
      </c>
      <c r="S230" s="416">
        <v>69.87</v>
      </c>
      <c r="T230" s="416">
        <v>50.54</v>
      </c>
      <c r="U230" s="416">
        <v>69.87</v>
      </c>
      <c r="V230" s="416">
        <v>50.24</v>
      </c>
      <c r="W230" s="416">
        <v>69.45</v>
      </c>
      <c r="X230" s="416">
        <v>50.24</v>
      </c>
      <c r="Y230" s="416">
        <v>69.45</v>
      </c>
      <c r="Z230" s="416">
        <v>47.38</v>
      </c>
      <c r="AA230" s="416">
        <v>65.5</v>
      </c>
      <c r="AB230" s="416" t="s">
        <v>1098</v>
      </c>
      <c r="AC230" s="430" t="s">
        <v>1098</v>
      </c>
      <c r="AD230" s="53" t="s">
        <v>1114</v>
      </c>
      <c r="AE230" s="53" t="s">
        <v>1109</v>
      </c>
      <c r="AF230" s="247" t="s">
        <v>1772</v>
      </c>
      <c r="AG230" s="53" t="s">
        <v>1107</v>
      </c>
      <c r="AH230" s="123" t="s">
        <v>1107</v>
      </c>
      <c r="AI230" s="123" t="s">
        <v>1107</v>
      </c>
      <c r="AJ230" s="123" t="s">
        <v>1107</v>
      </c>
      <c r="AK230" s="291" t="s">
        <v>1107</v>
      </c>
      <c r="AL230" s="123" t="s">
        <v>1107</v>
      </c>
      <c r="AM230" s="123" t="s">
        <v>1107</v>
      </c>
      <c r="AN230" s="291"/>
      <c r="AO230" s="301"/>
      <c r="AP230" s="123" t="s">
        <v>1107</v>
      </c>
      <c r="AQ230" s="301"/>
      <c r="AR230" s="123" t="s">
        <v>2252</v>
      </c>
      <c r="AS230" s="309">
        <f>VLOOKUP(I:I,'[1]TPN nº.33'!$G:$H,2,FALSE)</f>
        <v>36753</v>
      </c>
    </row>
    <row r="231" spans="1:45" s="151" customFormat="1" ht="22.5">
      <c r="A231" s="62" t="s">
        <v>2001</v>
      </c>
      <c r="B231" s="56" t="s">
        <v>2334</v>
      </c>
      <c r="C231" s="62" t="s">
        <v>896</v>
      </c>
      <c r="D231" s="62" t="s">
        <v>897</v>
      </c>
      <c r="E231" s="62" t="s">
        <v>898</v>
      </c>
      <c r="F231" s="240" t="s">
        <v>23</v>
      </c>
      <c r="G231" s="271">
        <v>7896261002906</v>
      </c>
      <c r="H231" s="56" t="s">
        <v>899</v>
      </c>
      <c r="I231" s="112">
        <v>526514602150411</v>
      </c>
      <c r="J231" s="56">
        <v>132293</v>
      </c>
      <c r="K231" s="283" t="s">
        <v>25</v>
      </c>
      <c r="L231" s="411">
        <v>102.76</v>
      </c>
      <c r="M231" s="404" t="s">
        <v>1098</v>
      </c>
      <c r="N231" s="404">
        <v>100.25</v>
      </c>
      <c r="O231" s="404" t="s">
        <v>1098</v>
      </c>
      <c r="P231" s="404">
        <v>100.25</v>
      </c>
      <c r="Q231" s="404" t="s">
        <v>1098</v>
      </c>
      <c r="R231" s="404">
        <v>99.64</v>
      </c>
      <c r="S231" s="404" t="s">
        <v>1098</v>
      </c>
      <c r="T231" s="404">
        <v>99.64</v>
      </c>
      <c r="U231" s="404" t="s">
        <v>1098</v>
      </c>
      <c r="V231" s="404">
        <v>99.04</v>
      </c>
      <c r="W231" s="404" t="s">
        <v>1098</v>
      </c>
      <c r="X231" s="404">
        <v>99.04</v>
      </c>
      <c r="Y231" s="404" t="s">
        <v>1098</v>
      </c>
      <c r="Z231" s="404">
        <v>93.41</v>
      </c>
      <c r="AA231" s="404" t="s">
        <v>1098</v>
      </c>
      <c r="AB231" s="404" t="s">
        <v>1098</v>
      </c>
      <c r="AC231" s="433" t="s">
        <v>1098</v>
      </c>
      <c r="AD231" s="56" t="s">
        <v>1108</v>
      </c>
      <c r="AE231" s="56" t="s">
        <v>1109</v>
      </c>
      <c r="AF231" s="239" t="s">
        <v>1764</v>
      </c>
      <c r="AG231" s="56" t="s">
        <v>1158</v>
      </c>
      <c r="AH231" s="124" t="s">
        <v>1107</v>
      </c>
      <c r="AI231" s="124" t="s">
        <v>1107</v>
      </c>
      <c r="AJ231" s="124" t="s">
        <v>1107</v>
      </c>
      <c r="AK231" s="287" t="s">
        <v>1107</v>
      </c>
      <c r="AL231" s="124" t="s">
        <v>1107</v>
      </c>
      <c r="AM231" s="124" t="s">
        <v>1158</v>
      </c>
      <c r="AN231" s="287"/>
      <c r="AO231" s="297"/>
      <c r="AP231" s="124" t="s">
        <v>1158</v>
      </c>
      <c r="AQ231" s="297" t="s">
        <v>2238</v>
      </c>
      <c r="AR231" s="124" t="s">
        <v>2254</v>
      </c>
      <c r="AS231" s="315" t="str">
        <f>VLOOKUP(I:I,'[1]TPN nº.33'!$G:$H,2,FALSE)</f>
        <v>antes de 10/11/2003</v>
      </c>
    </row>
    <row r="232" spans="1:45" s="151" customFormat="1" ht="23.25" thickBot="1">
      <c r="A232" s="63" t="s">
        <v>2001</v>
      </c>
      <c r="B232" s="52" t="s">
        <v>2334</v>
      </c>
      <c r="C232" s="63" t="s">
        <v>900</v>
      </c>
      <c r="D232" s="63" t="s">
        <v>901</v>
      </c>
      <c r="E232" s="63" t="s">
        <v>898</v>
      </c>
      <c r="F232" s="242" t="s">
        <v>23</v>
      </c>
      <c r="G232" s="266">
        <v>7896261014701</v>
      </c>
      <c r="H232" s="52" t="s">
        <v>902</v>
      </c>
      <c r="I232" s="74">
        <v>526514603173316</v>
      </c>
      <c r="J232" s="52">
        <v>717278</v>
      </c>
      <c r="K232" s="279" t="s">
        <v>25</v>
      </c>
      <c r="L232" s="409">
        <v>27.06</v>
      </c>
      <c r="M232" s="406">
        <v>37.409999999999997</v>
      </c>
      <c r="N232" s="406">
        <v>26.4</v>
      </c>
      <c r="O232" s="406">
        <v>36.5</v>
      </c>
      <c r="P232" s="406">
        <v>26.4</v>
      </c>
      <c r="Q232" s="406">
        <v>36.5</v>
      </c>
      <c r="R232" s="406">
        <v>26.24</v>
      </c>
      <c r="S232" s="406">
        <v>36.28</v>
      </c>
      <c r="T232" s="406">
        <v>26.24</v>
      </c>
      <c r="U232" s="406">
        <v>36.28</v>
      </c>
      <c r="V232" s="406">
        <v>26.08</v>
      </c>
      <c r="W232" s="406">
        <v>36.049999999999997</v>
      </c>
      <c r="X232" s="406">
        <v>26.08</v>
      </c>
      <c r="Y232" s="406">
        <v>36.049999999999997</v>
      </c>
      <c r="Z232" s="406">
        <v>24.6</v>
      </c>
      <c r="AA232" s="406">
        <v>34.01</v>
      </c>
      <c r="AB232" s="406" t="s">
        <v>1098</v>
      </c>
      <c r="AC232" s="431" t="s">
        <v>1098</v>
      </c>
      <c r="AD232" s="52" t="s">
        <v>1108</v>
      </c>
      <c r="AE232" s="52" t="s">
        <v>1109</v>
      </c>
      <c r="AF232" s="241" t="s">
        <v>1764</v>
      </c>
      <c r="AG232" s="52" t="s">
        <v>1107</v>
      </c>
      <c r="AH232" s="126" t="s">
        <v>1107</v>
      </c>
      <c r="AI232" s="126" t="s">
        <v>1107</v>
      </c>
      <c r="AJ232" s="126" t="s">
        <v>1107</v>
      </c>
      <c r="AK232" s="289" t="s">
        <v>1107</v>
      </c>
      <c r="AL232" s="126" t="s">
        <v>1107</v>
      </c>
      <c r="AM232" s="126" t="s">
        <v>1158</v>
      </c>
      <c r="AN232" s="289"/>
      <c r="AO232" s="299"/>
      <c r="AP232" s="126" t="s">
        <v>1107</v>
      </c>
      <c r="AQ232" s="299"/>
      <c r="AR232" s="126" t="s">
        <v>2254</v>
      </c>
      <c r="AS232" s="316" t="str">
        <f>VLOOKUP(I:I,'[1]TPN nº.33'!$G:$H,2,FALSE)</f>
        <v>antes de 10/11/2003</v>
      </c>
    </row>
    <row r="233" spans="1:45" s="151" customFormat="1" ht="22.5">
      <c r="A233" s="60" t="s">
        <v>2003</v>
      </c>
      <c r="B233" s="48" t="s">
        <v>26</v>
      </c>
      <c r="C233" s="60" t="s">
        <v>903</v>
      </c>
      <c r="D233" s="60" t="s">
        <v>1734</v>
      </c>
      <c r="E233" s="60" t="s">
        <v>905</v>
      </c>
      <c r="F233" s="246" t="s">
        <v>23</v>
      </c>
      <c r="G233" s="267">
        <v>7896261019973</v>
      </c>
      <c r="H233" s="48" t="s">
        <v>2241</v>
      </c>
      <c r="I233" s="111">
        <v>526514070079204</v>
      </c>
      <c r="J233" s="48">
        <v>730575</v>
      </c>
      <c r="K233" s="116" t="s">
        <v>25</v>
      </c>
      <c r="L233" s="407" t="s">
        <v>1098</v>
      </c>
      <c r="M233" s="414" t="s">
        <v>1098</v>
      </c>
      <c r="N233" s="414" t="s">
        <v>1098</v>
      </c>
      <c r="O233" s="414" t="s">
        <v>1098</v>
      </c>
      <c r="P233" s="414" t="s">
        <v>1098</v>
      </c>
      <c r="Q233" s="414" t="s">
        <v>1098</v>
      </c>
      <c r="R233" s="414" t="s">
        <v>1098</v>
      </c>
      <c r="S233" s="414" t="s">
        <v>1098</v>
      </c>
      <c r="T233" s="414" t="s">
        <v>1098</v>
      </c>
      <c r="U233" s="414" t="s">
        <v>1098</v>
      </c>
      <c r="V233" s="414" t="s">
        <v>1098</v>
      </c>
      <c r="W233" s="414" t="s">
        <v>1098</v>
      </c>
      <c r="X233" s="414" t="s">
        <v>1098</v>
      </c>
      <c r="Y233" s="414" t="s">
        <v>1098</v>
      </c>
      <c r="Z233" s="414" t="s">
        <v>1098</v>
      </c>
      <c r="AA233" s="414" t="s">
        <v>1098</v>
      </c>
      <c r="AB233" s="414">
        <v>11144.42</v>
      </c>
      <c r="AC233" s="414">
        <v>15406.5</v>
      </c>
      <c r="AD233" s="48" t="s">
        <v>1114</v>
      </c>
      <c r="AE233" s="48" t="s">
        <v>1109</v>
      </c>
      <c r="AF233" s="245" t="s">
        <v>1397</v>
      </c>
      <c r="AG233" s="48" t="s">
        <v>1107</v>
      </c>
      <c r="AH233" s="127" t="s">
        <v>1107</v>
      </c>
      <c r="AI233" s="127" t="s">
        <v>1107</v>
      </c>
      <c r="AJ233" s="127" t="s">
        <v>1107</v>
      </c>
      <c r="AK233" s="290" t="s">
        <v>1158</v>
      </c>
      <c r="AL233" s="127" t="s">
        <v>1107</v>
      </c>
      <c r="AM233" s="127" t="s">
        <v>1107</v>
      </c>
      <c r="AN233" s="290"/>
      <c r="AO233" s="300"/>
      <c r="AP233" s="127" t="s">
        <v>1158</v>
      </c>
      <c r="AQ233" s="300" t="s">
        <v>2140</v>
      </c>
      <c r="AR233" s="311" t="s">
        <v>2254</v>
      </c>
      <c r="AS233" s="311" t="s">
        <v>2254</v>
      </c>
    </row>
    <row r="234" spans="1:45" s="151" customFormat="1" ht="23.25" thickBot="1">
      <c r="A234" s="58" t="s">
        <v>2003</v>
      </c>
      <c r="B234" s="54" t="s">
        <v>26</v>
      </c>
      <c r="C234" s="58" t="s">
        <v>903</v>
      </c>
      <c r="D234" s="58" t="s">
        <v>2095</v>
      </c>
      <c r="E234" s="58" t="s">
        <v>905</v>
      </c>
      <c r="F234" s="237" t="s">
        <v>23</v>
      </c>
      <c r="G234" s="270">
        <v>7896261019973</v>
      </c>
      <c r="H234" s="54" t="s">
        <v>2241</v>
      </c>
      <c r="I234" s="70">
        <v>526514070079204</v>
      </c>
      <c r="J234" s="54" t="s">
        <v>2094</v>
      </c>
      <c r="K234" s="282" t="s">
        <v>25</v>
      </c>
      <c r="L234" s="407" t="s">
        <v>1098</v>
      </c>
      <c r="M234" s="414" t="s">
        <v>1098</v>
      </c>
      <c r="N234" s="414" t="s">
        <v>1098</v>
      </c>
      <c r="O234" s="414" t="s">
        <v>1098</v>
      </c>
      <c r="P234" s="414" t="s">
        <v>1098</v>
      </c>
      <c r="Q234" s="414" t="s">
        <v>1098</v>
      </c>
      <c r="R234" s="414" t="s">
        <v>1098</v>
      </c>
      <c r="S234" s="414" t="s">
        <v>1098</v>
      </c>
      <c r="T234" s="414" t="s">
        <v>1098</v>
      </c>
      <c r="U234" s="414" t="s">
        <v>1098</v>
      </c>
      <c r="V234" s="414" t="s">
        <v>1098</v>
      </c>
      <c r="W234" s="414" t="s">
        <v>1098</v>
      </c>
      <c r="X234" s="414" t="s">
        <v>1098</v>
      </c>
      <c r="Y234" s="414" t="s">
        <v>1098</v>
      </c>
      <c r="Z234" s="414" t="s">
        <v>1098</v>
      </c>
      <c r="AA234" s="414" t="s">
        <v>1098</v>
      </c>
      <c r="AB234" s="414">
        <v>11144.42</v>
      </c>
      <c r="AC234" s="414">
        <v>15406.5</v>
      </c>
      <c r="AD234" s="54" t="s">
        <v>1114</v>
      </c>
      <c r="AE234" s="54" t="s">
        <v>1109</v>
      </c>
      <c r="AF234" s="251" t="s">
        <v>1397</v>
      </c>
      <c r="AG234" s="54" t="s">
        <v>1107</v>
      </c>
      <c r="AH234" s="128" t="s">
        <v>1107</v>
      </c>
      <c r="AI234" s="128" t="s">
        <v>1107</v>
      </c>
      <c r="AJ234" s="128" t="s">
        <v>1107</v>
      </c>
      <c r="AK234" s="293" t="s">
        <v>1158</v>
      </c>
      <c r="AL234" s="128" t="s">
        <v>1107</v>
      </c>
      <c r="AM234" s="128" t="s">
        <v>1107</v>
      </c>
      <c r="AN234" s="293"/>
      <c r="AO234" s="303"/>
      <c r="AP234" s="128" t="s">
        <v>1158</v>
      </c>
      <c r="AQ234" s="303" t="s">
        <v>2140</v>
      </c>
      <c r="AR234" s="307" t="s">
        <v>2254</v>
      </c>
      <c r="AS234" s="307" t="s">
        <v>2254</v>
      </c>
    </row>
    <row r="235" spans="1:45" s="151" customFormat="1" ht="22.5">
      <c r="A235" s="62" t="s">
        <v>2004</v>
      </c>
      <c r="B235" s="56" t="s">
        <v>2334</v>
      </c>
      <c r="C235" s="62" t="s">
        <v>914</v>
      </c>
      <c r="D235" s="62" t="s">
        <v>915</v>
      </c>
      <c r="E235" s="62" t="s">
        <v>909</v>
      </c>
      <c r="F235" s="240" t="s">
        <v>23</v>
      </c>
      <c r="G235" s="271">
        <v>7896261000100</v>
      </c>
      <c r="H235" s="56" t="s">
        <v>916</v>
      </c>
      <c r="I235" s="112">
        <v>526515004117311</v>
      </c>
      <c r="J235" s="56">
        <v>132228</v>
      </c>
      <c r="K235" s="283" t="s">
        <v>25</v>
      </c>
      <c r="L235" s="410">
        <v>30.37</v>
      </c>
      <c r="M235" s="418">
        <v>41.99</v>
      </c>
      <c r="N235" s="418">
        <v>29.63</v>
      </c>
      <c r="O235" s="418">
        <v>40.96</v>
      </c>
      <c r="P235" s="418">
        <v>29.63</v>
      </c>
      <c r="Q235" s="418">
        <v>40.96</v>
      </c>
      <c r="R235" s="418">
        <v>29.45</v>
      </c>
      <c r="S235" s="418">
        <v>40.71</v>
      </c>
      <c r="T235" s="418">
        <v>29.45</v>
      </c>
      <c r="U235" s="418">
        <v>40.71</v>
      </c>
      <c r="V235" s="418">
        <v>29.27</v>
      </c>
      <c r="W235" s="418">
        <v>40.46</v>
      </c>
      <c r="X235" s="418">
        <v>29.27</v>
      </c>
      <c r="Y235" s="418">
        <v>40.46</v>
      </c>
      <c r="Z235" s="418">
        <v>27.61</v>
      </c>
      <c r="AA235" s="418">
        <v>38.17</v>
      </c>
      <c r="AB235" s="418" t="s">
        <v>1098</v>
      </c>
      <c r="AC235" s="432" t="s">
        <v>1098</v>
      </c>
      <c r="AD235" s="56" t="s">
        <v>1108</v>
      </c>
      <c r="AE235" s="56" t="s">
        <v>1109</v>
      </c>
      <c r="AF235" s="239" t="s">
        <v>1205</v>
      </c>
      <c r="AG235" s="56" t="s">
        <v>1107</v>
      </c>
      <c r="AH235" s="124" t="s">
        <v>1107</v>
      </c>
      <c r="AI235" s="124" t="s">
        <v>1158</v>
      </c>
      <c r="AJ235" s="124" t="s">
        <v>1107</v>
      </c>
      <c r="AK235" s="287" t="s">
        <v>1107</v>
      </c>
      <c r="AL235" s="124" t="s">
        <v>1107</v>
      </c>
      <c r="AM235" s="124" t="s">
        <v>1107</v>
      </c>
      <c r="AN235" s="287"/>
      <c r="AO235" s="297"/>
      <c r="AP235" s="124" t="s">
        <v>1158</v>
      </c>
      <c r="AQ235" s="297" t="s">
        <v>2169</v>
      </c>
      <c r="AR235" s="124" t="s">
        <v>2252</v>
      </c>
      <c r="AS235" s="315">
        <f>VLOOKUP(I:I,'[1]TPN nº.33'!$G:$H,2,FALSE)</f>
        <v>30742</v>
      </c>
    </row>
    <row r="236" spans="1:45" s="151" customFormat="1" ht="22.5">
      <c r="A236" s="61" t="s">
        <v>2004</v>
      </c>
      <c r="B236" s="50" t="s">
        <v>2334</v>
      </c>
      <c r="C236" s="61" t="s">
        <v>917</v>
      </c>
      <c r="D236" s="61" t="s">
        <v>918</v>
      </c>
      <c r="E236" s="61" t="s">
        <v>909</v>
      </c>
      <c r="F236" s="238" t="s">
        <v>23</v>
      </c>
      <c r="G236" s="265">
        <v>7896261000742</v>
      </c>
      <c r="H236" s="50" t="s">
        <v>919</v>
      </c>
      <c r="I236" s="114">
        <v>526515001134310</v>
      </c>
      <c r="J236" s="50">
        <v>133634</v>
      </c>
      <c r="K236" s="278" t="s">
        <v>25</v>
      </c>
      <c r="L236" s="411">
        <v>16.57</v>
      </c>
      <c r="M236" s="404">
        <v>22.91</v>
      </c>
      <c r="N236" s="404">
        <v>16.170000000000002</v>
      </c>
      <c r="O236" s="404">
        <v>22.35</v>
      </c>
      <c r="P236" s="404">
        <v>16.170000000000002</v>
      </c>
      <c r="Q236" s="404">
        <v>22.35</v>
      </c>
      <c r="R236" s="404">
        <v>16.07</v>
      </c>
      <c r="S236" s="404">
        <v>22.22</v>
      </c>
      <c r="T236" s="404">
        <v>16.07</v>
      </c>
      <c r="U236" s="404">
        <v>22.22</v>
      </c>
      <c r="V236" s="404">
        <v>15.97</v>
      </c>
      <c r="W236" s="404">
        <v>22.08</v>
      </c>
      <c r="X236" s="404">
        <v>15.97</v>
      </c>
      <c r="Y236" s="404">
        <v>22.08</v>
      </c>
      <c r="Z236" s="404">
        <v>15.06</v>
      </c>
      <c r="AA236" s="404">
        <v>20.82</v>
      </c>
      <c r="AB236" s="404" t="s">
        <v>1098</v>
      </c>
      <c r="AC236" s="433" t="s">
        <v>1098</v>
      </c>
      <c r="AD236" s="50" t="s">
        <v>1108</v>
      </c>
      <c r="AE236" s="50" t="s">
        <v>1109</v>
      </c>
      <c r="AF236" s="252" t="s">
        <v>1205</v>
      </c>
      <c r="AG236" s="50" t="s">
        <v>1107</v>
      </c>
      <c r="AH236" s="125" t="s">
        <v>1107</v>
      </c>
      <c r="AI236" s="125" t="s">
        <v>1158</v>
      </c>
      <c r="AJ236" s="125" t="s">
        <v>1107</v>
      </c>
      <c r="AK236" s="288" t="s">
        <v>1107</v>
      </c>
      <c r="AL236" s="125" t="s">
        <v>1107</v>
      </c>
      <c r="AM236" s="125" t="s">
        <v>1107</v>
      </c>
      <c r="AN236" s="288"/>
      <c r="AO236" s="298"/>
      <c r="AP236" s="125" t="s">
        <v>1158</v>
      </c>
      <c r="AQ236" s="298" t="s">
        <v>2169</v>
      </c>
      <c r="AR236" s="125" t="s">
        <v>2252</v>
      </c>
      <c r="AS236" s="125" t="s">
        <v>2252</v>
      </c>
    </row>
    <row r="237" spans="1:45" s="151" customFormat="1" ht="22.5">
      <c r="A237" s="61" t="s">
        <v>2004</v>
      </c>
      <c r="B237" s="50" t="s">
        <v>2334</v>
      </c>
      <c r="C237" s="61" t="s">
        <v>911</v>
      </c>
      <c r="D237" s="61" t="s">
        <v>912</v>
      </c>
      <c r="E237" s="61" t="s">
        <v>909</v>
      </c>
      <c r="F237" s="238" t="s">
        <v>23</v>
      </c>
      <c r="G237" s="265">
        <v>7896261005181</v>
      </c>
      <c r="H237" s="50" t="s">
        <v>913</v>
      </c>
      <c r="I237" s="114">
        <v>526515003110311</v>
      </c>
      <c r="J237" s="50">
        <v>140556</v>
      </c>
      <c r="K237" s="278" t="s">
        <v>25</v>
      </c>
      <c r="L237" s="411">
        <v>43.42</v>
      </c>
      <c r="M237" s="404">
        <v>60.02</v>
      </c>
      <c r="N237" s="404">
        <v>42.36</v>
      </c>
      <c r="O237" s="404">
        <v>58.55</v>
      </c>
      <c r="P237" s="404">
        <v>42.36</v>
      </c>
      <c r="Q237" s="404">
        <v>58.56</v>
      </c>
      <c r="R237" s="404">
        <v>42.1</v>
      </c>
      <c r="S237" s="404">
        <v>58.21</v>
      </c>
      <c r="T237" s="404">
        <v>42.1</v>
      </c>
      <c r="U237" s="404">
        <v>58.21</v>
      </c>
      <c r="V237" s="404">
        <v>41.85</v>
      </c>
      <c r="W237" s="404">
        <v>57.86</v>
      </c>
      <c r="X237" s="404">
        <v>41.85</v>
      </c>
      <c r="Y237" s="404">
        <v>57.86</v>
      </c>
      <c r="Z237" s="404">
        <v>39.47</v>
      </c>
      <c r="AA237" s="404">
        <v>54.56</v>
      </c>
      <c r="AB237" s="404" t="s">
        <v>1098</v>
      </c>
      <c r="AC237" s="433" t="s">
        <v>1098</v>
      </c>
      <c r="AD237" s="50" t="s">
        <v>1108</v>
      </c>
      <c r="AE237" s="50" t="s">
        <v>1109</v>
      </c>
      <c r="AF237" s="252" t="s">
        <v>1205</v>
      </c>
      <c r="AG237" s="50" t="s">
        <v>1107</v>
      </c>
      <c r="AH237" s="125" t="s">
        <v>1107</v>
      </c>
      <c r="AI237" s="125" t="s">
        <v>1158</v>
      </c>
      <c r="AJ237" s="125" t="s">
        <v>1107</v>
      </c>
      <c r="AK237" s="288" t="s">
        <v>1107</v>
      </c>
      <c r="AL237" s="125" t="s">
        <v>1107</v>
      </c>
      <c r="AM237" s="125" t="s">
        <v>1107</v>
      </c>
      <c r="AN237" s="288"/>
      <c r="AO237" s="298"/>
      <c r="AP237" s="125" t="s">
        <v>1158</v>
      </c>
      <c r="AQ237" s="298" t="s">
        <v>2169</v>
      </c>
      <c r="AR237" s="125" t="s">
        <v>2252</v>
      </c>
      <c r="AS237" s="308">
        <f>VLOOKUP(I:I,'[1]TPN nº.33'!$G:$H,2,FALSE)</f>
        <v>36852</v>
      </c>
    </row>
    <row r="238" spans="1:45" s="151" customFormat="1" ht="23.25" thickBot="1">
      <c r="A238" s="63" t="s">
        <v>2004</v>
      </c>
      <c r="B238" s="52" t="s">
        <v>2334</v>
      </c>
      <c r="C238" s="63" t="s">
        <v>907</v>
      </c>
      <c r="D238" s="63" t="s">
        <v>908</v>
      </c>
      <c r="E238" s="63" t="s">
        <v>909</v>
      </c>
      <c r="F238" s="242" t="s">
        <v>23</v>
      </c>
      <c r="G238" s="266">
        <v>7896261000094</v>
      </c>
      <c r="H238" s="52" t="s">
        <v>910</v>
      </c>
      <c r="I238" s="74">
        <v>526515002114313</v>
      </c>
      <c r="J238" s="52">
        <v>729471</v>
      </c>
      <c r="K238" s="279" t="s">
        <v>25</v>
      </c>
      <c r="L238" s="409">
        <v>15.27</v>
      </c>
      <c r="M238" s="406">
        <v>21.11</v>
      </c>
      <c r="N238" s="406">
        <v>14.9</v>
      </c>
      <c r="O238" s="406">
        <v>20.59</v>
      </c>
      <c r="P238" s="406">
        <v>14.9</v>
      </c>
      <c r="Q238" s="406">
        <v>20.6</v>
      </c>
      <c r="R238" s="406">
        <v>14.81</v>
      </c>
      <c r="S238" s="406">
        <v>20.47</v>
      </c>
      <c r="T238" s="406">
        <v>14.81</v>
      </c>
      <c r="U238" s="406">
        <v>20.47</v>
      </c>
      <c r="V238" s="406">
        <v>14.72</v>
      </c>
      <c r="W238" s="406">
        <v>20.350000000000001</v>
      </c>
      <c r="X238" s="406">
        <v>14.72</v>
      </c>
      <c r="Y238" s="406">
        <v>20.350000000000001</v>
      </c>
      <c r="Z238" s="406">
        <v>13.88</v>
      </c>
      <c r="AA238" s="406">
        <v>19.190000000000001</v>
      </c>
      <c r="AB238" s="406" t="s">
        <v>1098</v>
      </c>
      <c r="AC238" s="431" t="s">
        <v>1098</v>
      </c>
      <c r="AD238" s="52" t="s">
        <v>1108</v>
      </c>
      <c r="AE238" s="52" t="s">
        <v>1109</v>
      </c>
      <c r="AF238" s="241" t="s">
        <v>1205</v>
      </c>
      <c r="AG238" s="52" t="s">
        <v>1107</v>
      </c>
      <c r="AH238" s="126" t="s">
        <v>1107</v>
      </c>
      <c r="AI238" s="126" t="s">
        <v>1158</v>
      </c>
      <c r="AJ238" s="126" t="s">
        <v>1107</v>
      </c>
      <c r="AK238" s="289" t="s">
        <v>1107</v>
      </c>
      <c r="AL238" s="126" t="s">
        <v>1107</v>
      </c>
      <c r="AM238" s="126" t="s">
        <v>1107</v>
      </c>
      <c r="AN238" s="289"/>
      <c r="AO238" s="299"/>
      <c r="AP238" s="126" t="s">
        <v>1158</v>
      </c>
      <c r="AQ238" s="299" t="s">
        <v>2169</v>
      </c>
      <c r="AR238" s="126" t="s">
        <v>2252</v>
      </c>
      <c r="AS238" s="126" t="s">
        <v>2252</v>
      </c>
    </row>
    <row r="239" spans="1:45" s="151" customFormat="1" ht="22.5">
      <c r="A239" s="60" t="s">
        <v>2005</v>
      </c>
      <c r="B239" s="48" t="s">
        <v>2334</v>
      </c>
      <c r="C239" s="60" t="s">
        <v>920</v>
      </c>
      <c r="D239" s="33" t="s">
        <v>921</v>
      </c>
      <c r="E239" s="60" t="s">
        <v>909</v>
      </c>
      <c r="F239" s="246" t="s">
        <v>23</v>
      </c>
      <c r="G239" s="267">
        <v>7896261000117</v>
      </c>
      <c r="H239" s="48" t="s">
        <v>922</v>
      </c>
      <c r="I239" s="111">
        <v>526515005113318</v>
      </c>
      <c r="J239" s="48">
        <v>132232</v>
      </c>
      <c r="K239" s="116" t="s">
        <v>25</v>
      </c>
      <c r="L239" s="407">
        <v>16.489999999999998</v>
      </c>
      <c r="M239" s="414">
        <v>22.8</v>
      </c>
      <c r="N239" s="414">
        <v>16.09</v>
      </c>
      <c r="O239" s="414">
        <v>22.24</v>
      </c>
      <c r="P239" s="414">
        <v>16.09</v>
      </c>
      <c r="Q239" s="414">
        <v>22.24</v>
      </c>
      <c r="R239" s="414">
        <v>15.99</v>
      </c>
      <c r="S239" s="414">
        <v>22.11</v>
      </c>
      <c r="T239" s="414">
        <v>15.99</v>
      </c>
      <c r="U239" s="414">
        <v>22.11</v>
      </c>
      <c r="V239" s="414">
        <v>15.89</v>
      </c>
      <c r="W239" s="414">
        <v>21.97</v>
      </c>
      <c r="X239" s="414">
        <v>15.89</v>
      </c>
      <c r="Y239" s="414">
        <v>21.97</v>
      </c>
      <c r="Z239" s="414">
        <v>14.99</v>
      </c>
      <c r="AA239" s="414">
        <v>20.72</v>
      </c>
      <c r="AB239" s="414" t="s">
        <v>1098</v>
      </c>
      <c r="AC239" s="429" t="s">
        <v>1098</v>
      </c>
      <c r="AD239" s="48" t="s">
        <v>1108</v>
      </c>
      <c r="AE239" s="48" t="s">
        <v>1109</v>
      </c>
      <c r="AF239" s="245" t="s">
        <v>1205</v>
      </c>
      <c r="AG239" s="48" t="s">
        <v>1107</v>
      </c>
      <c r="AH239" s="127" t="s">
        <v>1107</v>
      </c>
      <c r="AI239" s="127" t="s">
        <v>1158</v>
      </c>
      <c r="AJ239" s="127" t="s">
        <v>1107</v>
      </c>
      <c r="AK239" s="290" t="s">
        <v>1107</v>
      </c>
      <c r="AL239" s="127" t="s">
        <v>1107</v>
      </c>
      <c r="AM239" s="127" t="s">
        <v>1107</v>
      </c>
      <c r="AN239" s="290"/>
      <c r="AO239" s="300"/>
      <c r="AP239" s="127" t="s">
        <v>1158</v>
      </c>
      <c r="AQ239" s="300" t="s">
        <v>2169</v>
      </c>
      <c r="AR239" s="127" t="s">
        <v>2252</v>
      </c>
      <c r="AS239" s="127" t="s">
        <v>2258</v>
      </c>
    </row>
    <row r="240" spans="1:45" s="151" customFormat="1" ht="22.5">
      <c r="A240" s="58" t="s">
        <v>2006</v>
      </c>
      <c r="B240" s="54" t="s">
        <v>2334</v>
      </c>
      <c r="C240" s="58" t="s">
        <v>926</v>
      </c>
      <c r="D240" s="58" t="s">
        <v>927</v>
      </c>
      <c r="E240" s="58" t="s">
        <v>909</v>
      </c>
      <c r="F240" s="237" t="s">
        <v>23</v>
      </c>
      <c r="G240" s="270">
        <v>7896261000124</v>
      </c>
      <c r="H240" s="54" t="s">
        <v>928</v>
      </c>
      <c r="I240" s="70">
        <v>526515007116314</v>
      </c>
      <c r="J240" s="54">
        <v>132233</v>
      </c>
      <c r="K240" s="282" t="s">
        <v>25</v>
      </c>
      <c r="L240" s="407">
        <v>34.89</v>
      </c>
      <c r="M240" s="414">
        <v>48.23</v>
      </c>
      <c r="N240" s="414">
        <v>34.04</v>
      </c>
      <c r="O240" s="414">
        <v>47.06</v>
      </c>
      <c r="P240" s="414">
        <v>34.04</v>
      </c>
      <c r="Q240" s="414">
        <v>47.06</v>
      </c>
      <c r="R240" s="414">
        <v>33.83</v>
      </c>
      <c r="S240" s="414">
        <v>46.77</v>
      </c>
      <c r="T240" s="414">
        <v>33.83</v>
      </c>
      <c r="U240" s="414">
        <v>46.77</v>
      </c>
      <c r="V240" s="414">
        <v>33.630000000000003</v>
      </c>
      <c r="W240" s="414">
        <v>46.49</v>
      </c>
      <c r="X240" s="414">
        <v>33.630000000000003</v>
      </c>
      <c r="Y240" s="414">
        <v>46.49</v>
      </c>
      <c r="Z240" s="414">
        <v>31.72</v>
      </c>
      <c r="AA240" s="414">
        <v>43.85</v>
      </c>
      <c r="AB240" s="414" t="s">
        <v>1098</v>
      </c>
      <c r="AC240" s="429" t="s">
        <v>1098</v>
      </c>
      <c r="AD240" s="54" t="s">
        <v>1108</v>
      </c>
      <c r="AE240" s="54" t="s">
        <v>1109</v>
      </c>
      <c r="AF240" s="251" t="s">
        <v>1205</v>
      </c>
      <c r="AG240" s="54" t="s">
        <v>1107</v>
      </c>
      <c r="AH240" s="128" t="s">
        <v>1107</v>
      </c>
      <c r="AI240" s="128" t="s">
        <v>1158</v>
      </c>
      <c r="AJ240" s="128" t="s">
        <v>1107</v>
      </c>
      <c r="AK240" s="293" t="s">
        <v>1107</v>
      </c>
      <c r="AL240" s="128" t="s">
        <v>1107</v>
      </c>
      <c r="AM240" s="128" t="s">
        <v>1107</v>
      </c>
      <c r="AN240" s="293"/>
      <c r="AO240" s="303"/>
      <c r="AP240" s="128" t="s">
        <v>1158</v>
      </c>
      <c r="AQ240" s="303" t="s">
        <v>2169</v>
      </c>
      <c r="AR240" s="128" t="s">
        <v>2252</v>
      </c>
      <c r="AS240" s="128" t="s">
        <v>2258</v>
      </c>
    </row>
    <row r="241" spans="1:45" s="151" customFormat="1" ht="22.5">
      <c r="A241" s="58" t="s">
        <v>2006</v>
      </c>
      <c r="B241" s="54" t="s">
        <v>2334</v>
      </c>
      <c r="C241" s="58" t="s">
        <v>923</v>
      </c>
      <c r="D241" s="58" t="s">
        <v>924</v>
      </c>
      <c r="E241" s="58" t="s">
        <v>909</v>
      </c>
      <c r="F241" s="237" t="s">
        <v>23</v>
      </c>
      <c r="G241" s="270">
        <v>7896261005198</v>
      </c>
      <c r="H241" s="54" t="s">
        <v>925</v>
      </c>
      <c r="I241" s="70">
        <v>526515006111319</v>
      </c>
      <c r="J241" s="54">
        <v>140555</v>
      </c>
      <c r="K241" s="282" t="s">
        <v>25</v>
      </c>
      <c r="L241" s="407">
        <v>43.42</v>
      </c>
      <c r="M241" s="414">
        <v>60.02</v>
      </c>
      <c r="N241" s="414">
        <v>42.36</v>
      </c>
      <c r="O241" s="414">
        <v>58.55</v>
      </c>
      <c r="P241" s="414">
        <v>42.36</v>
      </c>
      <c r="Q241" s="414">
        <v>58.56</v>
      </c>
      <c r="R241" s="414">
        <v>42.1</v>
      </c>
      <c r="S241" s="414">
        <v>58.21</v>
      </c>
      <c r="T241" s="414">
        <v>42.1</v>
      </c>
      <c r="U241" s="414">
        <v>58.21</v>
      </c>
      <c r="V241" s="414">
        <v>41.85</v>
      </c>
      <c r="W241" s="414">
        <v>57.86</v>
      </c>
      <c r="X241" s="414">
        <v>41.85</v>
      </c>
      <c r="Y241" s="414">
        <v>57.86</v>
      </c>
      <c r="Z241" s="414">
        <v>39.47</v>
      </c>
      <c r="AA241" s="414">
        <v>54.56</v>
      </c>
      <c r="AB241" s="414" t="s">
        <v>1098</v>
      </c>
      <c r="AC241" s="429" t="s">
        <v>1098</v>
      </c>
      <c r="AD241" s="54" t="s">
        <v>1108</v>
      </c>
      <c r="AE241" s="54" t="s">
        <v>1109</v>
      </c>
      <c r="AF241" s="251" t="s">
        <v>1205</v>
      </c>
      <c r="AG241" s="54" t="s">
        <v>1107</v>
      </c>
      <c r="AH241" s="128" t="s">
        <v>1107</v>
      </c>
      <c r="AI241" s="128" t="s">
        <v>1158</v>
      </c>
      <c r="AJ241" s="128" t="s">
        <v>1107</v>
      </c>
      <c r="AK241" s="293" t="s">
        <v>1107</v>
      </c>
      <c r="AL241" s="128" t="s">
        <v>1107</v>
      </c>
      <c r="AM241" s="128" t="s">
        <v>1107</v>
      </c>
      <c r="AN241" s="293"/>
      <c r="AO241" s="303"/>
      <c r="AP241" s="128" t="s">
        <v>1158</v>
      </c>
      <c r="AQ241" s="303" t="s">
        <v>2169</v>
      </c>
      <c r="AR241" s="128" t="s">
        <v>2252</v>
      </c>
      <c r="AS241" s="307">
        <f>VLOOKUP(I:I,'[1]TPN nº.33'!$G:$H,2,FALSE)</f>
        <v>36852</v>
      </c>
    </row>
    <row r="242" spans="1:45" s="151" customFormat="1" ht="23.25" thickBot="1">
      <c r="A242" s="59" t="s">
        <v>2006</v>
      </c>
      <c r="B242" s="53" t="s">
        <v>2334</v>
      </c>
      <c r="C242" s="59" t="s">
        <v>929</v>
      </c>
      <c r="D242" s="59" t="s">
        <v>930</v>
      </c>
      <c r="E242" s="59" t="s">
        <v>909</v>
      </c>
      <c r="F242" s="248" t="s">
        <v>23</v>
      </c>
      <c r="G242" s="268">
        <v>7896261005747</v>
      </c>
      <c r="H242" s="53" t="s">
        <v>931</v>
      </c>
      <c r="I242" s="110">
        <v>526526601111414</v>
      </c>
      <c r="J242" s="53">
        <v>146549</v>
      </c>
      <c r="K242" s="280" t="s">
        <v>25</v>
      </c>
      <c r="L242" s="408">
        <v>104.63</v>
      </c>
      <c r="M242" s="416">
        <v>144.65</v>
      </c>
      <c r="N242" s="416">
        <v>102.08</v>
      </c>
      <c r="O242" s="416">
        <v>141.12</v>
      </c>
      <c r="P242" s="416">
        <v>102.08</v>
      </c>
      <c r="Q242" s="416">
        <v>141.12</v>
      </c>
      <c r="R242" s="416">
        <v>101.46</v>
      </c>
      <c r="S242" s="416">
        <v>140.26</v>
      </c>
      <c r="T242" s="416">
        <v>101.46</v>
      </c>
      <c r="U242" s="416">
        <v>140.26</v>
      </c>
      <c r="V242" s="416">
        <v>100.85</v>
      </c>
      <c r="W242" s="416">
        <v>139.41999999999999</v>
      </c>
      <c r="X242" s="416">
        <v>100.85</v>
      </c>
      <c r="Y242" s="416">
        <v>139.41999999999999</v>
      </c>
      <c r="Z242" s="416">
        <v>95.12</v>
      </c>
      <c r="AA242" s="416">
        <v>131.5</v>
      </c>
      <c r="AB242" s="416" t="s">
        <v>1098</v>
      </c>
      <c r="AC242" s="430" t="s">
        <v>1098</v>
      </c>
      <c r="AD242" s="53" t="s">
        <v>1108</v>
      </c>
      <c r="AE242" s="53" t="s">
        <v>1109</v>
      </c>
      <c r="AF242" s="247" t="s">
        <v>1205</v>
      </c>
      <c r="AG242" s="53" t="s">
        <v>1107</v>
      </c>
      <c r="AH242" s="123" t="s">
        <v>1107</v>
      </c>
      <c r="AI242" s="123" t="s">
        <v>1158</v>
      </c>
      <c r="AJ242" s="123" t="s">
        <v>1107</v>
      </c>
      <c r="AK242" s="291" t="s">
        <v>1107</v>
      </c>
      <c r="AL242" s="123" t="s">
        <v>1107</v>
      </c>
      <c r="AM242" s="123" t="s">
        <v>1107</v>
      </c>
      <c r="AN242" s="291"/>
      <c r="AO242" s="301"/>
      <c r="AP242" s="123" t="s">
        <v>1158</v>
      </c>
      <c r="AQ242" s="301" t="s">
        <v>2169</v>
      </c>
      <c r="AR242" s="123" t="str">
        <f>VLOOKUP(I:I,'[1]TPN nº.33'!$G:$I,3,FALSE)</f>
        <v>Categoria III</v>
      </c>
      <c r="AS242" s="309">
        <f>VLOOKUP(I:I,'[1]TPN nº.33'!$G:$H,2,FALSE)</f>
        <v>38698</v>
      </c>
    </row>
    <row r="243" spans="1:45" s="151" customFormat="1" ht="23.25" thickBot="1">
      <c r="A243" s="43" t="s">
        <v>932</v>
      </c>
      <c r="B243" s="71" t="s">
        <v>2142</v>
      </c>
      <c r="C243" s="43" t="s">
        <v>933</v>
      </c>
      <c r="D243" s="43" t="s">
        <v>934</v>
      </c>
      <c r="E243" s="43" t="s">
        <v>935</v>
      </c>
      <c r="F243" s="250" t="s">
        <v>23</v>
      </c>
      <c r="G243" s="269">
        <v>7896261018341</v>
      </c>
      <c r="H243" s="71" t="s">
        <v>936</v>
      </c>
      <c r="I243" s="178">
        <v>526513030077514</v>
      </c>
      <c r="J243" s="71">
        <v>726570</v>
      </c>
      <c r="K243" s="281" t="s">
        <v>25</v>
      </c>
      <c r="L243" s="405">
        <v>6437.32</v>
      </c>
      <c r="M243" s="406">
        <v>8899.2099999999991</v>
      </c>
      <c r="N243" s="406">
        <v>6280.31</v>
      </c>
      <c r="O243" s="406">
        <v>8682.16</v>
      </c>
      <c r="P243" s="406">
        <v>6280.31</v>
      </c>
      <c r="Q243" s="406">
        <v>8682.16</v>
      </c>
      <c r="R243" s="406">
        <v>6242.25</v>
      </c>
      <c r="S243" s="406">
        <v>8629.5400000000009</v>
      </c>
      <c r="T243" s="406">
        <v>6242.25</v>
      </c>
      <c r="U243" s="406">
        <v>8629.5400000000009</v>
      </c>
      <c r="V243" s="406">
        <v>6204.65</v>
      </c>
      <c r="W243" s="406">
        <v>8577.56</v>
      </c>
      <c r="X243" s="406">
        <v>6204.65</v>
      </c>
      <c r="Y243" s="406">
        <v>8577.56</v>
      </c>
      <c r="Z243" s="406">
        <v>5852.11</v>
      </c>
      <c r="AA243" s="406">
        <v>8090.2</v>
      </c>
      <c r="AB243" s="406" t="s">
        <v>1098</v>
      </c>
      <c r="AC243" s="431" t="s">
        <v>1098</v>
      </c>
      <c r="AD243" s="71" t="s">
        <v>1108</v>
      </c>
      <c r="AE243" s="71" t="s">
        <v>1109</v>
      </c>
      <c r="AF243" s="249" t="s">
        <v>1773</v>
      </c>
      <c r="AG243" s="71" t="s">
        <v>1107</v>
      </c>
      <c r="AH243" s="129" t="s">
        <v>1107</v>
      </c>
      <c r="AI243" s="129" t="s">
        <v>1107</v>
      </c>
      <c r="AJ243" s="129" t="s">
        <v>1107</v>
      </c>
      <c r="AK243" s="292" t="s">
        <v>1107</v>
      </c>
      <c r="AL243" s="129" t="s">
        <v>1107</v>
      </c>
      <c r="AM243" s="129" t="s">
        <v>1158</v>
      </c>
      <c r="AN243" s="292" t="s">
        <v>1158</v>
      </c>
      <c r="AO243" s="302" t="s">
        <v>2305</v>
      </c>
      <c r="AP243" s="129" t="s">
        <v>1158</v>
      </c>
      <c r="AQ243" s="302" t="s">
        <v>2238</v>
      </c>
      <c r="AR243" s="129" t="str">
        <f>VLOOKUP(I:I,'[1]TPN nº.33'!$G:$I,3,FALSE)</f>
        <v>Categoria IV</v>
      </c>
      <c r="AS243" s="314">
        <f>VLOOKUP(I:I,'[1]TPN nº.33'!$G:$H,2,FALSE)</f>
        <v>41319</v>
      </c>
    </row>
    <row r="244" spans="1:45" s="445" customFormat="1">
      <c r="A244" s="60" t="s">
        <v>2008</v>
      </c>
      <c r="B244" s="48" t="s">
        <v>2334</v>
      </c>
      <c r="C244" s="60" t="s">
        <v>718</v>
      </c>
      <c r="D244" s="33" t="s">
        <v>719</v>
      </c>
      <c r="E244" s="60" t="s">
        <v>941</v>
      </c>
      <c r="F244" s="246" t="s">
        <v>23</v>
      </c>
      <c r="G244" s="267">
        <v>7896261014527</v>
      </c>
      <c r="H244" s="48" t="s">
        <v>942</v>
      </c>
      <c r="I244" s="111">
        <v>526527904118316</v>
      </c>
      <c r="J244" s="48">
        <v>713703</v>
      </c>
      <c r="K244" s="116" t="s">
        <v>25</v>
      </c>
      <c r="L244" s="442">
        <v>44.28</v>
      </c>
      <c r="M244" s="443">
        <v>61.21</v>
      </c>
      <c r="N244" s="443">
        <v>43.2</v>
      </c>
      <c r="O244" s="443">
        <v>59.72</v>
      </c>
      <c r="P244" s="443">
        <v>43.2</v>
      </c>
      <c r="Q244" s="443">
        <v>59.72</v>
      </c>
      <c r="R244" s="443">
        <v>42.94</v>
      </c>
      <c r="S244" s="443">
        <v>59.36</v>
      </c>
      <c r="T244" s="443">
        <v>42.94</v>
      </c>
      <c r="U244" s="443">
        <v>59.36</v>
      </c>
      <c r="V244" s="443">
        <v>42.68</v>
      </c>
      <c r="W244" s="443">
        <v>59</v>
      </c>
      <c r="X244" s="443">
        <v>42.68</v>
      </c>
      <c r="Y244" s="443">
        <v>59</v>
      </c>
      <c r="Z244" s="443">
        <v>40.25</v>
      </c>
      <c r="AA244" s="443">
        <v>55.64</v>
      </c>
      <c r="AB244" s="443" t="s">
        <v>1098</v>
      </c>
      <c r="AC244" s="444" t="s">
        <v>1098</v>
      </c>
      <c r="AD244" s="48" t="s">
        <v>1108</v>
      </c>
      <c r="AE244" s="48" t="s">
        <v>1109</v>
      </c>
      <c r="AF244" s="245" t="s">
        <v>1774</v>
      </c>
      <c r="AG244" s="48" t="s">
        <v>1107</v>
      </c>
      <c r="AH244" s="127" t="s">
        <v>1107</v>
      </c>
      <c r="AI244" s="127" t="s">
        <v>1158</v>
      </c>
      <c r="AJ244" s="127" t="s">
        <v>1107</v>
      </c>
      <c r="AK244" s="290" t="s">
        <v>1107</v>
      </c>
      <c r="AL244" s="127" t="s">
        <v>1107</v>
      </c>
      <c r="AM244" s="127" t="s">
        <v>1107</v>
      </c>
      <c r="AN244" s="290"/>
      <c r="AO244" s="300"/>
      <c r="AP244" s="127" t="s">
        <v>1107</v>
      </c>
      <c r="AQ244" s="300"/>
      <c r="AR244" s="128" t="str">
        <f>VLOOKUP(I:I,'[1]TPN nº.33'!$G:$I,3,FALSE)</f>
        <v>Categoria III</v>
      </c>
      <c r="AS244" s="307">
        <f>VLOOKUP(I:I,'[1]TPN nº.33'!$G:$H,2,FALSE)</f>
        <v>39166</v>
      </c>
    </row>
    <row r="245" spans="1:45" s="445" customFormat="1" ht="13.5" thickBot="1">
      <c r="A245" s="59" t="s">
        <v>2008</v>
      </c>
      <c r="B245" s="53" t="s">
        <v>2334</v>
      </c>
      <c r="C245" s="59" t="s">
        <v>943</v>
      </c>
      <c r="D245" s="59" t="s">
        <v>944</v>
      </c>
      <c r="E245" s="59" t="s">
        <v>941</v>
      </c>
      <c r="F245" s="248" t="s">
        <v>23</v>
      </c>
      <c r="G245" s="268">
        <v>7896261014534</v>
      </c>
      <c r="H245" s="53" t="s">
        <v>945</v>
      </c>
      <c r="I245" s="110">
        <v>526527903111318</v>
      </c>
      <c r="J245" s="53">
        <v>713704</v>
      </c>
      <c r="K245" s="280" t="s">
        <v>25</v>
      </c>
      <c r="L245" s="447">
        <v>77.53</v>
      </c>
      <c r="M245" s="448">
        <v>107.18</v>
      </c>
      <c r="N245" s="448">
        <v>75.64</v>
      </c>
      <c r="O245" s="448">
        <v>104.57</v>
      </c>
      <c r="P245" s="448">
        <v>75.64</v>
      </c>
      <c r="Q245" s="448">
        <v>104.57</v>
      </c>
      <c r="R245" s="448">
        <v>75.180000000000007</v>
      </c>
      <c r="S245" s="448">
        <v>103.93</v>
      </c>
      <c r="T245" s="448">
        <v>75.180000000000007</v>
      </c>
      <c r="U245" s="448">
        <v>103.93</v>
      </c>
      <c r="V245" s="448">
        <v>74.73</v>
      </c>
      <c r="W245" s="448">
        <v>103.31</v>
      </c>
      <c r="X245" s="448">
        <v>74.73</v>
      </c>
      <c r="Y245" s="448">
        <v>103.31</v>
      </c>
      <c r="Z245" s="448">
        <v>70.48</v>
      </c>
      <c r="AA245" s="448">
        <v>97.43</v>
      </c>
      <c r="AB245" s="448" t="s">
        <v>1098</v>
      </c>
      <c r="AC245" s="449" t="s">
        <v>1098</v>
      </c>
      <c r="AD245" s="53" t="s">
        <v>1108</v>
      </c>
      <c r="AE245" s="53" t="s">
        <v>1109</v>
      </c>
      <c r="AF245" s="247" t="s">
        <v>1774</v>
      </c>
      <c r="AG245" s="53" t="s">
        <v>1107</v>
      </c>
      <c r="AH245" s="123" t="s">
        <v>1107</v>
      </c>
      <c r="AI245" s="123" t="s">
        <v>1158</v>
      </c>
      <c r="AJ245" s="123" t="s">
        <v>1107</v>
      </c>
      <c r="AK245" s="291" t="s">
        <v>1107</v>
      </c>
      <c r="AL245" s="123" t="s">
        <v>1107</v>
      </c>
      <c r="AM245" s="123" t="s">
        <v>1107</v>
      </c>
      <c r="AN245" s="291"/>
      <c r="AO245" s="301"/>
      <c r="AP245" s="123" t="s">
        <v>1107</v>
      </c>
      <c r="AQ245" s="301"/>
      <c r="AR245" s="123" t="str">
        <f>VLOOKUP(I:I,'[1]TPN nº.33'!$G:$I,3,FALSE)</f>
        <v>Categoria III</v>
      </c>
      <c r="AS245" s="309">
        <f>VLOOKUP(I:I,'[1]TPN nº.33'!$G:$H,2,FALSE)</f>
        <v>39166</v>
      </c>
    </row>
    <row r="246" spans="1:45" s="453" customFormat="1" ht="22.5">
      <c r="A246" s="62" t="s">
        <v>2009</v>
      </c>
      <c r="B246" s="56" t="s">
        <v>2334</v>
      </c>
      <c r="C246" s="62" t="s">
        <v>946</v>
      </c>
      <c r="D246" s="62" t="s">
        <v>947</v>
      </c>
      <c r="E246" s="62" t="s">
        <v>948</v>
      </c>
      <c r="F246" s="240" t="s">
        <v>23</v>
      </c>
      <c r="G246" s="271">
        <v>7896261004283</v>
      </c>
      <c r="H246" s="56" t="s">
        <v>949</v>
      </c>
      <c r="I246" s="112">
        <v>526515404115314</v>
      </c>
      <c r="J246" s="56">
        <v>140899</v>
      </c>
      <c r="K246" s="283" t="s">
        <v>25</v>
      </c>
      <c r="L246" s="450">
        <v>18.989999999999998</v>
      </c>
      <c r="M246" s="451">
        <v>26.26</v>
      </c>
      <c r="N246" s="451">
        <v>18.53</v>
      </c>
      <c r="O246" s="451">
        <v>25.61</v>
      </c>
      <c r="P246" s="451">
        <v>18.53</v>
      </c>
      <c r="Q246" s="451">
        <v>25.62</v>
      </c>
      <c r="R246" s="451">
        <v>18.420000000000002</v>
      </c>
      <c r="S246" s="451">
        <v>25.46</v>
      </c>
      <c r="T246" s="451">
        <v>18.420000000000002</v>
      </c>
      <c r="U246" s="451">
        <v>25.46</v>
      </c>
      <c r="V246" s="451">
        <v>18.3</v>
      </c>
      <c r="W246" s="451">
        <v>25.3</v>
      </c>
      <c r="X246" s="451">
        <v>18.3</v>
      </c>
      <c r="Y246" s="451">
        <v>25.3</v>
      </c>
      <c r="Z246" s="451">
        <v>17.260000000000002</v>
      </c>
      <c r="AA246" s="451">
        <v>23.86</v>
      </c>
      <c r="AB246" s="451" t="s">
        <v>1098</v>
      </c>
      <c r="AC246" s="452" t="s">
        <v>1098</v>
      </c>
      <c r="AD246" s="56" t="s">
        <v>1108</v>
      </c>
      <c r="AE246" s="56" t="s">
        <v>1109</v>
      </c>
      <c r="AF246" s="239" t="s">
        <v>1205</v>
      </c>
      <c r="AG246" s="56" t="s">
        <v>1107</v>
      </c>
      <c r="AH246" s="124" t="s">
        <v>1107</v>
      </c>
      <c r="AI246" s="124" t="s">
        <v>1158</v>
      </c>
      <c r="AJ246" s="124" t="s">
        <v>1107</v>
      </c>
      <c r="AK246" s="287" t="s">
        <v>1107</v>
      </c>
      <c r="AL246" s="124" t="s">
        <v>1107</v>
      </c>
      <c r="AM246" s="124" t="s">
        <v>1107</v>
      </c>
      <c r="AN246" s="287"/>
      <c r="AO246" s="297"/>
      <c r="AP246" s="124" t="s">
        <v>1107</v>
      </c>
      <c r="AQ246" s="297"/>
      <c r="AR246" s="124" t="s">
        <v>2252</v>
      </c>
      <c r="AS246" s="315">
        <f>VLOOKUP(I:I,'[1]TPN nº.33'!$G:$H,2,FALSE)</f>
        <v>36538</v>
      </c>
    </row>
    <row r="247" spans="1:45" s="453" customFormat="1" ht="22.5">
      <c r="A247" s="61" t="s">
        <v>2010</v>
      </c>
      <c r="B247" s="50" t="s">
        <v>2334</v>
      </c>
      <c r="C247" s="61" t="s">
        <v>83</v>
      </c>
      <c r="D247" s="61" t="s">
        <v>961</v>
      </c>
      <c r="E247" s="61" t="s">
        <v>948</v>
      </c>
      <c r="F247" s="238" t="s">
        <v>23</v>
      </c>
      <c r="G247" s="265">
        <v>7896261006898</v>
      </c>
      <c r="H247" s="50" t="s">
        <v>962</v>
      </c>
      <c r="I247" s="114">
        <v>526515409117315</v>
      </c>
      <c r="J247" s="50">
        <v>140898</v>
      </c>
      <c r="K247" s="278" t="s">
        <v>25</v>
      </c>
      <c r="L247" s="450">
        <v>215.06</v>
      </c>
      <c r="M247" s="451">
        <v>297.3</v>
      </c>
      <c r="N247" s="451">
        <v>209.81</v>
      </c>
      <c r="O247" s="451">
        <v>290.05</v>
      </c>
      <c r="P247" s="451">
        <v>209.81</v>
      </c>
      <c r="Q247" s="451">
        <v>290.05</v>
      </c>
      <c r="R247" s="451">
        <v>208.54</v>
      </c>
      <c r="S247" s="451">
        <v>288.29000000000002</v>
      </c>
      <c r="T247" s="451">
        <v>208.54</v>
      </c>
      <c r="U247" s="451">
        <v>288.29000000000002</v>
      </c>
      <c r="V247" s="451">
        <v>207.28</v>
      </c>
      <c r="W247" s="451">
        <v>286.55</v>
      </c>
      <c r="X247" s="451">
        <v>207.28</v>
      </c>
      <c r="Y247" s="451">
        <v>286.55</v>
      </c>
      <c r="Z247" s="451">
        <v>195.51</v>
      </c>
      <c r="AA247" s="451">
        <v>270.27999999999997</v>
      </c>
      <c r="AB247" s="451" t="s">
        <v>1098</v>
      </c>
      <c r="AC247" s="452" t="s">
        <v>1098</v>
      </c>
      <c r="AD247" s="50" t="s">
        <v>1108</v>
      </c>
      <c r="AE247" s="50" t="s">
        <v>1109</v>
      </c>
      <c r="AF247" s="252" t="s">
        <v>1205</v>
      </c>
      <c r="AG247" s="50" t="s">
        <v>1107</v>
      </c>
      <c r="AH247" s="125" t="s">
        <v>1107</v>
      </c>
      <c r="AI247" s="125" t="s">
        <v>1158</v>
      </c>
      <c r="AJ247" s="125" t="s">
        <v>1107</v>
      </c>
      <c r="AK247" s="288" t="s">
        <v>1107</v>
      </c>
      <c r="AL247" s="125" t="s">
        <v>1107</v>
      </c>
      <c r="AM247" s="125" t="s">
        <v>1107</v>
      </c>
      <c r="AN247" s="288"/>
      <c r="AO247" s="298"/>
      <c r="AP247" s="125" t="s">
        <v>1107</v>
      </c>
      <c r="AQ247" s="298"/>
      <c r="AR247" s="125" t="str">
        <f>VLOOKUP(I:I,'[1]TPN nº.33'!$G:$I,3,FALSE)</f>
        <v>Categoria III</v>
      </c>
      <c r="AS247" s="308">
        <f>VLOOKUP(I:I,'[1]TPN nº.33'!$G:$H,2,FALSE)</f>
        <v>37496</v>
      </c>
    </row>
    <row r="248" spans="1:45" s="453" customFormat="1" ht="22.5">
      <c r="A248" s="61" t="s">
        <v>2010</v>
      </c>
      <c r="B248" s="50" t="s">
        <v>2334</v>
      </c>
      <c r="C248" s="61" t="s">
        <v>950</v>
      </c>
      <c r="D248" s="61" t="s">
        <v>951</v>
      </c>
      <c r="E248" s="61" t="s">
        <v>948</v>
      </c>
      <c r="F248" s="238" t="s">
        <v>23</v>
      </c>
      <c r="G248" s="265">
        <v>7896261000834</v>
      </c>
      <c r="H248" s="50" t="s">
        <v>952</v>
      </c>
      <c r="I248" s="114">
        <v>526515403119316</v>
      </c>
      <c r="J248" s="50">
        <v>140900</v>
      </c>
      <c r="K248" s="278" t="s">
        <v>25</v>
      </c>
      <c r="L248" s="450">
        <v>37.28</v>
      </c>
      <c r="M248" s="451">
        <v>51.54</v>
      </c>
      <c r="N248" s="451">
        <v>36.369999999999997</v>
      </c>
      <c r="O248" s="451">
        <v>50.28</v>
      </c>
      <c r="P248" s="451">
        <v>36.369999999999997</v>
      </c>
      <c r="Q248" s="451">
        <v>50.28</v>
      </c>
      <c r="R248" s="451">
        <v>36.15</v>
      </c>
      <c r="S248" s="451">
        <v>49.97</v>
      </c>
      <c r="T248" s="451">
        <v>36.15</v>
      </c>
      <c r="U248" s="451">
        <v>49.97</v>
      </c>
      <c r="V248" s="451">
        <v>35.93</v>
      </c>
      <c r="W248" s="451">
        <v>49.67</v>
      </c>
      <c r="X248" s="451">
        <v>35.93</v>
      </c>
      <c r="Y248" s="451">
        <v>49.67</v>
      </c>
      <c r="Z248" s="451">
        <v>33.89</v>
      </c>
      <c r="AA248" s="451">
        <v>46.85</v>
      </c>
      <c r="AB248" s="451" t="s">
        <v>1098</v>
      </c>
      <c r="AC248" s="452" t="s">
        <v>1098</v>
      </c>
      <c r="AD248" s="50" t="s">
        <v>1108</v>
      </c>
      <c r="AE248" s="50" t="s">
        <v>1109</v>
      </c>
      <c r="AF248" s="252" t="s">
        <v>1205</v>
      </c>
      <c r="AG248" s="50" t="s">
        <v>1107</v>
      </c>
      <c r="AH248" s="125" t="s">
        <v>1107</v>
      </c>
      <c r="AI248" s="125" t="s">
        <v>1158</v>
      </c>
      <c r="AJ248" s="125" t="s">
        <v>1107</v>
      </c>
      <c r="AK248" s="288" t="s">
        <v>1107</v>
      </c>
      <c r="AL248" s="125" t="s">
        <v>1107</v>
      </c>
      <c r="AM248" s="125" t="s">
        <v>1107</v>
      </c>
      <c r="AN248" s="288"/>
      <c r="AO248" s="298"/>
      <c r="AP248" s="125" t="s">
        <v>1107</v>
      </c>
      <c r="AQ248" s="298"/>
      <c r="AR248" s="125" t="s">
        <v>2252</v>
      </c>
      <c r="AS248" s="308">
        <f>VLOOKUP(I:I,'[1]TPN nº.33'!$G:$H,2,FALSE)</f>
        <v>36556</v>
      </c>
    </row>
    <row r="249" spans="1:45" s="453" customFormat="1" ht="22.5">
      <c r="A249" s="61" t="s">
        <v>2010</v>
      </c>
      <c r="B249" s="50" t="s">
        <v>2334</v>
      </c>
      <c r="C249" s="61" t="s">
        <v>953</v>
      </c>
      <c r="D249" s="61" t="s">
        <v>954</v>
      </c>
      <c r="E249" s="61" t="s">
        <v>948</v>
      </c>
      <c r="F249" s="238" t="s">
        <v>23</v>
      </c>
      <c r="G249" s="265">
        <v>7896261005372</v>
      </c>
      <c r="H249" s="50" t="s">
        <v>955</v>
      </c>
      <c r="I249" s="114">
        <v>526515405111312</v>
      </c>
      <c r="J249" s="50">
        <v>140901</v>
      </c>
      <c r="K249" s="278" t="s">
        <v>25</v>
      </c>
      <c r="L249" s="450">
        <v>112.09</v>
      </c>
      <c r="M249" s="451">
        <v>154.96</v>
      </c>
      <c r="N249" s="451">
        <v>109.36</v>
      </c>
      <c r="O249" s="451">
        <v>151.19</v>
      </c>
      <c r="P249" s="451">
        <v>109.36</v>
      </c>
      <c r="Q249" s="451">
        <v>151.18</v>
      </c>
      <c r="R249" s="451">
        <v>108.7</v>
      </c>
      <c r="S249" s="451">
        <v>150.27000000000001</v>
      </c>
      <c r="T249" s="451">
        <v>108.7</v>
      </c>
      <c r="U249" s="451">
        <v>150.27000000000001</v>
      </c>
      <c r="V249" s="451">
        <v>108.04</v>
      </c>
      <c r="W249" s="451">
        <v>149.36000000000001</v>
      </c>
      <c r="X249" s="451">
        <v>108.04</v>
      </c>
      <c r="Y249" s="451">
        <v>149.36000000000001</v>
      </c>
      <c r="Z249" s="451">
        <v>101.9</v>
      </c>
      <c r="AA249" s="451">
        <v>140.87</v>
      </c>
      <c r="AB249" s="451" t="s">
        <v>1098</v>
      </c>
      <c r="AC249" s="452" t="s">
        <v>1098</v>
      </c>
      <c r="AD249" s="50" t="s">
        <v>1108</v>
      </c>
      <c r="AE249" s="50" t="s">
        <v>1109</v>
      </c>
      <c r="AF249" s="252" t="s">
        <v>1205</v>
      </c>
      <c r="AG249" s="50" t="s">
        <v>1107</v>
      </c>
      <c r="AH249" s="125" t="s">
        <v>1107</v>
      </c>
      <c r="AI249" s="125" t="s">
        <v>1158</v>
      </c>
      <c r="AJ249" s="125" t="s">
        <v>1107</v>
      </c>
      <c r="AK249" s="288" t="s">
        <v>1107</v>
      </c>
      <c r="AL249" s="125" t="s">
        <v>1107</v>
      </c>
      <c r="AM249" s="125" t="s">
        <v>1107</v>
      </c>
      <c r="AN249" s="288"/>
      <c r="AO249" s="298"/>
      <c r="AP249" s="125" t="s">
        <v>1107</v>
      </c>
      <c r="AQ249" s="298"/>
      <c r="AR249" s="125" t="str">
        <f>VLOOKUP(I:I,'[1]TPN nº.33'!$G:$I,3,FALSE)</f>
        <v>Categoria III</v>
      </c>
      <c r="AS249" s="308">
        <f>VLOOKUP(I:I,'[1]TPN nº.33'!$G:$H,2,FALSE)</f>
        <v>37120</v>
      </c>
    </row>
    <row r="250" spans="1:45" s="453" customFormat="1" ht="22.5">
      <c r="A250" s="61" t="s">
        <v>2010</v>
      </c>
      <c r="B250" s="50" t="s">
        <v>2334</v>
      </c>
      <c r="C250" s="61" t="s">
        <v>958</v>
      </c>
      <c r="D250" s="61" t="s">
        <v>959</v>
      </c>
      <c r="E250" s="61" t="s">
        <v>948</v>
      </c>
      <c r="F250" s="238" t="s">
        <v>23</v>
      </c>
      <c r="G250" s="265">
        <v>7896261000841</v>
      </c>
      <c r="H250" s="50" t="s">
        <v>960</v>
      </c>
      <c r="I250" s="114">
        <v>526515408110317</v>
      </c>
      <c r="J250" s="50">
        <v>140904</v>
      </c>
      <c r="K250" s="278" t="s">
        <v>25</v>
      </c>
      <c r="L250" s="450">
        <v>71.67</v>
      </c>
      <c r="M250" s="451">
        <v>99.08</v>
      </c>
      <c r="N250" s="451">
        <v>69.92</v>
      </c>
      <c r="O250" s="451">
        <v>96.66</v>
      </c>
      <c r="P250" s="451">
        <v>69.92</v>
      </c>
      <c r="Q250" s="451">
        <v>96.66</v>
      </c>
      <c r="R250" s="451">
        <v>69.5</v>
      </c>
      <c r="S250" s="451">
        <v>96.07</v>
      </c>
      <c r="T250" s="451">
        <v>69.5</v>
      </c>
      <c r="U250" s="451">
        <v>96.07</v>
      </c>
      <c r="V250" s="451">
        <v>69.08</v>
      </c>
      <c r="W250" s="451">
        <v>95.5</v>
      </c>
      <c r="X250" s="451">
        <v>69.08</v>
      </c>
      <c r="Y250" s="451">
        <v>95.5</v>
      </c>
      <c r="Z250" s="451">
        <v>65.150000000000006</v>
      </c>
      <c r="AA250" s="451">
        <v>90.07</v>
      </c>
      <c r="AB250" s="451" t="s">
        <v>1098</v>
      </c>
      <c r="AC250" s="452" t="s">
        <v>1098</v>
      </c>
      <c r="AD250" s="50" t="s">
        <v>1108</v>
      </c>
      <c r="AE250" s="50" t="s">
        <v>1109</v>
      </c>
      <c r="AF250" s="252" t="s">
        <v>1205</v>
      </c>
      <c r="AG250" s="50" t="s">
        <v>1107</v>
      </c>
      <c r="AH250" s="125" t="s">
        <v>1107</v>
      </c>
      <c r="AI250" s="125" t="s">
        <v>1158</v>
      </c>
      <c r="AJ250" s="125" t="s">
        <v>1107</v>
      </c>
      <c r="AK250" s="288" t="s">
        <v>1107</v>
      </c>
      <c r="AL250" s="125" t="s">
        <v>1107</v>
      </c>
      <c r="AM250" s="125" t="s">
        <v>1107</v>
      </c>
      <c r="AN250" s="288"/>
      <c r="AO250" s="298"/>
      <c r="AP250" s="125" t="s">
        <v>1107</v>
      </c>
      <c r="AQ250" s="298"/>
      <c r="AR250" s="125" t="s">
        <v>2252</v>
      </c>
      <c r="AS250" s="308">
        <f>VLOOKUP(I:I,'[1]TPN nº.33'!$G:$H,2,FALSE)</f>
        <v>36556</v>
      </c>
    </row>
    <row r="251" spans="1:45" s="453" customFormat="1" ht="23.25" thickBot="1">
      <c r="A251" s="63" t="s">
        <v>2010</v>
      </c>
      <c r="B251" s="52" t="s">
        <v>2334</v>
      </c>
      <c r="C251" s="63" t="s">
        <v>963</v>
      </c>
      <c r="D251" s="63" t="s">
        <v>964</v>
      </c>
      <c r="E251" s="63" t="s">
        <v>948</v>
      </c>
      <c r="F251" s="242" t="s">
        <v>23</v>
      </c>
      <c r="G251" s="266">
        <v>7896261011106</v>
      </c>
      <c r="H251" s="52" t="s">
        <v>965</v>
      </c>
      <c r="I251" s="74">
        <v>526515410131415</v>
      </c>
      <c r="J251" s="52">
        <v>708907</v>
      </c>
      <c r="K251" s="279" t="s">
        <v>25</v>
      </c>
      <c r="L251" s="455">
        <v>42.46</v>
      </c>
      <c r="M251" s="456">
        <v>58.69</v>
      </c>
      <c r="N251" s="456">
        <v>41.42</v>
      </c>
      <c r="O251" s="456">
        <v>57.26</v>
      </c>
      <c r="P251" s="456">
        <v>41.42</v>
      </c>
      <c r="Q251" s="456">
        <v>57.26</v>
      </c>
      <c r="R251" s="456">
        <v>41.17</v>
      </c>
      <c r="S251" s="456">
        <v>56.91</v>
      </c>
      <c r="T251" s="456">
        <v>41.17</v>
      </c>
      <c r="U251" s="456">
        <v>56.91</v>
      </c>
      <c r="V251" s="456">
        <v>40.92</v>
      </c>
      <c r="W251" s="456">
        <v>56.57</v>
      </c>
      <c r="X251" s="456">
        <v>40.92</v>
      </c>
      <c r="Y251" s="456">
        <v>56.57</v>
      </c>
      <c r="Z251" s="456">
        <v>38.6</v>
      </c>
      <c r="AA251" s="456">
        <v>53.36</v>
      </c>
      <c r="AB251" s="456" t="s">
        <v>1098</v>
      </c>
      <c r="AC251" s="457" t="s">
        <v>1098</v>
      </c>
      <c r="AD251" s="52" t="s">
        <v>1113</v>
      </c>
      <c r="AE251" s="52" t="s">
        <v>1109</v>
      </c>
      <c r="AF251" s="241" t="s">
        <v>1205</v>
      </c>
      <c r="AG251" s="52" t="s">
        <v>1107</v>
      </c>
      <c r="AH251" s="126" t="s">
        <v>1107</v>
      </c>
      <c r="AI251" s="126" t="s">
        <v>1158</v>
      </c>
      <c r="AJ251" s="126" t="s">
        <v>1107</v>
      </c>
      <c r="AK251" s="289" t="s">
        <v>1107</v>
      </c>
      <c r="AL251" s="126" t="s">
        <v>1107</v>
      </c>
      <c r="AM251" s="126" t="s">
        <v>1107</v>
      </c>
      <c r="AN251" s="289"/>
      <c r="AO251" s="299"/>
      <c r="AP251" s="126" t="s">
        <v>1107</v>
      </c>
      <c r="AQ251" s="299"/>
      <c r="AR251" s="126" t="str">
        <f>VLOOKUP(I:I,'[1]TPN nº.33'!$G:$I,3,FALSE)</f>
        <v>Categoria III</v>
      </c>
      <c r="AS251" s="316">
        <f>VLOOKUP(I:I,'[1]TPN nº.33'!$G:$H,2,FALSE)</f>
        <v>38806</v>
      </c>
    </row>
    <row r="252" spans="1:45" s="151" customFormat="1" ht="23.25" thickBot="1">
      <c r="A252" s="41" t="s">
        <v>2013</v>
      </c>
      <c r="B252" s="72" t="s">
        <v>2334</v>
      </c>
      <c r="C252" s="41" t="s">
        <v>995</v>
      </c>
      <c r="D252" s="41" t="s">
        <v>996</v>
      </c>
      <c r="E252" s="41" t="s">
        <v>997</v>
      </c>
      <c r="F252" s="244" t="s">
        <v>23</v>
      </c>
      <c r="G252" s="263">
        <v>7896261002975</v>
      </c>
      <c r="H252" s="72" t="s">
        <v>998</v>
      </c>
      <c r="I252" s="222">
        <v>526516201110413</v>
      </c>
      <c r="J252" s="72">
        <v>132300</v>
      </c>
      <c r="K252" s="276" t="s">
        <v>25</v>
      </c>
      <c r="L252" s="408">
        <v>44.35</v>
      </c>
      <c r="M252" s="416">
        <v>61.31</v>
      </c>
      <c r="N252" s="416">
        <v>43.27</v>
      </c>
      <c r="O252" s="416">
        <v>59.81</v>
      </c>
      <c r="P252" s="416">
        <v>43.27</v>
      </c>
      <c r="Q252" s="416">
        <v>59.82</v>
      </c>
      <c r="R252" s="416">
        <v>43.01</v>
      </c>
      <c r="S252" s="416">
        <v>59.46</v>
      </c>
      <c r="T252" s="416">
        <v>43.01</v>
      </c>
      <c r="U252" s="416">
        <v>59.46</v>
      </c>
      <c r="V252" s="416">
        <v>42.75</v>
      </c>
      <c r="W252" s="416">
        <v>59.1</v>
      </c>
      <c r="X252" s="416">
        <v>42.75</v>
      </c>
      <c r="Y252" s="416">
        <v>59.1</v>
      </c>
      <c r="Z252" s="416">
        <v>40.32</v>
      </c>
      <c r="AA252" s="416">
        <v>55.74</v>
      </c>
      <c r="AB252" s="416" t="s">
        <v>1098</v>
      </c>
      <c r="AC252" s="430" t="s">
        <v>1098</v>
      </c>
      <c r="AD252" s="72" t="s">
        <v>1113</v>
      </c>
      <c r="AE252" s="72" t="s">
        <v>1109</v>
      </c>
      <c r="AF252" s="243" t="s">
        <v>1778</v>
      </c>
      <c r="AG252" s="72" t="s">
        <v>1107</v>
      </c>
      <c r="AH252" s="130" t="s">
        <v>1107</v>
      </c>
      <c r="AI252" s="130" t="s">
        <v>1107</v>
      </c>
      <c r="AJ252" s="130" t="s">
        <v>1107</v>
      </c>
      <c r="AK252" s="286" t="s">
        <v>1107</v>
      </c>
      <c r="AL252" s="130" t="s">
        <v>1107</v>
      </c>
      <c r="AM252" s="130" t="s">
        <v>1107</v>
      </c>
      <c r="AN252" s="286" t="s">
        <v>2186</v>
      </c>
      <c r="AO252" s="296"/>
      <c r="AP252" s="130" t="s">
        <v>1107</v>
      </c>
      <c r="AQ252" s="296"/>
      <c r="AR252" s="130" t="s">
        <v>2254</v>
      </c>
      <c r="AS252" s="310" t="str">
        <f>VLOOKUP(I:I,'[1]TPN nº.33'!$G:$H,2,FALSE)</f>
        <v>antes de 10/11/2003</v>
      </c>
    </row>
    <row r="253" spans="1:45" s="151" customFormat="1" ht="22.5">
      <c r="A253" s="61" t="s">
        <v>2014</v>
      </c>
      <c r="B253" s="50" t="s">
        <v>2334</v>
      </c>
      <c r="C253" s="61" t="s">
        <v>999</v>
      </c>
      <c r="D253" s="118" t="s">
        <v>1000</v>
      </c>
      <c r="E253" s="61" t="s">
        <v>1001</v>
      </c>
      <c r="F253" s="238" t="s">
        <v>23</v>
      </c>
      <c r="G253" s="265">
        <v>7896261002982</v>
      </c>
      <c r="H253" s="50" t="s">
        <v>1002</v>
      </c>
      <c r="I253" s="114">
        <v>526516302111415</v>
      </c>
      <c r="J253" s="50">
        <v>132294</v>
      </c>
      <c r="K253" s="278" t="s">
        <v>25</v>
      </c>
      <c r="L253" s="411">
        <v>23.82</v>
      </c>
      <c r="M253" s="404">
        <v>32.93</v>
      </c>
      <c r="N253" s="404">
        <v>23.24</v>
      </c>
      <c r="O253" s="404">
        <v>32.130000000000003</v>
      </c>
      <c r="P253" s="404">
        <v>23.24</v>
      </c>
      <c r="Q253" s="404">
        <v>32.130000000000003</v>
      </c>
      <c r="R253" s="404">
        <v>23.1</v>
      </c>
      <c r="S253" s="404">
        <v>31.93</v>
      </c>
      <c r="T253" s="404">
        <v>23.1</v>
      </c>
      <c r="U253" s="404">
        <v>31.93</v>
      </c>
      <c r="V253" s="404">
        <v>22.96</v>
      </c>
      <c r="W253" s="404">
        <v>31.74</v>
      </c>
      <c r="X253" s="404">
        <v>22.96</v>
      </c>
      <c r="Y253" s="404">
        <v>31.74</v>
      </c>
      <c r="Z253" s="404">
        <v>21.66</v>
      </c>
      <c r="AA253" s="404">
        <v>29.94</v>
      </c>
      <c r="AB253" s="404" t="s">
        <v>1098</v>
      </c>
      <c r="AC253" s="433" t="s">
        <v>1098</v>
      </c>
      <c r="AD253" s="50" t="s">
        <v>1113</v>
      </c>
      <c r="AE253" s="50" t="s">
        <v>1109</v>
      </c>
      <c r="AF253" s="252" t="s">
        <v>1760</v>
      </c>
      <c r="AG253" s="50" t="s">
        <v>1107</v>
      </c>
      <c r="AH253" s="125" t="s">
        <v>1107</v>
      </c>
      <c r="AI253" s="125" t="s">
        <v>1107</v>
      </c>
      <c r="AJ253" s="125" t="s">
        <v>1107</v>
      </c>
      <c r="AK253" s="288" t="s">
        <v>1107</v>
      </c>
      <c r="AL253" s="125" t="s">
        <v>1107</v>
      </c>
      <c r="AM253" s="125" t="s">
        <v>1107</v>
      </c>
      <c r="AN253" s="288" t="s">
        <v>2186</v>
      </c>
      <c r="AO253" s="298"/>
      <c r="AP253" s="125" t="s">
        <v>1107</v>
      </c>
      <c r="AQ253" s="298"/>
      <c r="AR253" s="124" t="s">
        <v>2254</v>
      </c>
      <c r="AS253" s="315" t="str">
        <f>VLOOKUP(I:I,'[1]TPN nº.33'!$G:$H,2,FALSE)</f>
        <v>antes de 10/11/2003</v>
      </c>
    </row>
    <row r="254" spans="1:45" s="151" customFormat="1" ht="23.25" thickBot="1">
      <c r="A254" s="63" t="s">
        <v>2014</v>
      </c>
      <c r="B254" s="52" t="s">
        <v>2334</v>
      </c>
      <c r="C254" s="63" t="s">
        <v>568</v>
      </c>
      <c r="D254" s="63" t="s">
        <v>1003</v>
      </c>
      <c r="E254" s="63" t="s">
        <v>1001</v>
      </c>
      <c r="F254" s="242" t="s">
        <v>23</v>
      </c>
      <c r="G254" s="266">
        <v>7896261002999</v>
      </c>
      <c r="H254" s="52" t="s">
        <v>1004</v>
      </c>
      <c r="I254" s="74">
        <v>526516301115417</v>
      </c>
      <c r="J254" s="52">
        <v>132534</v>
      </c>
      <c r="K254" s="279" t="s">
        <v>25</v>
      </c>
      <c r="L254" s="405">
        <v>42.5</v>
      </c>
      <c r="M254" s="406">
        <v>58.75</v>
      </c>
      <c r="N254" s="406">
        <v>41.46</v>
      </c>
      <c r="O254" s="406">
        <v>57.31</v>
      </c>
      <c r="P254" s="406">
        <v>41.46</v>
      </c>
      <c r="Q254" s="406">
        <v>57.32</v>
      </c>
      <c r="R254" s="406">
        <v>41.21</v>
      </c>
      <c r="S254" s="406">
        <v>56.97</v>
      </c>
      <c r="T254" s="406">
        <v>41.21</v>
      </c>
      <c r="U254" s="406">
        <v>56.97</v>
      </c>
      <c r="V254" s="406">
        <v>40.96</v>
      </c>
      <c r="W254" s="406">
        <v>56.62</v>
      </c>
      <c r="X254" s="406">
        <v>40.96</v>
      </c>
      <c r="Y254" s="406">
        <v>56.62</v>
      </c>
      <c r="Z254" s="406">
        <v>38.630000000000003</v>
      </c>
      <c r="AA254" s="406">
        <v>53.4</v>
      </c>
      <c r="AB254" s="406" t="s">
        <v>1098</v>
      </c>
      <c r="AC254" s="431" t="s">
        <v>1098</v>
      </c>
      <c r="AD254" s="52" t="s">
        <v>1113</v>
      </c>
      <c r="AE254" s="52" t="s">
        <v>1109</v>
      </c>
      <c r="AF254" s="241" t="s">
        <v>1760</v>
      </c>
      <c r="AG254" s="52" t="s">
        <v>1107</v>
      </c>
      <c r="AH254" s="126" t="s">
        <v>1107</v>
      </c>
      <c r="AI254" s="126" t="s">
        <v>1107</v>
      </c>
      <c r="AJ254" s="126" t="s">
        <v>1107</v>
      </c>
      <c r="AK254" s="289" t="s">
        <v>1107</v>
      </c>
      <c r="AL254" s="126" t="s">
        <v>1107</v>
      </c>
      <c r="AM254" s="126" t="s">
        <v>1107</v>
      </c>
      <c r="AN254" s="288" t="s">
        <v>2186</v>
      </c>
      <c r="AO254" s="299"/>
      <c r="AP254" s="126" t="s">
        <v>1107</v>
      </c>
      <c r="AQ254" s="299"/>
      <c r="AR254" s="126" t="s">
        <v>2254</v>
      </c>
      <c r="AS254" s="316" t="str">
        <f>VLOOKUP(I:I,'[1]TPN nº.33'!$G:$H,2,FALSE)</f>
        <v>antes de 10/11/2003</v>
      </c>
    </row>
    <row r="255" spans="1:45" s="151" customFormat="1" ht="34.5" thickBot="1">
      <c r="A255" s="41" t="s">
        <v>2015</v>
      </c>
      <c r="B255" s="72" t="s">
        <v>2386</v>
      </c>
      <c r="C255" s="41" t="s">
        <v>1005</v>
      </c>
      <c r="D255" s="41" t="s">
        <v>1006</v>
      </c>
      <c r="E255" s="41" t="s">
        <v>1007</v>
      </c>
      <c r="F255" s="244" t="s">
        <v>23</v>
      </c>
      <c r="G255" s="263">
        <v>7896261008779</v>
      </c>
      <c r="H255" s="72" t="s">
        <v>1008</v>
      </c>
      <c r="I255" s="222">
        <v>526516402175210</v>
      </c>
      <c r="J255" s="72">
        <v>149148</v>
      </c>
      <c r="K255" s="276" t="s">
        <v>25</v>
      </c>
      <c r="L255" s="415">
        <v>6354.94</v>
      </c>
      <c r="M255" s="416" t="s">
        <v>1098</v>
      </c>
      <c r="N255" s="416">
        <v>6199.94</v>
      </c>
      <c r="O255" s="416" t="s">
        <v>1098</v>
      </c>
      <c r="P255" s="416">
        <v>6199.94</v>
      </c>
      <c r="Q255" s="416" t="s">
        <v>1098</v>
      </c>
      <c r="R255" s="416">
        <v>6162.36</v>
      </c>
      <c r="S255" s="416" t="s">
        <v>1098</v>
      </c>
      <c r="T255" s="416">
        <v>6162.36</v>
      </c>
      <c r="U255" s="416" t="s">
        <v>1098</v>
      </c>
      <c r="V255" s="416">
        <v>6125.25</v>
      </c>
      <c r="W255" s="416" t="s">
        <v>1098</v>
      </c>
      <c r="X255" s="416">
        <v>6125.25</v>
      </c>
      <c r="Y255" s="416" t="s">
        <v>1098</v>
      </c>
      <c r="Z255" s="416">
        <v>5777.22</v>
      </c>
      <c r="AA255" s="416" t="s">
        <v>1098</v>
      </c>
      <c r="AB255" s="416" t="s">
        <v>1098</v>
      </c>
      <c r="AC255" s="430" t="s">
        <v>1098</v>
      </c>
      <c r="AD255" s="72" t="s">
        <v>1108</v>
      </c>
      <c r="AE255" s="72" t="s">
        <v>1109</v>
      </c>
      <c r="AF255" s="243" t="s">
        <v>1763</v>
      </c>
      <c r="AG255" s="72" t="s">
        <v>1158</v>
      </c>
      <c r="AH255" s="130" t="s">
        <v>1107</v>
      </c>
      <c r="AI255" s="130" t="s">
        <v>1107</v>
      </c>
      <c r="AJ255" s="130" t="s">
        <v>1158</v>
      </c>
      <c r="AK255" s="286" t="s">
        <v>1107</v>
      </c>
      <c r="AL255" s="130" t="s">
        <v>1107</v>
      </c>
      <c r="AM255" s="130" t="s">
        <v>1107</v>
      </c>
      <c r="AN255" s="286" t="s">
        <v>2186</v>
      </c>
      <c r="AO255" s="296"/>
      <c r="AP255" s="130" t="s">
        <v>1107</v>
      </c>
      <c r="AQ255" s="296"/>
      <c r="AR255" s="130" t="s">
        <v>2252</v>
      </c>
      <c r="AS255" s="310" t="str">
        <f>VLOOKUP(I:I,'[1]TPN nº.33'!$G:$H,2,FALSE)</f>
        <v>antes de 10/11/2003</v>
      </c>
    </row>
    <row r="256" spans="1:45" s="151" customFormat="1" ht="22.5">
      <c r="A256" s="62" t="s">
        <v>2016</v>
      </c>
      <c r="B256" s="56" t="s">
        <v>2334</v>
      </c>
      <c r="C256" s="62" t="s">
        <v>1016</v>
      </c>
      <c r="D256" s="62" t="s">
        <v>1017</v>
      </c>
      <c r="E256" s="62" t="s">
        <v>191</v>
      </c>
      <c r="F256" s="240" t="s">
        <v>23</v>
      </c>
      <c r="G256" s="271">
        <v>7896261000803</v>
      </c>
      <c r="H256" s="56" t="s">
        <v>1018</v>
      </c>
      <c r="I256" s="112">
        <v>526516502153316</v>
      </c>
      <c r="J256" s="56">
        <v>101894</v>
      </c>
      <c r="K256" s="283" t="s">
        <v>25</v>
      </c>
      <c r="L256" s="403">
        <v>103.9</v>
      </c>
      <c r="M256" s="404">
        <v>143.63999999999999</v>
      </c>
      <c r="N256" s="404">
        <v>101.37</v>
      </c>
      <c r="O256" s="404">
        <v>0</v>
      </c>
      <c r="P256" s="404">
        <v>101.37</v>
      </c>
      <c r="Q256" s="404">
        <v>140.13999999999999</v>
      </c>
      <c r="R256" s="404">
        <v>100.76</v>
      </c>
      <c r="S256" s="404">
        <v>139.29</v>
      </c>
      <c r="T256" s="404">
        <v>100.76</v>
      </c>
      <c r="U256" s="404">
        <v>139.29</v>
      </c>
      <c r="V256" s="404">
        <v>100.15</v>
      </c>
      <c r="W256" s="404">
        <v>0</v>
      </c>
      <c r="X256" s="404">
        <v>100.15</v>
      </c>
      <c r="Y256" s="404">
        <v>0</v>
      </c>
      <c r="Z256" s="404">
        <v>94.46</v>
      </c>
      <c r="AA256" s="404">
        <v>0</v>
      </c>
      <c r="AB256" s="404" t="s">
        <v>1098</v>
      </c>
      <c r="AC256" s="433" t="s">
        <v>1098</v>
      </c>
      <c r="AD256" s="56" t="s">
        <v>1108</v>
      </c>
      <c r="AE256" s="56" t="s">
        <v>1109</v>
      </c>
      <c r="AF256" s="239" t="s">
        <v>1182</v>
      </c>
      <c r="AG256" s="56" t="s">
        <v>1107</v>
      </c>
      <c r="AH256" s="124" t="s">
        <v>1107</v>
      </c>
      <c r="AI256" s="124" t="s">
        <v>1107</v>
      </c>
      <c r="AJ256" s="124" t="s">
        <v>1107</v>
      </c>
      <c r="AK256" s="287" t="s">
        <v>1107</v>
      </c>
      <c r="AL256" s="124" t="s">
        <v>1107</v>
      </c>
      <c r="AM256" s="124" t="s">
        <v>1158</v>
      </c>
      <c r="AN256" s="287"/>
      <c r="AO256" s="297"/>
      <c r="AP256" s="124" t="s">
        <v>1158</v>
      </c>
      <c r="AQ256" s="297" t="s">
        <v>2238</v>
      </c>
      <c r="AR256" s="124" t="s">
        <v>2252</v>
      </c>
      <c r="AS256" s="315">
        <f>VLOOKUP(I:I,'[1]TPN nº.33'!$G:$H,2,FALSE)</f>
        <v>27799</v>
      </c>
    </row>
    <row r="257" spans="1:45" s="151" customFormat="1" ht="22.5">
      <c r="A257" s="61" t="s">
        <v>2016</v>
      </c>
      <c r="B257" s="50" t="s">
        <v>2334</v>
      </c>
      <c r="C257" s="61" t="s">
        <v>599</v>
      </c>
      <c r="D257" s="131" t="s">
        <v>1019</v>
      </c>
      <c r="E257" s="61" t="s">
        <v>191</v>
      </c>
      <c r="F257" s="238" t="s">
        <v>23</v>
      </c>
      <c r="G257" s="265">
        <v>7896261000025</v>
      </c>
      <c r="H257" s="50" t="s">
        <v>1020</v>
      </c>
      <c r="I257" s="114">
        <v>526516509115312</v>
      </c>
      <c r="J257" s="50">
        <v>102291</v>
      </c>
      <c r="K257" s="278" t="s">
        <v>25</v>
      </c>
      <c r="L257" s="411">
        <v>27.74</v>
      </c>
      <c r="M257" s="404">
        <v>38.340000000000003</v>
      </c>
      <c r="N257" s="404">
        <v>27.06</v>
      </c>
      <c r="O257" s="404">
        <v>37.4</v>
      </c>
      <c r="P257" s="404">
        <v>27.06</v>
      </c>
      <c r="Q257" s="404">
        <v>37.409999999999997</v>
      </c>
      <c r="R257" s="404">
        <v>26.9</v>
      </c>
      <c r="S257" s="404">
        <v>37.18</v>
      </c>
      <c r="T257" s="404">
        <v>26.9</v>
      </c>
      <c r="U257" s="404">
        <v>37.18</v>
      </c>
      <c r="V257" s="404">
        <v>26.73</v>
      </c>
      <c r="W257" s="404">
        <v>36.950000000000003</v>
      </c>
      <c r="X257" s="404">
        <v>26.73</v>
      </c>
      <c r="Y257" s="404">
        <v>36.950000000000003</v>
      </c>
      <c r="Z257" s="404">
        <v>25.21</v>
      </c>
      <c r="AA257" s="404">
        <v>34.85</v>
      </c>
      <c r="AB257" s="404" t="s">
        <v>1098</v>
      </c>
      <c r="AC257" s="433" t="s">
        <v>1098</v>
      </c>
      <c r="AD257" s="50" t="s">
        <v>1108</v>
      </c>
      <c r="AE257" s="50" t="s">
        <v>1109</v>
      </c>
      <c r="AF257" s="252" t="s">
        <v>1182</v>
      </c>
      <c r="AG257" s="50" t="s">
        <v>1107</v>
      </c>
      <c r="AH257" s="125" t="s">
        <v>1107</v>
      </c>
      <c r="AI257" s="125" t="s">
        <v>1107</v>
      </c>
      <c r="AJ257" s="125" t="s">
        <v>1107</v>
      </c>
      <c r="AK257" s="288" t="s">
        <v>1107</v>
      </c>
      <c r="AL257" s="125" t="s">
        <v>1107</v>
      </c>
      <c r="AM257" s="125" t="s">
        <v>1107</v>
      </c>
      <c r="AN257" s="288"/>
      <c r="AO257" s="298"/>
      <c r="AP257" s="125" t="s">
        <v>1107</v>
      </c>
      <c r="AQ257" s="298"/>
      <c r="AR257" s="125" t="s">
        <v>2252</v>
      </c>
      <c r="AS257" s="308">
        <f>VLOOKUP(I:I,'[1]TPN nº.33'!$G:$H,2,FALSE)</f>
        <v>34498</v>
      </c>
    </row>
    <row r="258" spans="1:45" s="151" customFormat="1" ht="22.5">
      <c r="A258" s="61" t="s">
        <v>2016</v>
      </c>
      <c r="B258" s="50" t="s">
        <v>2334</v>
      </c>
      <c r="C258" s="61" t="s">
        <v>1013</v>
      </c>
      <c r="D258" s="61" t="s">
        <v>1014</v>
      </c>
      <c r="E258" s="61" t="s">
        <v>191</v>
      </c>
      <c r="F258" s="238" t="s">
        <v>23</v>
      </c>
      <c r="G258" s="265">
        <v>7896261000797</v>
      </c>
      <c r="H258" s="50" t="s">
        <v>1015</v>
      </c>
      <c r="I258" s="114">
        <v>526516501157318</v>
      </c>
      <c r="J258" s="50">
        <v>124213</v>
      </c>
      <c r="K258" s="278" t="s">
        <v>25</v>
      </c>
      <c r="L258" s="411">
        <v>12.53</v>
      </c>
      <c r="M258" s="404">
        <v>17.32</v>
      </c>
      <c r="N258" s="404">
        <v>12.22</v>
      </c>
      <c r="O258" s="404">
        <v>16.89</v>
      </c>
      <c r="P258" s="404">
        <v>12.22</v>
      </c>
      <c r="Q258" s="404">
        <v>16.89</v>
      </c>
      <c r="R258" s="404">
        <v>12.15</v>
      </c>
      <c r="S258" s="404">
        <v>16.79</v>
      </c>
      <c r="T258" s="404">
        <v>12.15</v>
      </c>
      <c r="U258" s="404">
        <v>16.79</v>
      </c>
      <c r="V258" s="404">
        <v>12.07</v>
      </c>
      <c r="W258" s="404">
        <v>16.690000000000001</v>
      </c>
      <c r="X258" s="404">
        <v>12.07</v>
      </c>
      <c r="Y258" s="404">
        <v>16.690000000000001</v>
      </c>
      <c r="Z258" s="404">
        <v>11.38</v>
      </c>
      <c r="AA258" s="404">
        <v>15.73</v>
      </c>
      <c r="AB258" s="404" t="s">
        <v>1098</v>
      </c>
      <c r="AC258" s="433" t="s">
        <v>1098</v>
      </c>
      <c r="AD258" s="50" t="s">
        <v>1108</v>
      </c>
      <c r="AE258" s="50" t="s">
        <v>1109</v>
      </c>
      <c r="AF258" s="252" t="s">
        <v>1182</v>
      </c>
      <c r="AG258" s="50" t="s">
        <v>1107</v>
      </c>
      <c r="AH258" s="125" t="s">
        <v>1107</v>
      </c>
      <c r="AI258" s="125" t="s">
        <v>1107</v>
      </c>
      <c r="AJ258" s="125" t="s">
        <v>1107</v>
      </c>
      <c r="AK258" s="288" t="s">
        <v>1107</v>
      </c>
      <c r="AL258" s="125" t="s">
        <v>1107</v>
      </c>
      <c r="AM258" s="125" t="s">
        <v>1158</v>
      </c>
      <c r="AN258" s="288"/>
      <c r="AO258" s="298"/>
      <c r="AP258" s="125" t="s">
        <v>1107</v>
      </c>
      <c r="AQ258" s="298"/>
      <c r="AR258" s="125" t="s">
        <v>2252</v>
      </c>
      <c r="AS258" s="308">
        <f>VLOOKUP(I:I,'[1]TPN nº.33'!$G:$H,2,FALSE)</f>
        <v>27799</v>
      </c>
    </row>
    <row r="259" spans="1:45" s="151" customFormat="1" ht="22.5">
      <c r="A259" s="61" t="s">
        <v>2016</v>
      </c>
      <c r="B259" s="50" t="s">
        <v>2334</v>
      </c>
      <c r="C259" s="61" t="s">
        <v>173</v>
      </c>
      <c r="D259" s="61" t="s">
        <v>1009</v>
      </c>
      <c r="E259" s="61" t="s">
        <v>191</v>
      </c>
      <c r="F259" s="238" t="s">
        <v>23</v>
      </c>
      <c r="G259" s="265">
        <v>7896261000193</v>
      </c>
      <c r="H259" s="50" t="s">
        <v>1010</v>
      </c>
      <c r="I259" s="114">
        <v>526516503117313</v>
      </c>
      <c r="J259" s="50">
        <v>730205</v>
      </c>
      <c r="K259" s="278" t="s">
        <v>25</v>
      </c>
      <c r="L259" s="411">
        <v>25.16</v>
      </c>
      <c r="M259" s="404">
        <v>34.79</v>
      </c>
      <c r="N259" s="404">
        <v>24.55</v>
      </c>
      <c r="O259" s="404">
        <v>33.93</v>
      </c>
      <c r="P259" s="404">
        <v>24.55</v>
      </c>
      <c r="Q259" s="404">
        <v>33.94</v>
      </c>
      <c r="R259" s="404">
        <v>24.4</v>
      </c>
      <c r="S259" s="404">
        <v>33.729999999999997</v>
      </c>
      <c r="T259" s="404">
        <v>24.4</v>
      </c>
      <c r="U259" s="404">
        <v>33.729999999999997</v>
      </c>
      <c r="V259" s="404">
        <v>24.25</v>
      </c>
      <c r="W259" s="404">
        <v>33.520000000000003</v>
      </c>
      <c r="X259" s="404">
        <v>24.25</v>
      </c>
      <c r="Y259" s="404">
        <v>33.520000000000003</v>
      </c>
      <c r="Z259" s="404">
        <v>22.87</v>
      </c>
      <c r="AA259" s="404">
        <v>31.62</v>
      </c>
      <c r="AB259" s="404" t="s">
        <v>1098</v>
      </c>
      <c r="AC259" s="433" t="s">
        <v>1098</v>
      </c>
      <c r="AD259" s="50" t="s">
        <v>1108</v>
      </c>
      <c r="AE259" s="50" t="s">
        <v>1109</v>
      </c>
      <c r="AF259" s="252" t="s">
        <v>1182</v>
      </c>
      <c r="AG259" s="50" t="s">
        <v>1107</v>
      </c>
      <c r="AH259" s="125" t="s">
        <v>1107</v>
      </c>
      <c r="AI259" s="125" t="s">
        <v>1107</v>
      </c>
      <c r="AJ259" s="125" t="s">
        <v>1107</v>
      </c>
      <c r="AK259" s="288" t="s">
        <v>1107</v>
      </c>
      <c r="AL259" s="125" t="s">
        <v>1107</v>
      </c>
      <c r="AM259" s="125" t="s">
        <v>1107</v>
      </c>
      <c r="AN259" s="288"/>
      <c r="AO259" s="298"/>
      <c r="AP259" s="125" t="s">
        <v>1107</v>
      </c>
      <c r="AQ259" s="298"/>
      <c r="AR259" s="125" t="s">
        <v>2252</v>
      </c>
      <c r="AS259" s="308">
        <f>VLOOKUP(I:I,'[1]TPN nº.33'!$G:$H,2,FALSE)</f>
        <v>28606</v>
      </c>
    </row>
    <row r="260" spans="1:45" s="151" customFormat="1" ht="22.5">
      <c r="A260" s="61" t="s">
        <v>2016</v>
      </c>
      <c r="B260" s="50" t="s">
        <v>2334</v>
      </c>
      <c r="C260" s="61" t="s">
        <v>599</v>
      </c>
      <c r="D260" s="61" t="s">
        <v>1019</v>
      </c>
      <c r="E260" s="61" t="s">
        <v>191</v>
      </c>
      <c r="F260" s="238" t="s">
        <v>23</v>
      </c>
      <c r="G260" s="265">
        <v>7896261000025</v>
      </c>
      <c r="H260" s="50" t="s">
        <v>1020</v>
      </c>
      <c r="I260" s="114">
        <v>526516509115312</v>
      </c>
      <c r="J260" s="50">
        <v>730262</v>
      </c>
      <c r="K260" s="278" t="s">
        <v>25</v>
      </c>
      <c r="L260" s="411">
        <v>27.74</v>
      </c>
      <c r="M260" s="404">
        <v>38.340000000000003</v>
      </c>
      <c r="N260" s="404">
        <v>27.06</v>
      </c>
      <c r="O260" s="404">
        <v>37.4</v>
      </c>
      <c r="P260" s="404">
        <v>27.06</v>
      </c>
      <c r="Q260" s="404">
        <v>37.409999999999997</v>
      </c>
      <c r="R260" s="404">
        <v>26.9</v>
      </c>
      <c r="S260" s="404">
        <v>37.18</v>
      </c>
      <c r="T260" s="404">
        <v>26.9</v>
      </c>
      <c r="U260" s="404">
        <v>37.18</v>
      </c>
      <c r="V260" s="404">
        <v>26.73</v>
      </c>
      <c r="W260" s="404">
        <v>36.950000000000003</v>
      </c>
      <c r="X260" s="404">
        <v>26.73</v>
      </c>
      <c r="Y260" s="404">
        <v>36.950000000000003</v>
      </c>
      <c r="Z260" s="404">
        <v>25.21</v>
      </c>
      <c r="AA260" s="404">
        <v>34.85</v>
      </c>
      <c r="AB260" s="404" t="s">
        <v>1098</v>
      </c>
      <c r="AC260" s="433" t="s">
        <v>1098</v>
      </c>
      <c r="AD260" s="50" t="s">
        <v>1108</v>
      </c>
      <c r="AE260" s="50" t="s">
        <v>1109</v>
      </c>
      <c r="AF260" s="252" t="s">
        <v>1182</v>
      </c>
      <c r="AG260" s="50" t="s">
        <v>1107</v>
      </c>
      <c r="AH260" s="125" t="s">
        <v>1107</v>
      </c>
      <c r="AI260" s="125" t="s">
        <v>1107</v>
      </c>
      <c r="AJ260" s="125" t="s">
        <v>1107</v>
      </c>
      <c r="AK260" s="288" t="s">
        <v>1107</v>
      </c>
      <c r="AL260" s="125" t="s">
        <v>1107</v>
      </c>
      <c r="AM260" s="125" t="s">
        <v>1107</v>
      </c>
      <c r="AN260" s="288"/>
      <c r="AO260" s="298"/>
      <c r="AP260" s="125" t="s">
        <v>1107</v>
      </c>
      <c r="AQ260" s="298"/>
      <c r="AR260" s="125" t="s">
        <v>2252</v>
      </c>
      <c r="AS260" s="308">
        <f>VLOOKUP(I:I,'[1]TPN nº.33'!$G:$H,2,FALSE)</f>
        <v>34498</v>
      </c>
    </row>
    <row r="261" spans="1:45" s="151" customFormat="1" ht="22.5">
      <c r="A261" s="61" t="s">
        <v>2016</v>
      </c>
      <c r="B261" s="50" t="s">
        <v>2334</v>
      </c>
      <c r="C261" s="61" t="s">
        <v>173</v>
      </c>
      <c r="D261" s="61" t="s">
        <v>2215</v>
      </c>
      <c r="E261" s="61" t="s">
        <v>191</v>
      </c>
      <c r="F261" s="238" t="s">
        <v>23</v>
      </c>
      <c r="G261" s="265">
        <v>7896261019430</v>
      </c>
      <c r="H261" s="50" t="s">
        <v>2216</v>
      </c>
      <c r="I261" s="114">
        <v>526515060085303</v>
      </c>
      <c r="J261" s="50">
        <v>734703</v>
      </c>
      <c r="K261" s="278" t="s">
        <v>25</v>
      </c>
      <c r="L261" s="411">
        <v>25.16</v>
      </c>
      <c r="M261" s="404">
        <v>34.79</v>
      </c>
      <c r="N261" s="404">
        <v>24.55</v>
      </c>
      <c r="O261" s="404">
        <v>33.93</v>
      </c>
      <c r="P261" s="404">
        <v>24.55</v>
      </c>
      <c r="Q261" s="404">
        <v>33.94</v>
      </c>
      <c r="R261" s="404">
        <v>24.4</v>
      </c>
      <c r="S261" s="404">
        <v>33.729999999999997</v>
      </c>
      <c r="T261" s="404">
        <v>24.4</v>
      </c>
      <c r="U261" s="404">
        <v>33.729999999999997</v>
      </c>
      <c r="V261" s="404">
        <v>24.25</v>
      </c>
      <c r="W261" s="404">
        <v>33.520000000000003</v>
      </c>
      <c r="X261" s="404">
        <v>24.25</v>
      </c>
      <c r="Y261" s="404">
        <v>33.520000000000003</v>
      </c>
      <c r="Z261" s="404">
        <v>22.87</v>
      </c>
      <c r="AA261" s="404">
        <v>31.62</v>
      </c>
      <c r="AB261" s="404" t="s">
        <v>1098</v>
      </c>
      <c r="AC261" s="433" t="s">
        <v>1098</v>
      </c>
      <c r="AD261" s="50" t="s">
        <v>1108</v>
      </c>
      <c r="AE261" s="50" t="s">
        <v>1109</v>
      </c>
      <c r="AF261" s="252" t="s">
        <v>1182</v>
      </c>
      <c r="AG261" s="50" t="s">
        <v>1107</v>
      </c>
      <c r="AH261" s="125" t="s">
        <v>1107</v>
      </c>
      <c r="AI261" s="125" t="s">
        <v>1107</v>
      </c>
      <c r="AJ261" s="125" t="s">
        <v>1107</v>
      </c>
      <c r="AK261" s="288" t="s">
        <v>1107</v>
      </c>
      <c r="AL261" s="125" t="s">
        <v>1107</v>
      </c>
      <c r="AM261" s="125" t="s">
        <v>1107</v>
      </c>
      <c r="AN261" s="288"/>
      <c r="AO261" s="298"/>
      <c r="AP261" s="125" t="s">
        <v>1107</v>
      </c>
      <c r="AQ261" s="298"/>
      <c r="AR261" s="125" t="s">
        <v>2253</v>
      </c>
      <c r="AS261" s="308" t="s">
        <v>2254</v>
      </c>
    </row>
    <row r="262" spans="1:45" s="151" customFormat="1" ht="23.25" thickBot="1">
      <c r="A262" s="63" t="s">
        <v>2155</v>
      </c>
      <c r="B262" s="52" t="s">
        <v>2334</v>
      </c>
      <c r="C262" s="63" t="s">
        <v>2161</v>
      </c>
      <c r="D262" s="63" t="s">
        <v>1011</v>
      </c>
      <c r="E262" s="63" t="s">
        <v>191</v>
      </c>
      <c r="F262" s="242" t="s">
        <v>23</v>
      </c>
      <c r="G262" s="266">
        <v>7896261000780</v>
      </c>
      <c r="H262" s="52" t="s">
        <v>1012</v>
      </c>
      <c r="I262" s="74">
        <v>526516504148311</v>
      </c>
      <c r="J262" s="52">
        <v>132223</v>
      </c>
      <c r="K262" s="279" t="s">
        <v>25</v>
      </c>
      <c r="L262" s="405">
        <v>7.9</v>
      </c>
      <c r="M262" s="406">
        <v>10.93</v>
      </c>
      <c r="N262" s="406">
        <v>7.71</v>
      </c>
      <c r="O262" s="406">
        <v>10.65</v>
      </c>
      <c r="P262" s="406">
        <v>7.71</v>
      </c>
      <c r="Q262" s="406">
        <v>10.66</v>
      </c>
      <c r="R262" s="406">
        <v>7.66</v>
      </c>
      <c r="S262" s="406">
        <v>10.59</v>
      </c>
      <c r="T262" s="406">
        <v>7.66</v>
      </c>
      <c r="U262" s="406">
        <v>10.59</v>
      </c>
      <c r="V262" s="406">
        <v>7.61</v>
      </c>
      <c r="W262" s="406">
        <v>10.52</v>
      </c>
      <c r="X262" s="406">
        <v>7.61</v>
      </c>
      <c r="Y262" s="406">
        <v>10.52</v>
      </c>
      <c r="Z262" s="406">
        <v>7.18</v>
      </c>
      <c r="AA262" s="406">
        <v>9.93</v>
      </c>
      <c r="AB262" s="406" t="s">
        <v>1098</v>
      </c>
      <c r="AC262" s="431" t="s">
        <v>1098</v>
      </c>
      <c r="AD262" s="52" t="s">
        <v>1108</v>
      </c>
      <c r="AE262" s="52" t="s">
        <v>1109</v>
      </c>
      <c r="AF262" s="241" t="s">
        <v>1182</v>
      </c>
      <c r="AG262" s="52" t="s">
        <v>1107</v>
      </c>
      <c r="AH262" s="126" t="s">
        <v>1107</v>
      </c>
      <c r="AI262" s="126" t="s">
        <v>1107</v>
      </c>
      <c r="AJ262" s="126" t="s">
        <v>1107</v>
      </c>
      <c r="AK262" s="289" t="s">
        <v>1107</v>
      </c>
      <c r="AL262" s="126" t="s">
        <v>1107</v>
      </c>
      <c r="AM262" s="126" t="s">
        <v>1158</v>
      </c>
      <c r="AN262" s="289" t="s">
        <v>1158</v>
      </c>
      <c r="AO262" s="299" t="s">
        <v>2316</v>
      </c>
      <c r="AP262" s="126" t="s">
        <v>1107</v>
      </c>
      <c r="AQ262" s="299"/>
      <c r="AR262" s="126" t="s">
        <v>1100</v>
      </c>
      <c r="AS262" s="316">
        <f>VLOOKUP(I:I,'[1]TPN nº.33'!$G:$H,2,FALSE)</f>
        <v>27799</v>
      </c>
    </row>
    <row r="263" spans="1:45" s="151" customFormat="1" ht="22.5">
      <c r="A263" s="58" t="s">
        <v>2071</v>
      </c>
      <c r="B263" s="54" t="s">
        <v>2334</v>
      </c>
      <c r="C263" s="58" t="s">
        <v>867</v>
      </c>
      <c r="D263" s="32" t="s">
        <v>1021</v>
      </c>
      <c r="E263" s="58" t="s">
        <v>191</v>
      </c>
      <c r="F263" s="237" t="s">
        <v>23</v>
      </c>
      <c r="G263" s="270">
        <v>7896261000261</v>
      </c>
      <c r="H263" s="54" t="s">
        <v>1022</v>
      </c>
      <c r="I263" s="70">
        <v>526516508119314</v>
      </c>
      <c r="J263" s="54">
        <v>703829</v>
      </c>
      <c r="K263" s="282" t="s">
        <v>25</v>
      </c>
      <c r="L263" s="407">
        <v>24.33</v>
      </c>
      <c r="M263" s="414">
        <v>33.64</v>
      </c>
      <c r="N263" s="414">
        <v>23.74</v>
      </c>
      <c r="O263" s="414">
        <v>32.82</v>
      </c>
      <c r="P263" s="414">
        <v>23.74</v>
      </c>
      <c r="Q263" s="414">
        <v>32.82</v>
      </c>
      <c r="R263" s="414">
        <v>23.6</v>
      </c>
      <c r="S263" s="414">
        <v>32.619999999999997</v>
      </c>
      <c r="T263" s="414">
        <v>23.6</v>
      </c>
      <c r="U263" s="414">
        <v>32.619999999999997</v>
      </c>
      <c r="V263" s="414">
        <v>23.45</v>
      </c>
      <c r="W263" s="414">
        <v>32.42</v>
      </c>
      <c r="X263" s="414">
        <v>23.45</v>
      </c>
      <c r="Y263" s="414">
        <v>32.42</v>
      </c>
      <c r="Z263" s="414">
        <v>22.12</v>
      </c>
      <c r="AA263" s="414">
        <v>30.58</v>
      </c>
      <c r="AB263" s="414" t="s">
        <v>1098</v>
      </c>
      <c r="AC263" s="429" t="s">
        <v>1098</v>
      </c>
      <c r="AD263" s="54" t="s">
        <v>1108</v>
      </c>
      <c r="AE263" s="54" t="s">
        <v>1109</v>
      </c>
      <c r="AF263" s="251" t="s">
        <v>1182</v>
      </c>
      <c r="AG263" s="54" t="s">
        <v>1107</v>
      </c>
      <c r="AH263" s="128" t="s">
        <v>1107</v>
      </c>
      <c r="AI263" s="128" t="s">
        <v>1107</v>
      </c>
      <c r="AJ263" s="128" t="s">
        <v>1107</v>
      </c>
      <c r="AK263" s="293" t="s">
        <v>1107</v>
      </c>
      <c r="AL263" s="128" t="s">
        <v>1107</v>
      </c>
      <c r="AM263" s="128" t="s">
        <v>1107</v>
      </c>
      <c r="AN263" s="293"/>
      <c r="AO263" s="303"/>
      <c r="AP263" s="128" t="s">
        <v>1107</v>
      </c>
      <c r="AQ263" s="303"/>
      <c r="AR263" s="127" t="s">
        <v>2252</v>
      </c>
      <c r="AS263" s="311">
        <f>VLOOKUP(I:I,'[1]TPN nº.33'!$G:$H,2,FALSE)</f>
        <v>30097</v>
      </c>
    </row>
    <row r="264" spans="1:45" s="151" customFormat="1" ht="23.25" thickBot="1">
      <c r="A264" s="59" t="s">
        <v>2071</v>
      </c>
      <c r="B264" s="53" t="s">
        <v>2334</v>
      </c>
      <c r="C264" s="59" t="s">
        <v>867</v>
      </c>
      <c r="D264" s="59" t="s">
        <v>1021</v>
      </c>
      <c r="E264" s="59" t="s">
        <v>191</v>
      </c>
      <c r="F264" s="248" t="s">
        <v>23</v>
      </c>
      <c r="G264" s="268">
        <v>7896261000261</v>
      </c>
      <c r="H264" s="53" t="s">
        <v>1022</v>
      </c>
      <c r="I264" s="110">
        <v>526516508119314</v>
      </c>
      <c r="J264" s="53">
        <v>730201</v>
      </c>
      <c r="K264" s="280" t="s">
        <v>25</v>
      </c>
      <c r="L264" s="408">
        <v>24.33</v>
      </c>
      <c r="M264" s="416">
        <v>33.64</v>
      </c>
      <c r="N264" s="416">
        <v>23.74</v>
      </c>
      <c r="O264" s="416">
        <v>32.82</v>
      </c>
      <c r="P264" s="416">
        <v>23.74</v>
      </c>
      <c r="Q264" s="416">
        <v>32.82</v>
      </c>
      <c r="R264" s="416">
        <v>23.6</v>
      </c>
      <c r="S264" s="416">
        <v>32.619999999999997</v>
      </c>
      <c r="T264" s="416">
        <v>23.6</v>
      </c>
      <c r="U264" s="416">
        <v>32.619999999999997</v>
      </c>
      <c r="V264" s="416">
        <v>23.45</v>
      </c>
      <c r="W264" s="416">
        <v>32.42</v>
      </c>
      <c r="X264" s="416">
        <v>23.45</v>
      </c>
      <c r="Y264" s="416">
        <v>32.42</v>
      </c>
      <c r="Z264" s="416">
        <v>22.12</v>
      </c>
      <c r="AA264" s="416">
        <v>30.58</v>
      </c>
      <c r="AB264" s="416" t="s">
        <v>1098</v>
      </c>
      <c r="AC264" s="430" t="s">
        <v>1098</v>
      </c>
      <c r="AD264" s="53" t="s">
        <v>1108</v>
      </c>
      <c r="AE264" s="53" t="s">
        <v>1109</v>
      </c>
      <c r="AF264" s="247" t="s">
        <v>1182</v>
      </c>
      <c r="AG264" s="53" t="s">
        <v>1107</v>
      </c>
      <c r="AH264" s="123" t="s">
        <v>1107</v>
      </c>
      <c r="AI264" s="123" t="s">
        <v>1107</v>
      </c>
      <c r="AJ264" s="123" t="s">
        <v>1107</v>
      </c>
      <c r="AK264" s="291" t="s">
        <v>1107</v>
      </c>
      <c r="AL264" s="123" t="s">
        <v>1107</v>
      </c>
      <c r="AM264" s="123" t="s">
        <v>1107</v>
      </c>
      <c r="AN264" s="291"/>
      <c r="AO264" s="301"/>
      <c r="AP264" s="123" t="s">
        <v>1107</v>
      </c>
      <c r="AQ264" s="301"/>
      <c r="AR264" s="123" t="s">
        <v>2252</v>
      </c>
      <c r="AS264" s="309">
        <f>VLOOKUP(I:I,'[1]TPN nº.33'!$G:$H,2,FALSE)</f>
        <v>30097</v>
      </c>
    </row>
    <row r="265" spans="1:45" s="151" customFormat="1" ht="23.25" thickBot="1">
      <c r="A265" s="43" t="s">
        <v>2017</v>
      </c>
      <c r="B265" s="71" t="s">
        <v>2218</v>
      </c>
      <c r="C265" s="43" t="s">
        <v>1023</v>
      </c>
      <c r="D265" s="43" t="s">
        <v>1024</v>
      </c>
      <c r="E265" s="43" t="s">
        <v>1025</v>
      </c>
      <c r="F265" s="250" t="s">
        <v>23</v>
      </c>
      <c r="G265" s="269">
        <v>7896261005365</v>
      </c>
      <c r="H265" s="71" t="s">
        <v>1026</v>
      </c>
      <c r="I265" s="178">
        <v>526525701155210</v>
      </c>
      <c r="J265" s="71">
        <v>141045</v>
      </c>
      <c r="K265" s="281" t="s">
        <v>25</v>
      </c>
      <c r="L265" s="405">
        <v>2014.25</v>
      </c>
      <c r="M265" s="406">
        <v>2784.58</v>
      </c>
      <c r="N265" s="406">
        <v>1965.12</v>
      </c>
      <c r="O265" s="406">
        <v>0</v>
      </c>
      <c r="P265" s="406">
        <v>1965.12</v>
      </c>
      <c r="Q265" s="406">
        <v>2716.66</v>
      </c>
      <c r="R265" s="406">
        <v>1953.21</v>
      </c>
      <c r="S265" s="406">
        <v>2700.2</v>
      </c>
      <c r="T265" s="406">
        <v>1953.21</v>
      </c>
      <c r="U265" s="406">
        <v>2700.2</v>
      </c>
      <c r="V265" s="406">
        <v>1941.44</v>
      </c>
      <c r="W265" s="406">
        <v>0</v>
      </c>
      <c r="X265" s="406">
        <v>1941.44</v>
      </c>
      <c r="Y265" s="406">
        <v>0</v>
      </c>
      <c r="Z265" s="406">
        <v>1831.13</v>
      </c>
      <c r="AA265" s="406">
        <v>0</v>
      </c>
      <c r="AB265" s="406" t="s">
        <v>1098</v>
      </c>
      <c r="AC265" s="431" t="s">
        <v>1098</v>
      </c>
      <c r="AD265" s="71" t="s">
        <v>2168</v>
      </c>
      <c r="AE265" s="71" t="s">
        <v>1109</v>
      </c>
      <c r="AF265" s="249" t="s">
        <v>1765</v>
      </c>
      <c r="AG265" s="71" t="s">
        <v>1107</v>
      </c>
      <c r="AH265" s="129" t="s">
        <v>1107</v>
      </c>
      <c r="AI265" s="129" t="s">
        <v>1107</v>
      </c>
      <c r="AJ265" s="129" t="s">
        <v>1107</v>
      </c>
      <c r="AK265" s="292" t="s">
        <v>1107</v>
      </c>
      <c r="AL265" s="129" t="s">
        <v>1107</v>
      </c>
      <c r="AM265" s="129" t="s">
        <v>1107</v>
      </c>
      <c r="AN265" s="292"/>
      <c r="AO265" s="302"/>
      <c r="AP265" s="129" t="s">
        <v>1158</v>
      </c>
      <c r="AQ265" s="302" t="s">
        <v>2238</v>
      </c>
      <c r="AR265" s="129" t="str">
        <f>VLOOKUP(I:I,'[1]TPN nº.33'!$G:$I,3,FALSE)</f>
        <v>Categoria I</v>
      </c>
      <c r="AS265" s="314">
        <f>VLOOKUP(I:I,'[1]TPN nº.33'!$G:$H,2,FALSE)</f>
        <v>38540</v>
      </c>
    </row>
    <row r="266" spans="1:45" s="151" customFormat="1" ht="22.5">
      <c r="A266" s="60" t="s">
        <v>2018</v>
      </c>
      <c r="B266" s="48" t="s">
        <v>2334</v>
      </c>
      <c r="C266" s="60" t="s">
        <v>1030</v>
      </c>
      <c r="D266" s="33" t="s">
        <v>1031</v>
      </c>
      <c r="E266" s="60" t="s">
        <v>1032</v>
      </c>
      <c r="F266" s="246" t="s">
        <v>23</v>
      </c>
      <c r="G266" s="267">
        <v>7896261005242</v>
      </c>
      <c r="H266" s="48" t="s">
        <v>1033</v>
      </c>
      <c r="I266" s="111">
        <v>526516703116213</v>
      </c>
      <c r="J266" s="48">
        <v>140331</v>
      </c>
      <c r="K266" s="116" t="s">
        <v>43</v>
      </c>
      <c r="L266" s="407">
        <v>143.37</v>
      </c>
      <c r="M266" s="414">
        <v>190.84</v>
      </c>
      <c r="N266" s="414">
        <v>139.34</v>
      </c>
      <c r="O266" s="414">
        <v>185.65</v>
      </c>
      <c r="P266" s="414">
        <v>121.07</v>
      </c>
      <c r="Q266" s="414">
        <v>167.38</v>
      </c>
      <c r="R266" s="414">
        <v>138.37</v>
      </c>
      <c r="S266" s="414">
        <v>184.39</v>
      </c>
      <c r="T266" s="414">
        <v>120.34</v>
      </c>
      <c r="U266" s="414">
        <v>166.36</v>
      </c>
      <c r="V266" s="414">
        <v>137.41</v>
      </c>
      <c r="W266" s="414">
        <v>183.16</v>
      </c>
      <c r="X266" s="414">
        <v>119.62</v>
      </c>
      <c r="Y266" s="414">
        <v>165.37</v>
      </c>
      <c r="Z266" s="414">
        <v>128.5</v>
      </c>
      <c r="AA266" s="414">
        <v>171.65</v>
      </c>
      <c r="AB266" s="414" t="s">
        <v>1098</v>
      </c>
      <c r="AC266" s="429" t="s">
        <v>1098</v>
      </c>
      <c r="AD266" s="48" t="s">
        <v>1108</v>
      </c>
      <c r="AE266" s="48" t="s">
        <v>1109</v>
      </c>
      <c r="AF266" s="245" t="s">
        <v>1779</v>
      </c>
      <c r="AG266" s="48" t="s">
        <v>1107</v>
      </c>
      <c r="AH266" s="127" t="s">
        <v>1107</v>
      </c>
      <c r="AI266" s="127" t="s">
        <v>1107</v>
      </c>
      <c r="AJ266" s="127" t="s">
        <v>1107</v>
      </c>
      <c r="AK266" s="290" t="s">
        <v>1107</v>
      </c>
      <c r="AL266" s="127" t="s">
        <v>1107</v>
      </c>
      <c r="AM266" s="127" t="s">
        <v>1107</v>
      </c>
      <c r="AN266" s="290"/>
      <c r="AO266" s="300"/>
      <c r="AP266" s="127" t="s">
        <v>1107</v>
      </c>
      <c r="AQ266" s="300"/>
      <c r="AR266" s="127" t="s">
        <v>2252</v>
      </c>
      <c r="AS266" s="311">
        <f>VLOOKUP(I:I,'[1]TPN nº.33'!$G:$H,2,FALSE)</f>
        <v>37334</v>
      </c>
    </row>
    <row r="267" spans="1:45" s="151" customFormat="1" ht="23.25" thickBot="1">
      <c r="A267" s="59" t="s">
        <v>2018</v>
      </c>
      <c r="B267" s="53" t="s">
        <v>2334</v>
      </c>
      <c r="C267" s="59" t="s">
        <v>1034</v>
      </c>
      <c r="D267" s="59" t="s">
        <v>1035</v>
      </c>
      <c r="E267" s="59" t="s">
        <v>1032</v>
      </c>
      <c r="F267" s="248" t="s">
        <v>23</v>
      </c>
      <c r="G267" s="268">
        <v>7896261010017</v>
      </c>
      <c r="H267" s="53" t="s">
        <v>1036</v>
      </c>
      <c r="I267" s="110">
        <v>526516704112211</v>
      </c>
      <c r="J267" s="53">
        <v>140332</v>
      </c>
      <c r="K267" s="280" t="s">
        <v>43</v>
      </c>
      <c r="L267" s="415">
        <v>286.7</v>
      </c>
      <c r="M267" s="416">
        <v>381.6</v>
      </c>
      <c r="N267" s="416">
        <v>278.63</v>
      </c>
      <c r="O267" s="416">
        <v>371.22</v>
      </c>
      <c r="P267" s="416">
        <v>242.11</v>
      </c>
      <c r="Q267" s="416">
        <v>334.7</v>
      </c>
      <c r="R267" s="416">
        <v>276.68</v>
      </c>
      <c r="S267" s="416">
        <v>368.71</v>
      </c>
      <c r="T267" s="416">
        <v>240.64</v>
      </c>
      <c r="U267" s="416">
        <v>332.67</v>
      </c>
      <c r="V267" s="416">
        <v>274.76</v>
      </c>
      <c r="W267" s="416">
        <v>366.23</v>
      </c>
      <c r="X267" s="416">
        <v>239.19</v>
      </c>
      <c r="Y267" s="416">
        <v>330.67</v>
      </c>
      <c r="Z267" s="416">
        <v>256.94</v>
      </c>
      <c r="AA267" s="416">
        <v>343.22</v>
      </c>
      <c r="AB267" s="416" t="s">
        <v>1098</v>
      </c>
      <c r="AC267" s="430" t="s">
        <v>1098</v>
      </c>
      <c r="AD267" s="53" t="s">
        <v>1108</v>
      </c>
      <c r="AE267" s="53" t="s">
        <v>1109</v>
      </c>
      <c r="AF267" s="247" t="s">
        <v>1779</v>
      </c>
      <c r="AG267" s="53" t="s">
        <v>1107</v>
      </c>
      <c r="AH267" s="123" t="s">
        <v>1107</v>
      </c>
      <c r="AI267" s="123" t="s">
        <v>1107</v>
      </c>
      <c r="AJ267" s="123" t="s">
        <v>1107</v>
      </c>
      <c r="AK267" s="291" t="s">
        <v>1107</v>
      </c>
      <c r="AL267" s="123" t="s">
        <v>1107</v>
      </c>
      <c r="AM267" s="123" t="s">
        <v>1107</v>
      </c>
      <c r="AN267" s="291"/>
      <c r="AO267" s="301"/>
      <c r="AP267" s="123" t="s">
        <v>1107</v>
      </c>
      <c r="AQ267" s="301"/>
      <c r="AR267" s="123" t="s">
        <v>2252</v>
      </c>
      <c r="AS267" s="309">
        <f>VLOOKUP(I:I,'[1]TPN nº.33'!$G:$H,2,FALSE)</f>
        <v>38127</v>
      </c>
    </row>
    <row r="268" spans="1:45" s="151" customFormat="1" ht="57" thickBot="1">
      <c r="A268" s="62" t="s">
        <v>2019</v>
      </c>
      <c r="B268" s="56" t="s">
        <v>26</v>
      </c>
      <c r="C268" s="62" t="s">
        <v>1039</v>
      </c>
      <c r="D268" s="62" t="s">
        <v>1040</v>
      </c>
      <c r="E268" s="62" t="s">
        <v>22</v>
      </c>
      <c r="F268" s="240" t="s">
        <v>23</v>
      </c>
      <c r="G268" s="271">
        <v>7896261000292</v>
      </c>
      <c r="H268" s="56" t="s">
        <v>1041</v>
      </c>
      <c r="I268" s="112">
        <v>526514010078703</v>
      </c>
      <c r="J268" s="56">
        <v>721974</v>
      </c>
      <c r="K268" s="283" t="s">
        <v>25</v>
      </c>
      <c r="L268" s="411" t="s">
        <v>1098</v>
      </c>
      <c r="M268" s="404" t="s">
        <v>1098</v>
      </c>
      <c r="N268" s="404" t="s">
        <v>1098</v>
      </c>
      <c r="O268" s="404" t="s">
        <v>1098</v>
      </c>
      <c r="P268" s="404" t="s">
        <v>1098</v>
      </c>
      <c r="Q268" s="404" t="s">
        <v>1098</v>
      </c>
      <c r="R268" s="404" t="s">
        <v>1098</v>
      </c>
      <c r="S268" s="404" t="s">
        <v>1098</v>
      </c>
      <c r="T268" s="404" t="s">
        <v>1098</v>
      </c>
      <c r="U268" s="404" t="s">
        <v>1098</v>
      </c>
      <c r="V268" s="404" t="s">
        <v>1098</v>
      </c>
      <c r="W268" s="404" t="s">
        <v>1098</v>
      </c>
      <c r="X268" s="404" t="s">
        <v>1098</v>
      </c>
      <c r="Y268" s="404" t="s">
        <v>1098</v>
      </c>
      <c r="Z268" s="404" t="s">
        <v>1098</v>
      </c>
      <c r="AA268" s="404" t="s">
        <v>1098</v>
      </c>
      <c r="AB268" s="404">
        <v>1225.46</v>
      </c>
      <c r="AC268" s="433" t="s">
        <v>1098</v>
      </c>
      <c r="AD268" s="56" t="s">
        <v>1108</v>
      </c>
      <c r="AE268" s="56" t="s">
        <v>1109</v>
      </c>
      <c r="AF268" s="239" t="s">
        <v>1781</v>
      </c>
      <c r="AG268" s="56" t="s">
        <v>1158</v>
      </c>
      <c r="AH268" s="124" t="s">
        <v>1107</v>
      </c>
      <c r="AI268" s="124" t="s">
        <v>1107</v>
      </c>
      <c r="AJ268" s="124" t="s">
        <v>1107</v>
      </c>
      <c r="AK268" s="287" t="s">
        <v>1158</v>
      </c>
      <c r="AL268" s="124" t="s">
        <v>1158</v>
      </c>
      <c r="AM268" s="124" t="s">
        <v>1107</v>
      </c>
      <c r="AN268" s="287"/>
      <c r="AO268" s="297"/>
      <c r="AP268" s="124" t="s">
        <v>1158</v>
      </c>
      <c r="AQ268" s="297" t="s">
        <v>2240</v>
      </c>
      <c r="AR268" s="315" t="s">
        <v>2254</v>
      </c>
      <c r="AS268" s="315" t="s">
        <v>2254</v>
      </c>
    </row>
    <row r="269" spans="1:45" s="151" customFormat="1" ht="23.25" thickBot="1">
      <c r="A269" s="41" t="s">
        <v>2061</v>
      </c>
      <c r="B269" s="72" t="s">
        <v>2142</v>
      </c>
      <c r="C269" s="41" t="s">
        <v>1042</v>
      </c>
      <c r="D269" s="261" t="s">
        <v>1043</v>
      </c>
      <c r="E269" s="41" t="s">
        <v>935</v>
      </c>
      <c r="F269" s="244" t="s">
        <v>23</v>
      </c>
      <c r="G269" s="263">
        <v>7896261019782</v>
      </c>
      <c r="H269" s="72" t="s">
        <v>1044</v>
      </c>
      <c r="I269" s="222">
        <v>526514020078805</v>
      </c>
      <c r="J269" s="72">
        <v>722563</v>
      </c>
      <c r="K269" s="276" t="s">
        <v>25</v>
      </c>
      <c r="L269" s="423">
        <v>6437.32</v>
      </c>
      <c r="M269" s="402">
        <v>8899.2099999999991</v>
      </c>
      <c r="N269" s="402">
        <v>6280.31</v>
      </c>
      <c r="O269" s="402">
        <v>8682.16</v>
      </c>
      <c r="P269" s="402">
        <v>6280.31</v>
      </c>
      <c r="Q269" s="402">
        <v>8682.16</v>
      </c>
      <c r="R269" s="402">
        <v>6242.25</v>
      </c>
      <c r="S269" s="402">
        <v>8629.5400000000009</v>
      </c>
      <c r="T269" s="402">
        <v>6242.25</v>
      </c>
      <c r="U269" s="402">
        <v>8629.5400000000009</v>
      </c>
      <c r="V269" s="402">
        <v>6204.65</v>
      </c>
      <c r="W269" s="402">
        <v>8577.56</v>
      </c>
      <c r="X269" s="402">
        <v>6204.65</v>
      </c>
      <c r="Y269" s="402">
        <v>8577.56</v>
      </c>
      <c r="Z269" s="402">
        <v>5852.11</v>
      </c>
      <c r="AA269" s="402">
        <v>8090.2</v>
      </c>
      <c r="AB269" s="402" t="s">
        <v>1098</v>
      </c>
      <c r="AC269" s="436" t="s">
        <v>1098</v>
      </c>
      <c r="AD269" s="72" t="s">
        <v>1108</v>
      </c>
      <c r="AE269" s="72" t="s">
        <v>1109</v>
      </c>
      <c r="AF269" s="243" t="s">
        <v>1773</v>
      </c>
      <c r="AG269" s="72" t="s">
        <v>1107</v>
      </c>
      <c r="AH269" s="130" t="s">
        <v>1107</v>
      </c>
      <c r="AI269" s="130" t="s">
        <v>1107</v>
      </c>
      <c r="AJ269" s="130" t="s">
        <v>1107</v>
      </c>
      <c r="AK269" s="286" t="s">
        <v>1107</v>
      </c>
      <c r="AL269" s="130" t="s">
        <v>1107</v>
      </c>
      <c r="AM269" s="130" t="s">
        <v>1158</v>
      </c>
      <c r="AN269" s="286" t="s">
        <v>1158</v>
      </c>
      <c r="AO269" s="296" t="s">
        <v>2306</v>
      </c>
      <c r="AP269" s="130" t="s">
        <v>1107</v>
      </c>
      <c r="AQ269" s="296"/>
      <c r="AR269" s="130" t="s">
        <v>2255</v>
      </c>
      <c r="AS269" s="310" t="s">
        <v>1100</v>
      </c>
    </row>
    <row r="270" spans="1:45" ht="13.5" thickBot="1">
      <c r="A270" s="79"/>
      <c r="B270" s="108"/>
      <c r="C270" s="79"/>
      <c r="D270" s="94"/>
      <c r="E270" s="79"/>
      <c r="F270" s="108"/>
      <c r="G270" s="108"/>
      <c r="H270" s="108"/>
      <c r="I270" s="108"/>
      <c r="J270" s="108"/>
      <c r="K270" s="108"/>
      <c r="AD270" s="211"/>
      <c r="AE270" s="211"/>
      <c r="AF270" s="212"/>
      <c r="AG270" s="211"/>
    </row>
    <row r="271" spans="1:45" ht="13.5" thickBot="1">
      <c r="A271" s="76" t="s">
        <v>1989</v>
      </c>
      <c r="C271" s="79"/>
      <c r="D271" s="94"/>
      <c r="E271" s="79"/>
      <c r="F271" s="108"/>
      <c r="G271" s="108"/>
      <c r="H271" s="108"/>
      <c r="I271" s="108"/>
      <c r="J271" s="108"/>
      <c r="K271" s="108"/>
      <c r="AD271" s="109"/>
      <c r="AE271" s="109"/>
      <c r="AF271" s="42"/>
      <c r="AG271" s="109"/>
    </row>
    <row r="272" spans="1:45" ht="15" thickBot="1">
      <c r="A272" s="79" t="s">
        <v>1045</v>
      </c>
      <c r="B272" s="108"/>
      <c r="C272" s="79"/>
      <c r="D272" s="94"/>
      <c r="E272" s="79"/>
      <c r="F272" s="108"/>
      <c r="G272" s="108"/>
      <c r="H272" s="108"/>
      <c r="I272" s="108"/>
      <c r="J272" s="108"/>
      <c r="K272" s="108"/>
      <c r="AD272" s="109"/>
      <c r="AE272" s="109"/>
      <c r="AF272" s="42"/>
      <c r="AG272" s="109"/>
      <c r="AH272" s="132"/>
      <c r="AI272" s="132"/>
      <c r="AJ272" s="132"/>
      <c r="AK272" s="132"/>
      <c r="AL272" s="132"/>
      <c r="AM272" s="132"/>
      <c r="AN272" s="132"/>
      <c r="AO272" s="200"/>
      <c r="AP272" s="132"/>
      <c r="AQ272" s="200"/>
      <c r="AR272" s="132"/>
      <c r="AS272" s="132"/>
    </row>
    <row r="273" spans="1:33" ht="15.75" thickBot="1">
      <c r="A273" s="97"/>
      <c r="B273" s="148"/>
      <c r="C273" s="79"/>
      <c r="D273" s="94"/>
      <c r="E273" s="79"/>
      <c r="F273" s="108"/>
      <c r="G273" s="108"/>
      <c r="H273" s="108"/>
      <c r="I273" s="108"/>
      <c r="J273" s="108"/>
      <c r="K273" s="108"/>
      <c r="AD273" s="109"/>
      <c r="AE273" s="109"/>
      <c r="AF273" s="42"/>
      <c r="AG273" s="109"/>
    </row>
    <row r="274" spans="1:33">
      <c r="C274" s="96"/>
      <c r="D274" s="98"/>
      <c r="E274" s="96"/>
      <c r="F274" s="132"/>
      <c r="G274" s="132"/>
      <c r="H274" s="132"/>
      <c r="I274" s="132"/>
      <c r="J274" s="132"/>
      <c r="K274" s="132"/>
      <c r="L274" s="135"/>
      <c r="M274" s="135"/>
      <c r="N274" s="135"/>
      <c r="O274" s="135"/>
      <c r="P274" s="135"/>
      <c r="Q274" s="135"/>
      <c r="R274" s="135"/>
      <c r="S274" s="135"/>
      <c r="T274" s="135"/>
      <c r="U274" s="135"/>
      <c r="V274" s="135"/>
      <c r="W274" s="135"/>
      <c r="X274" s="135"/>
      <c r="Y274" s="135"/>
      <c r="Z274" s="135"/>
      <c r="AA274" s="135"/>
      <c r="AB274" s="135"/>
      <c r="AC274" s="135"/>
      <c r="AD274" s="109"/>
      <c r="AE274" s="109"/>
      <c r="AF274" s="42"/>
      <c r="AG274" s="109"/>
    </row>
    <row r="297" spans="1:45">
      <c r="A297" s="96"/>
      <c r="B297" s="149"/>
      <c r="C297" s="149"/>
      <c r="D297" s="149"/>
      <c r="E297" s="149"/>
      <c r="F297" s="179"/>
      <c r="G297" s="179"/>
      <c r="H297" s="179"/>
      <c r="I297" s="179"/>
      <c r="J297" s="179"/>
      <c r="K297" s="179"/>
      <c r="L297" s="400"/>
      <c r="M297" s="400"/>
      <c r="N297" s="400"/>
      <c r="O297" s="400"/>
      <c r="P297" s="400"/>
      <c r="Q297" s="400"/>
      <c r="R297" s="400"/>
      <c r="S297" s="400"/>
      <c r="T297" s="400"/>
      <c r="U297" s="400"/>
      <c r="V297" s="400"/>
      <c r="W297" s="400"/>
      <c r="X297" s="400"/>
      <c r="Y297" s="400"/>
      <c r="Z297" s="400"/>
      <c r="AA297" s="400"/>
      <c r="AB297" s="400"/>
      <c r="AC297" s="400"/>
      <c r="AD297" s="149"/>
      <c r="AE297" s="149"/>
      <c r="AF297" s="152"/>
      <c r="AG297" s="179"/>
      <c r="AH297" s="179"/>
      <c r="AI297" s="179"/>
      <c r="AJ297" s="179"/>
      <c r="AK297" s="179"/>
      <c r="AL297" s="179"/>
      <c r="AM297" s="179"/>
      <c r="AN297" s="179"/>
      <c r="AO297" s="152"/>
      <c r="AP297" s="179"/>
      <c r="AQ297" s="152"/>
      <c r="AR297" s="179"/>
      <c r="AS297" s="179"/>
    </row>
    <row r="298" spans="1:45">
      <c r="A298" s="96"/>
      <c r="B298" s="149"/>
      <c r="C298" s="149"/>
      <c r="D298" s="149"/>
      <c r="E298" s="149"/>
      <c r="F298" s="179"/>
      <c r="G298" s="179"/>
      <c r="H298" s="179"/>
      <c r="I298" s="179"/>
      <c r="J298" s="179"/>
      <c r="K298" s="179"/>
      <c r="L298" s="400"/>
      <c r="M298" s="400"/>
      <c r="N298" s="400"/>
      <c r="O298" s="400"/>
      <c r="P298" s="400"/>
      <c r="Q298" s="400"/>
      <c r="R298" s="400"/>
      <c r="S298" s="400"/>
      <c r="T298" s="400"/>
      <c r="U298" s="400"/>
      <c r="V298" s="400"/>
      <c r="W298" s="400"/>
      <c r="X298" s="400"/>
      <c r="Y298" s="400"/>
      <c r="Z298" s="400"/>
      <c r="AA298" s="400"/>
      <c r="AB298" s="400"/>
      <c r="AC298" s="400"/>
      <c r="AD298" s="149"/>
      <c r="AE298" s="149"/>
      <c r="AF298" s="152"/>
      <c r="AG298" s="179"/>
      <c r="AH298" s="179"/>
      <c r="AI298" s="179"/>
      <c r="AJ298" s="179"/>
      <c r="AK298" s="179"/>
      <c r="AL298" s="179"/>
      <c r="AM298" s="179"/>
      <c r="AN298" s="179"/>
      <c r="AO298" s="152"/>
      <c r="AP298" s="179"/>
      <c r="AQ298" s="152"/>
      <c r="AR298" s="179"/>
      <c r="AS298" s="179"/>
    </row>
    <row r="299" spans="1:45">
      <c r="A299" s="100"/>
      <c r="B299" s="149"/>
      <c r="C299" s="149"/>
      <c r="D299" s="149"/>
      <c r="E299" s="149"/>
      <c r="F299" s="179"/>
      <c r="G299" s="179"/>
      <c r="H299" s="179"/>
      <c r="I299" s="179"/>
      <c r="J299" s="179"/>
      <c r="K299" s="179"/>
      <c r="L299" s="400"/>
      <c r="M299" s="400"/>
      <c r="N299" s="400"/>
      <c r="O299" s="400"/>
      <c r="P299" s="400"/>
      <c r="Q299" s="400"/>
      <c r="R299" s="400"/>
      <c r="S299" s="400"/>
      <c r="T299" s="400"/>
      <c r="U299" s="400"/>
      <c r="V299" s="400"/>
      <c r="W299" s="400"/>
      <c r="X299" s="400"/>
      <c r="Y299" s="400"/>
      <c r="Z299" s="400"/>
      <c r="AA299" s="400"/>
      <c r="AB299" s="400"/>
      <c r="AC299" s="400"/>
      <c r="AD299" s="149"/>
      <c r="AE299" s="149"/>
      <c r="AF299" s="152"/>
      <c r="AG299" s="179"/>
      <c r="AH299" s="179"/>
      <c r="AI299" s="179"/>
      <c r="AJ299" s="179"/>
      <c r="AK299" s="179"/>
      <c r="AL299" s="179"/>
      <c r="AM299" s="179"/>
      <c r="AN299" s="179"/>
      <c r="AO299" s="152"/>
      <c r="AP299" s="179"/>
      <c r="AQ299" s="152"/>
      <c r="AR299" s="179"/>
      <c r="AS299" s="179"/>
    </row>
  </sheetData>
  <sheetProtection sheet="1" objects="1" scenarios="1" sort="0" autoFilter="0"/>
  <autoFilter ref="A10:AS269"/>
  <mergeCells count="14">
    <mergeCell ref="L9:M9"/>
    <mergeCell ref="N9:O9"/>
    <mergeCell ref="P9:Q9"/>
    <mergeCell ref="R9:S9"/>
    <mergeCell ref="T9:U9"/>
    <mergeCell ref="AP9:AQ9"/>
    <mergeCell ref="AR9:AS9"/>
    <mergeCell ref="AN9:AO9"/>
    <mergeCell ref="V9:W9"/>
    <mergeCell ref="X9:Y9"/>
    <mergeCell ref="Z9:AA9"/>
    <mergeCell ref="AJ9:AL9"/>
    <mergeCell ref="AG9:AI9"/>
    <mergeCell ref="AD9:AF9"/>
  </mergeCells>
  <dataValidations disablePrompts="1" count="1">
    <dataValidation type="whole" allowBlank="1" showInputMessage="1" showErrorMessage="1" sqref="G65648:G65659 G131184:G131195 G196720:G196731 G262256:G262267 G327792:G327803 G393328:G393339 G458864:G458875 G524400:G524411 G589936:G589947 G655472:G655483 G721008:G721019 G786544:G786555 G852080:G852091 G917616:G917627 G983152:G983163 G183:G188">
      <formula1>0</formula1>
      <formula2>99999999999999</formula2>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showGridLines="0" workbookViewId="0">
      <selection activeCell="A3" sqref="A3"/>
    </sheetView>
  </sheetViews>
  <sheetFormatPr defaultRowHeight="12.75"/>
  <cols>
    <col min="1" max="1" width="35.42578125" style="76" customWidth="1"/>
    <col min="2" max="2" width="73.5703125" style="76" bestFit="1" customWidth="1"/>
    <col min="3" max="3" width="16" style="78" bestFit="1" customWidth="1"/>
    <col min="4" max="4" width="18.42578125" style="78" bestFit="1" customWidth="1"/>
    <col min="5" max="5" width="5.42578125" style="78" customWidth="1"/>
    <col min="6" max="6" width="12.140625" style="85" customWidth="1"/>
    <col min="7" max="7" width="13.140625" style="149" bestFit="1" customWidth="1"/>
    <col min="8" max="8" width="9.5703125" style="149" bestFit="1" customWidth="1"/>
    <col min="9" max="9" width="13.140625" style="149" bestFit="1" customWidth="1"/>
    <col min="10" max="10" width="9.5703125" style="149" bestFit="1" customWidth="1"/>
    <col min="11" max="11" width="13.140625" style="149" bestFit="1" customWidth="1"/>
    <col min="12" max="12" width="9.5703125" style="149" bestFit="1" customWidth="1"/>
    <col min="13" max="13" width="13.140625" style="149" bestFit="1" customWidth="1"/>
    <col min="14" max="14" width="9.5703125" style="149" bestFit="1" customWidth="1"/>
    <col min="15" max="15" width="13.140625" style="149" bestFit="1" customWidth="1"/>
    <col min="16" max="16" width="9.5703125" style="149" bestFit="1" customWidth="1"/>
    <col min="17" max="17" width="13.140625" style="149" bestFit="1" customWidth="1"/>
    <col min="18" max="18" width="9.5703125" style="149" bestFit="1" customWidth="1"/>
    <col min="19" max="19" width="11.85546875" style="149" bestFit="1" customWidth="1"/>
    <col min="20" max="20" width="9.5703125" style="149" bestFit="1" customWidth="1"/>
    <col min="21" max="21" width="13.140625" style="149" bestFit="1" customWidth="1"/>
    <col min="22" max="34" width="9.140625" style="149"/>
    <col min="35" max="35" width="6.140625" style="149" bestFit="1" customWidth="1"/>
    <col min="36" max="36" width="14.5703125" style="149" bestFit="1" customWidth="1"/>
    <col min="37" max="37" width="15.42578125" style="149" bestFit="1" customWidth="1"/>
    <col min="38" max="38" width="13.42578125" style="149" bestFit="1" customWidth="1"/>
    <col min="39" max="16384" width="9.140625" style="149"/>
  </cols>
  <sheetData>
    <row r="1" spans="1:38" ht="26.25" customHeight="1">
      <c r="C1" s="77"/>
      <c r="D1" s="77"/>
      <c r="E1" s="77"/>
      <c r="F1" s="134"/>
    </row>
    <row r="2" spans="1:38" ht="26.25" customHeight="1">
      <c r="A2" s="80" t="s">
        <v>1954</v>
      </c>
      <c r="B2" s="81"/>
      <c r="C2" s="82"/>
      <c r="D2" s="82"/>
      <c r="E2" s="82"/>
    </row>
    <row r="3" spans="1:38" ht="26.25" customHeight="1">
      <c r="A3" s="86" t="s">
        <v>0</v>
      </c>
      <c r="B3" s="81"/>
      <c r="C3" s="82"/>
      <c r="D3" s="82"/>
      <c r="E3" s="82"/>
    </row>
    <row r="4" spans="1:38" ht="12.75" customHeight="1">
      <c r="A4" s="165" t="s">
        <v>2379</v>
      </c>
      <c r="B4" s="167"/>
      <c r="C4" s="82"/>
      <c r="D4" s="82"/>
      <c r="E4" s="82"/>
    </row>
    <row r="5" spans="1:38" ht="12.75" customHeight="1">
      <c r="A5" s="169" t="s">
        <v>2380</v>
      </c>
      <c r="B5" s="167"/>
      <c r="C5" s="82"/>
      <c r="D5" s="82"/>
      <c r="E5" s="82"/>
    </row>
    <row r="6" spans="1:38" ht="12.75" customHeight="1">
      <c r="A6" s="86"/>
      <c r="B6" s="83"/>
      <c r="C6" s="82"/>
      <c r="D6" s="82"/>
      <c r="E6" s="82"/>
    </row>
    <row r="7" spans="1:38" ht="12.75" customHeight="1">
      <c r="A7" s="399" t="s">
        <v>2381</v>
      </c>
      <c r="B7" s="83"/>
      <c r="C7" s="82"/>
      <c r="D7" s="82"/>
      <c r="E7" s="82"/>
    </row>
    <row r="8" spans="1:38" ht="13.5" customHeight="1" thickBot="1">
      <c r="A8" s="86"/>
      <c r="B8" s="83"/>
      <c r="C8" s="82"/>
      <c r="D8" s="82"/>
      <c r="E8" s="82"/>
    </row>
    <row r="9" spans="1:38" ht="17.25" customHeight="1" thickBot="1">
      <c r="A9" s="225" t="s">
        <v>2</v>
      </c>
      <c r="B9" s="226"/>
      <c r="C9" s="227"/>
      <c r="D9" s="227"/>
      <c r="E9" s="227"/>
      <c r="F9" s="467" t="s">
        <v>2347</v>
      </c>
      <c r="G9" s="468"/>
      <c r="H9" s="467" t="s">
        <v>4</v>
      </c>
      <c r="I9" s="468"/>
      <c r="J9" s="467" t="s">
        <v>2348</v>
      </c>
      <c r="K9" s="468"/>
      <c r="L9" s="467" t="s">
        <v>2349</v>
      </c>
      <c r="M9" s="468"/>
      <c r="N9" s="467" t="s">
        <v>2350</v>
      </c>
      <c r="O9" s="468"/>
      <c r="P9" s="467" t="s">
        <v>5</v>
      </c>
      <c r="Q9" s="468"/>
      <c r="R9" s="467" t="s">
        <v>2351</v>
      </c>
      <c r="S9" s="468"/>
      <c r="T9" s="467" t="s">
        <v>7</v>
      </c>
      <c r="U9" s="468"/>
      <c r="V9" s="154" t="s">
        <v>8</v>
      </c>
      <c r="W9" s="210"/>
      <c r="Y9" s="475"/>
      <c r="Z9" s="475"/>
      <c r="AA9" s="476" t="s">
        <v>2362</v>
      </c>
      <c r="AB9" s="476"/>
      <c r="AC9" s="476"/>
      <c r="AD9" s="476"/>
      <c r="AE9" s="476"/>
      <c r="AF9" s="476"/>
      <c r="AG9" s="476"/>
      <c r="AH9"/>
      <c r="AI9" s="475"/>
      <c r="AJ9" s="477" t="s">
        <v>2363</v>
      </c>
      <c r="AK9" s="477"/>
      <c r="AL9" s="477"/>
    </row>
    <row r="10" spans="1:38" s="150" customFormat="1" ht="32.25" thickBot="1">
      <c r="A10" s="224" t="s">
        <v>1875</v>
      </c>
      <c r="B10" s="224" t="s">
        <v>1876</v>
      </c>
      <c r="C10" s="224" t="s">
        <v>1955</v>
      </c>
      <c r="D10" s="224" t="s">
        <v>16</v>
      </c>
      <c r="E10" s="224" t="s">
        <v>2373</v>
      </c>
      <c r="F10" s="92" t="s">
        <v>2352</v>
      </c>
      <c r="G10" s="92" t="s">
        <v>2353</v>
      </c>
      <c r="H10" s="284" t="s">
        <v>2121</v>
      </c>
      <c r="I10" s="92" t="s">
        <v>2122</v>
      </c>
      <c r="J10" s="284" t="s">
        <v>2354</v>
      </c>
      <c r="K10" s="92" t="s">
        <v>2355</v>
      </c>
      <c r="L10" s="284" t="s">
        <v>2356</v>
      </c>
      <c r="M10" s="92" t="s">
        <v>2357</v>
      </c>
      <c r="N10" s="284" t="s">
        <v>2358</v>
      </c>
      <c r="O10" s="92" t="s">
        <v>2359</v>
      </c>
      <c r="P10" s="284" t="s">
        <v>2123</v>
      </c>
      <c r="Q10" s="92" t="s">
        <v>2124</v>
      </c>
      <c r="R10" s="284" t="s">
        <v>2360</v>
      </c>
      <c r="S10" s="92" t="s">
        <v>2361</v>
      </c>
      <c r="T10" s="92" t="s">
        <v>2127</v>
      </c>
      <c r="U10" s="92" t="s">
        <v>2128</v>
      </c>
      <c r="V10" s="68" t="s">
        <v>2129</v>
      </c>
      <c r="W10" s="285" t="s">
        <v>2130</v>
      </c>
      <c r="Y10" s="475"/>
      <c r="Z10" s="475"/>
      <c r="AA10" s="352">
        <v>0</v>
      </c>
      <c r="AB10" s="353">
        <v>0.12</v>
      </c>
      <c r="AC10" s="353">
        <v>0.17</v>
      </c>
      <c r="AD10" s="354">
        <v>0.17499999999999999</v>
      </c>
      <c r="AE10" s="353">
        <v>0.18</v>
      </c>
      <c r="AF10" s="353">
        <v>0.19</v>
      </c>
      <c r="AG10" s="353">
        <v>0.2</v>
      </c>
      <c r="AH10"/>
      <c r="AI10" s="475"/>
      <c r="AJ10" s="355" t="s">
        <v>2364</v>
      </c>
      <c r="AK10" s="356" t="s">
        <v>2365</v>
      </c>
      <c r="AL10" s="356" t="s">
        <v>2366</v>
      </c>
    </row>
    <row r="11" spans="1:38" s="151" customFormat="1" ht="15.75" thickBot="1">
      <c r="A11" s="63" t="s">
        <v>1879</v>
      </c>
      <c r="B11" s="223" t="s">
        <v>1880</v>
      </c>
      <c r="C11" s="73">
        <v>7896548138281</v>
      </c>
      <c r="D11" s="74">
        <v>500900101174115</v>
      </c>
      <c r="E11" s="74" t="s">
        <v>43</v>
      </c>
      <c r="F11" s="395">
        <f>IF($E11="P",$H11*$AG$11,IF($E11="N",$H11*$AG$18,$H11*$AG$25))</f>
        <v>18.404864424000003</v>
      </c>
      <c r="G11" s="395">
        <f>IF($E11="P",F11/$AJ$17,IF($E11="N",F11/$AK$17,F11/$AL$17))</f>
        <v>24.497487573473045</v>
      </c>
      <c r="H11" s="395">
        <v>17.887</v>
      </c>
      <c r="I11" s="395">
        <f>IF($E11="P",H11/$AJ$15,IF($E11="N",H11/$AK$15,H11/$AL$15))</f>
        <v>23.830999351165836</v>
      </c>
      <c r="J11" s="395">
        <f>IF($E11="P",$H11*$AE$11,IF($E11="N",$H11*$AE$12,$H11*$AE$13))</f>
        <v>15.542318379000001</v>
      </c>
      <c r="K11" s="395">
        <f>J11/$AJ$15</f>
        <v>21.486343385985919</v>
      </c>
      <c r="L11" s="395">
        <f>IF($E11="P",$H11*$AD$11,IF($E11="N",$H11*$AD$18,$H11*$AD$25))</f>
        <v>17.762059305000001</v>
      </c>
      <c r="M11" s="395">
        <f>IF($E11="P",L11/$AJ$14,IF($E11="N",L11/$AK$14,L11/$AL$14))</f>
        <v>23.670058588596515</v>
      </c>
      <c r="N11" s="395">
        <f>IF($E11="P",$H11*$AD$11,IF($E11="N",$H11*$AD$12,$H11*$AD$13))</f>
        <v>15.448125437</v>
      </c>
      <c r="O11" s="395">
        <f>N11/$AJ$14</f>
        <v>21.356127169396068</v>
      </c>
      <c r="P11" s="395">
        <f>IF($E11="P",$H11*$AC$11,IF($E11="N",$H11*$AC$18,$H11*$AC$25))</f>
        <v>17.638871536</v>
      </c>
      <c r="Q11" s="395">
        <f>IF($E11="P",P11/$AJ$13,IF($E11="N",P11/$AK$13,P11/$AL$13))</f>
        <v>23.511285253855487</v>
      </c>
      <c r="R11" s="395">
        <f>IF($E11="P",$H11*$AC$11,IF($E11="N",$H11*$AC$12,$H11*$AC$13))</f>
        <v>15.355059376</v>
      </c>
      <c r="S11" s="395">
        <f>R11/$AJ$13</f>
        <v>21.227468799681485</v>
      </c>
      <c r="T11" s="395">
        <f>IF($E11="P",$H11*$AB$11,IF($E11="N",$H11*$AB$18,$H11*$AB$25))</f>
        <v>16.494944225000001</v>
      </c>
      <c r="U11" s="395">
        <f>IF($E11="P",T11/$AJ$12,IF($E11="N",T11/$AK$12,T11/$AL$12))</f>
        <v>22.03368343120178</v>
      </c>
      <c r="V11" s="395" t="s">
        <v>1098</v>
      </c>
      <c r="W11" s="395" t="s">
        <v>1098</v>
      </c>
      <c r="Y11" s="474" t="s">
        <v>2367</v>
      </c>
      <c r="Z11" s="356" t="s">
        <v>2368</v>
      </c>
      <c r="AA11" s="357">
        <v>0.82</v>
      </c>
      <c r="AB11" s="358">
        <v>0.93181800000000004</v>
      </c>
      <c r="AC11" s="358">
        <v>0.98795200000000005</v>
      </c>
      <c r="AD11" s="358">
        <v>0.99393900000000002</v>
      </c>
      <c r="AE11" s="357">
        <v>1</v>
      </c>
      <c r="AF11" s="357">
        <v>1.0123500000000001</v>
      </c>
      <c r="AG11" s="358">
        <v>1.0249999999999999</v>
      </c>
      <c r="AH11"/>
      <c r="AI11" s="359">
        <v>0</v>
      </c>
      <c r="AJ11" s="360">
        <v>0.72335799999999995</v>
      </c>
      <c r="AK11" s="360">
        <v>0.74545399999999995</v>
      </c>
      <c r="AL11" s="360">
        <v>0.74021400000000004</v>
      </c>
    </row>
    <row r="12" spans="1:38" s="151" customFormat="1" ht="15.75" thickBot="1">
      <c r="A12" s="58" t="s">
        <v>1898</v>
      </c>
      <c r="B12" s="58" t="s">
        <v>1899</v>
      </c>
      <c r="C12" s="69">
        <v>7896548197158</v>
      </c>
      <c r="D12" s="70">
        <v>500900301173414</v>
      </c>
      <c r="E12" s="70" t="s">
        <v>25</v>
      </c>
      <c r="F12" s="396">
        <f t="shared" ref="F12:F58" si="0">IF($E12="P",$H12*$AG$11,IF($E12="N",$H12*$AG$18,$H12*$AG$25))</f>
        <v>6.4574999999999996</v>
      </c>
      <c r="G12" s="396">
        <f t="shared" ref="G12:G58" si="1">IF($E12="P",F12/$AJ$17,IF($E12="N",F12/$AK$17,F12/$AL$17))</f>
        <v>8.9271149278780353</v>
      </c>
      <c r="H12" s="396">
        <v>6.3</v>
      </c>
      <c r="I12" s="396">
        <f t="shared" ref="I12:I58" si="2">IF($E12="P",H12/$AJ$15,IF($E12="N",H12/$AK$15,H12/$AL$15))</f>
        <v>8.7093804174419862</v>
      </c>
      <c r="J12" s="396">
        <f t="shared" ref="J12:J58" si="3">IF($E12="P",$H12*$AE$11,IF($E12="N",$H12*$AE$12,$H12*$AE$13))</f>
        <v>6.3</v>
      </c>
      <c r="K12" s="396">
        <f t="shared" ref="K12:K58" si="4">J12/$AJ$15</f>
        <v>8.7093804174419862</v>
      </c>
      <c r="L12" s="396">
        <f t="shared" ref="L12:L58" si="5">IF($E12="P",$H12*$AD$11,IF($E12="N",$H12*$AD$18,$H12*$AD$25))</f>
        <v>6.2618156999999997</v>
      </c>
      <c r="M12" s="396">
        <f t="shared" ref="M12:M58" si="6">IF($E12="P",L12/$AJ$14,IF($E12="N",L12/$AK$14,L12/$AL$14))</f>
        <v>8.6565928627318698</v>
      </c>
      <c r="N12" s="396">
        <f t="shared" ref="N12:N58" si="7">IF($E12="P",$H12*$AD$11,IF($E12="N",$H12*$AD$12,$H12*$AD$13))</f>
        <v>6.2618156999999997</v>
      </c>
      <c r="O12" s="396">
        <f t="shared" ref="O12:O58" si="8">N12/$AJ$14</f>
        <v>8.6565928627318698</v>
      </c>
      <c r="P12" s="396">
        <f t="shared" ref="P12:P58" si="9">IF($E12="P",$H12*$AC$11,IF($E12="N",$H12*$AC$18,$H12*$AC$25))</f>
        <v>6.2240976000000003</v>
      </c>
      <c r="Q12" s="396">
        <f t="shared" ref="Q12:Q58" si="10">IF($E12="P",P12/$AJ$13,IF($E12="N",P12/$AK$13,P12/$AL$13))</f>
        <v>8.6044498021726454</v>
      </c>
      <c r="R12" s="396">
        <f t="shared" ref="R12:R58" si="11">IF($E12="P",$H12*$AC$11,IF($E12="N",$H12*$AC$12,$H12*$AC$13))</f>
        <v>6.2240976000000003</v>
      </c>
      <c r="S12" s="396">
        <f t="shared" ref="S12:S58" si="12">R12/$AJ$13</f>
        <v>8.6044498021726454</v>
      </c>
      <c r="T12" s="396">
        <f t="shared" ref="T12:T58" si="13">IF($E12="P",$H12*$AB$11,IF($E12="N",$H12*$AB$18,$H12*$AB$25))</f>
        <v>5.8704533999999997</v>
      </c>
      <c r="U12" s="396">
        <f t="shared" ref="U12:U58" si="14">IF($E12="P",T12/$AJ$12,IF($E12="N",T12/$AK$12,T12/$AL$12))</f>
        <v>8.1155574418199574</v>
      </c>
      <c r="V12" s="396" t="s">
        <v>1098</v>
      </c>
      <c r="W12" s="396" t="s">
        <v>1098</v>
      </c>
      <c r="Y12" s="474"/>
      <c r="Z12" s="356" t="s">
        <v>2369</v>
      </c>
      <c r="AA12" s="358">
        <v>0.71251200000000003</v>
      </c>
      <c r="AB12" s="358">
        <v>0.80967299999999998</v>
      </c>
      <c r="AC12" s="358">
        <v>0.85844799999999999</v>
      </c>
      <c r="AD12" s="358">
        <v>0.86365099999999995</v>
      </c>
      <c r="AE12" s="358">
        <v>0.86891700000000005</v>
      </c>
      <c r="AF12" s="357">
        <v>0.87963999999999998</v>
      </c>
      <c r="AG12" s="358">
        <v>0.89063999999999999</v>
      </c>
      <c r="AH12"/>
      <c r="AI12" s="359">
        <v>0.12</v>
      </c>
      <c r="AJ12" s="360">
        <v>0.72335799999999995</v>
      </c>
      <c r="AK12" s="360">
        <v>0.74862399999999996</v>
      </c>
      <c r="AL12" s="360">
        <v>0.74260400000000004</v>
      </c>
    </row>
    <row r="13" spans="1:38" s="151" customFormat="1" ht="15.75" thickBot="1">
      <c r="A13" s="43" t="s">
        <v>1881</v>
      </c>
      <c r="B13" s="43" t="s">
        <v>1882</v>
      </c>
      <c r="C13" s="177">
        <v>7896548168745</v>
      </c>
      <c r="D13" s="178">
        <v>500900401178310</v>
      </c>
      <c r="E13" s="178" t="s">
        <v>25</v>
      </c>
      <c r="F13" s="397">
        <f t="shared" si="0"/>
        <v>52.143799999999999</v>
      </c>
      <c r="G13" s="397">
        <f t="shared" si="1"/>
        <v>72.085744541430387</v>
      </c>
      <c r="H13" s="397">
        <v>50.872</v>
      </c>
      <c r="I13" s="397">
        <f t="shared" si="2"/>
        <v>70.327555650175995</v>
      </c>
      <c r="J13" s="397">
        <f t="shared" si="3"/>
        <v>50.872</v>
      </c>
      <c r="K13" s="397">
        <f t="shared" si="4"/>
        <v>70.327555650175995</v>
      </c>
      <c r="L13" s="397">
        <f t="shared" si="5"/>
        <v>50.563664807999999</v>
      </c>
      <c r="M13" s="397">
        <f t="shared" si="6"/>
        <v>69.90130033538027</v>
      </c>
      <c r="N13" s="397">
        <f t="shared" si="7"/>
        <v>50.563664807999999</v>
      </c>
      <c r="O13" s="397">
        <f t="shared" si="8"/>
        <v>69.90130033538027</v>
      </c>
      <c r="P13" s="397">
        <f t="shared" si="9"/>
        <v>50.259094144000002</v>
      </c>
      <c r="Q13" s="397">
        <f t="shared" si="10"/>
        <v>69.480249259702674</v>
      </c>
      <c r="R13" s="397">
        <f t="shared" si="11"/>
        <v>50.259094144000002</v>
      </c>
      <c r="S13" s="397">
        <f t="shared" si="12"/>
        <v>69.480249259702674</v>
      </c>
      <c r="T13" s="397">
        <f t="shared" si="13"/>
        <v>47.403445296000001</v>
      </c>
      <c r="U13" s="397">
        <f t="shared" si="14"/>
        <v>65.532482250835699</v>
      </c>
      <c r="V13" s="397" t="s">
        <v>1098</v>
      </c>
      <c r="W13" s="397" t="s">
        <v>1098</v>
      </c>
      <c r="Y13" s="474"/>
      <c r="Z13" s="356" t="s">
        <v>2370</v>
      </c>
      <c r="AA13" s="358">
        <v>0.737483</v>
      </c>
      <c r="AB13" s="358">
        <v>0.83804900000000004</v>
      </c>
      <c r="AC13" s="358">
        <v>0.88853300000000002</v>
      </c>
      <c r="AD13" s="358">
        <v>0.89391900000000002</v>
      </c>
      <c r="AE13" s="358">
        <v>0.89936899999999997</v>
      </c>
      <c r="AF13" s="357">
        <v>0.91047</v>
      </c>
      <c r="AG13" s="358">
        <v>0.92185300000000003</v>
      </c>
      <c r="AH13"/>
      <c r="AI13" s="359">
        <v>0.17</v>
      </c>
      <c r="AJ13" s="360">
        <v>0.72335799999999995</v>
      </c>
      <c r="AK13" s="360">
        <v>0.75022999999999995</v>
      </c>
      <c r="AL13" s="360">
        <v>0.74381200000000003</v>
      </c>
    </row>
    <row r="14" spans="1:38" s="151" customFormat="1" ht="15">
      <c r="A14" s="58" t="s">
        <v>1925</v>
      </c>
      <c r="B14" s="32" t="s">
        <v>1927</v>
      </c>
      <c r="C14" s="69">
        <v>7896548198384</v>
      </c>
      <c r="D14" s="70">
        <v>526515030080605</v>
      </c>
      <c r="E14" s="70" t="s">
        <v>43</v>
      </c>
      <c r="F14" s="396">
        <f t="shared" si="0"/>
        <v>67.046512320000005</v>
      </c>
      <c r="G14" s="396">
        <f t="shared" si="1"/>
        <v>89.2411410682341</v>
      </c>
      <c r="H14" s="396">
        <v>65.16</v>
      </c>
      <c r="I14" s="396">
        <f t="shared" si="2"/>
        <v>86.813211702463562</v>
      </c>
      <c r="J14" s="396">
        <f t="shared" si="3"/>
        <v>56.618631720000003</v>
      </c>
      <c r="K14" s="396">
        <f t="shared" si="4"/>
        <v>78.271936883258363</v>
      </c>
      <c r="L14" s="396">
        <f t="shared" si="5"/>
        <v>64.704857399999995</v>
      </c>
      <c r="M14" s="396">
        <f t="shared" si="6"/>
        <v>86.226925567895606</v>
      </c>
      <c r="N14" s="396">
        <f t="shared" si="7"/>
        <v>56.275499159999995</v>
      </c>
      <c r="O14" s="396">
        <f t="shared" si="8"/>
        <v>77.797576248551891</v>
      </c>
      <c r="P14" s="396">
        <f t="shared" si="9"/>
        <v>64.256100480000001</v>
      </c>
      <c r="Q14" s="396">
        <f t="shared" si="10"/>
        <v>85.648535089239303</v>
      </c>
      <c r="R14" s="396">
        <f t="shared" si="11"/>
        <v>55.936471679999997</v>
      </c>
      <c r="S14" s="396">
        <f t="shared" si="12"/>
        <v>77.32889064612543</v>
      </c>
      <c r="T14" s="396">
        <f t="shared" si="13"/>
        <v>60.088922999999994</v>
      </c>
      <c r="U14" s="396">
        <f t="shared" si="14"/>
        <v>80.265825033661756</v>
      </c>
      <c r="V14" s="396" t="s">
        <v>1098</v>
      </c>
      <c r="W14" s="396" t="s">
        <v>1098</v>
      </c>
      <c r="Y14"/>
      <c r="Z14"/>
      <c r="AA14"/>
      <c r="AB14"/>
      <c r="AC14"/>
      <c r="AD14"/>
      <c r="AE14"/>
      <c r="AF14"/>
      <c r="AG14"/>
      <c r="AH14"/>
      <c r="AI14" s="361">
        <v>0.17499999999999999</v>
      </c>
      <c r="AJ14" s="360">
        <v>0.72335799999999995</v>
      </c>
      <c r="AK14" s="360">
        <v>0.75040200000000001</v>
      </c>
      <c r="AL14" s="360">
        <v>0.74394199999999999</v>
      </c>
    </row>
    <row r="15" spans="1:38" s="151" customFormat="1" ht="15.75" thickBot="1">
      <c r="A15" s="58" t="s">
        <v>1925</v>
      </c>
      <c r="B15" s="32" t="s">
        <v>1926</v>
      </c>
      <c r="C15" s="69">
        <v>7896548197967</v>
      </c>
      <c r="D15" s="70">
        <v>500905001135313</v>
      </c>
      <c r="E15" s="70" t="s">
        <v>43</v>
      </c>
      <c r="F15" s="396">
        <f t="shared" si="0"/>
        <v>55.863861984000003</v>
      </c>
      <c r="G15" s="396">
        <f t="shared" si="1"/>
        <v>74.356661001788922</v>
      </c>
      <c r="H15" s="396">
        <v>54.292000000000002</v>
      </c>
      <c r="I15" s="396">
        <f t="shared" si="2"/>
        <v>72.333684618633399</v>
      </c>
      <c r="J15" s="396">
        <f t="shared" si="3"/>
        <v>47.175241764000006</v>
      </c>
      <c r="K15" s="396">
        <f t="shared" si="4"/>
        <v>65.21700425515445</v>
      </c>
      <c r="L15" s="396">
        <f t="shared" si="5"/>
        <v>53.912770379999998</v>
      </c>
      <c r="M15" s="396">
        <f t="shared" si="6"/>
        <v>71.84518482093597</v>
      </c>
      <c r="N15" s="396">
        <f t="shared" si="7"/>
        <v>46.889340091999998</v>
      </c>
      <c r="O15" s="396">
        <f t="shared" si="8"/>
        <v>64.821761965720981</v>
      </c>
      <c r="P15" s="396">
        <f t="shared" si="9"/>
        <v>53.538861376</v>
      </c>
      <c r="Q15" s="396">
        <f t="shared" si="10"/>
        <v>71.36326376711142</v>
      </c>
      <c r="R15" s="396">
        <f t="shared" si="11"/>
        <v>46.606858815999999</v>
      </c>
      <c r="S15" s="396">
        <f t="shared" si="12"/>
        <v>64.431248173103782</v>
      </c>
      <c r="T15" s="396">
        <f t="shared" si="13"/>
        <v>50.066725099999999</v>
      </c>
      <c r="U15" s="396">
        <f t="shared" si="14"/>
        <v>66.878332914787663</v>
      </c>
      <c r="V15" s="396" t="s">
        <v>1098</v>
      </c>
      <c r="W15" s="396" t="s">
        <v>1098</v>
      </c>
      <c r="Y15" s="475"/>
      <c r="Z15" s="475"/>
      <c r="AA15" s="476" t="s">
        <v>2371</v>
      </c>
      <c r="AB15" s="476"/>
      <c r="AC15" s="476"/>
      <c r="AD15" s="476"/>
      <c r="AE15" s="476"/>
      <c r="AF15" s="476"/>
      <c r="AG15" s="476"/>
      <c r="AH15"/>
      <c r="AI15" s="359">
        <v>0.18</v>
      </c>
      <c r="AJ15" s="360">
        <v>0.72335799999999995</v>
      </c>
      <c r="AK15" s="360">
        <v>0.75057700000000005</v>
      </c>
      <c r="AL15" s="360">
        <v>0.74407199999999996</v>
      </c>
    </row>
    <row r="16" spans="1:38" s="151" customFormat="1" ht="15">
      <c r="A16" s="62" t="s">
        <v>1883</v>
      </c>
      <c r="B16" s="62" t="s">
        <v>1884</v>
      </c>
      <c r="C16" s="139">
        <v>7896548114797</v>
      </c>
      <c r="D16" s="112">
        <v>500900502179312</v>
      </c>
      <c r="E16" s="112" t="s">
        <v>25</v>
      </c>
      <c r="F16" s="398">
        <f t="shared" si="0"/>
        <v>27.040524999999999</v>
      </c>
      <c r="G16" s="398">
        <f t="shared" si="1"/>
        <v>37.381939509896895</v>
      </c>
      <c r="H16" s="398">
        <v>26.381</v>
      </c>
      <c r="I16" s="398">
        <f t="shared" si="2"/>
        <v>36.470184887704292</v>
      </c>
      <c r="J16" s="398">
        <f t="shared" si="3"/>
        <v>26.381</v>
      </c>
      <c r="K16" s="398">
        <f t="shared" si="4"/>
        <v>36.470184887704292</v>
      </c>
      <c r="L16" s="398">
        <f t="shared" si="5"/>
        <v>26.221104758999999</v>
      </c>
      <c r="M16" s="398">
        <f t="shared" si="6"/>
        <v>36.249139097099913</v>
      </c>
      <c r="N16" s="398">
        <f t="shared" si="7"/>
        <v>26.221104758999999</v>
      </c>
      <c r="O16" s="398">
        <f t="shared" si="8"/>
        <v>36.249139097099913</v>
      </c>
      <c r="P16" s="398">
        <f t="shared" si="9"/>
        <v>26.063161712000003</v>
      </c>
      <c r="Q16" s="398">
        <f t="shared" si="10"/>
        <v>36.030792100177237</v>
      </c>
      <c r="R16" s="398">
        <f t="shared" si="11"/>
        <v>26.063161712000003</v>
      </c>
      <c r="S16" s="398">
        <f t="shared" si="12"/>
        <v>36.030792100177237</v>
      </c>
      <c r="T16" s="398">
        <f t="shared" si="13"/>
        <v>24.582290658000002</v>
      </c>
      <c r="U16" s="398">
        <f t="shared" si="14"/>
        <v>33.983574741690838</v>
      </c>
      <c r="V16" s="398" t="s">
        <v>1098</v>
      </c>
      <c r="W16" s="398" t="s">
        <v>1098</v>
      </c>
      <c r="Y16" s="475"/>
      <c r="Z16" s="475"/>
      <c r="AA16" s="352">
        <v>0</v>
      </c>
      <c r="AB16" s="353">
        <v>0.12</v>
      </c>
      <c r="AC16" s="353">
        <v>0.17</v>
      </c>
      <c r="AD16" s="354">
        <v>0.17499999999999999</v>
      </c>
      <c r="AE16" s="353">
        <v>0.18</v>
      </c>
      <c r="AF16" s="353">
        <v>0.19</v>
      </c>
      <c r="AG16" s="353">
        <v>0.2</v>
      </c>
      <c r="AH16"/>
      <c r="AI16" s="359">
        <v>0.19</v>
      </c>
      <c r="AJ16" s="360">
        <v>0.72335799999999995</v>
      </c>
      <c r="AK16" s="360">
        <v>0.75093200000000004</v>
      </c>
      <c r="AL16" s="360">
        <v>0.74433899999999997</v>
      </c>
    </row>
    <row r="17" spans="1:38" s="151" customFormat="1" ht="15.75" thickBot="1">
      <c r="A17" s="63" t="s">
        <v>1883</v>
      </c>
      <c r="B17" s="63" t="s">
        <v>1885</v>
      </c>
      <c r="C17" s="73">
        <v>7896548114612</v>
      </c>
      <c r="D17" s="74">
        <v>500900501172314</v>
      </c>
      <c r="E17" s="74" t="s">
        <v>25</v>
      </c>
      <c r="F17" s="395">
        <f t="shared" si="0"/>
        <v>20.260149999999996</v>
      </c>
      <c r="G17" s="395">
        <f t="shared" si="1"/>
        <v>28.008468835624956</v>
      </c>
      <c r="H17" s="395">
        <v>19.765999999999998</v>
      </c>
      <c r="I17" s="395">
        <f t="shared" si="2"/>
        <v>27.325335449390206</v>
      </c>
      <c r="J17" s="395">
        <f t="shared" si="3"/>
        <v>19.765999999999998</v>
      </c>
      <c r="K17" s="395">
        <f t="shared" si="4"/>
        <v>27.325335449390206</v>
      </c>
      <c r="L17" s="395">
        <f t="shared" si="5"/>
        <v>19.646198274</v>
      </c>
      <c r="M17" s="395">
        <f t="shared" si="6"/>
        <v>27.159716591231451</v>
      </c>
      <c r="N17" s="395">
        <f t="shared" si="7"/>
        <v>19.646198274</v>
      </c>
      <c r="O17" s="395">
        <f t="shared" si="8"/>
        <v>27.159716591231451</v>
      </c>
      <c r="P17" s="395">
        <f t="shared" si="9"/>
        <v>19.527859232000001</v>
      </c>
      <c r="Q17" s="395">
        <f t="shared" si="10"/>
        <v>26.996119807895955</v>
      </c>
      <c r="R17" s="395">
        <f t="shared" si="11"/>
        <v>19.527859232000001</v>
      </c>
      <c r="S17" s="395">
        <f t="shared" si="12"/>
        <v>26.996119807895955</v>
      </c>
      <c r="T17" s="395">
        <f t="shared" si="13"/>
        <v>18.418314587999998</v>
      </c>
      <c r="U17" s="395">
        <f t="shared" si="14"/>
        <v>25.462239427779881</v>
      </c>
      <c r="V17" s="395" t="s">
        <v>1098</v>
      </c>
      <c r="W17" s="395" t="s">
        <v>1098</v>
      </c>
      <c r="Y17" s="474" t="s">
        <v>2367</v>
      </c>
      <c r="Z17" s="356" t="s">
        <v>2368</v>
      </c>
      <c r="AA17" s="358">
        <v>0.91839999999999999</v>
      </c>
      <c r="AB17" s="358">
        <v>1.0612919999999999</v>
      </c>
      <c r="AC17" s="358">
        <v>1.1348929999999999</v>
      </c>
      <c r="AD17" s="358">
        <v>1.142819</v>
      </c>
      <c r="AE17" s="358">
        <v>1.1508579999999999</v>
      </c>
      <c r="AF17" s="357">
        <v>1.1672800000000001</v>
      </c>
      <c r="AG17" s="358">
        <v>1.184177</v>
      </c>
      <c r="AH17"/>
      <c r="AI17" s="359">
        <v>0.2</v>
      </c>
      <c r="AJ17" s="360">
        <v>0.72335799999999995</v>
      </c>
      <c r="AK17" s="360">
        <v>0.75129599999999996</v>
      </c>
      <c r="AL17" s="360">
        <v>0.74461299999999997</v>
      </c>
    </row>
    <row r="18" spans="1:38" s="151" customFormat="1" ht="15.75" thickBot="1">
      <c r="A18" s="58" t="s">
        <v>1944</v>
      </c>
      <c r="B18" s="32" t="s">
        <v>1945</v>
      </c>
      <c r="C18" s="69">
        <v>7896548140284</v>
      </c>
      <c r="D18" s="70">
        <v>500900601177318</v>
      </c>
      <c r="E18" s="70" t="s">
        <v>43</v>
      </c>
      <c r="F18" s="396">
        <f t="shared" si="0"/>
        <v>9.5846878800000006</v>
      </c>
      <c r="G18" s="396">
        <f t="shared" si="1"/>
        <v>12.757538812931257</v>
      </c>
      <c r="H18" s="396">
        <v>9.3149999999999995</v>
      </c>
      <c r="I18" s="396">
        <f t="shared" si="2"/>
        <v>12.410452225421242</v>
      </c>
      <c r="J18" s="396">
        <f t="shared" si="3"/>
        <v>8.0939618549999999</v>
      </c>
      <c r="K18" s="396">
        <f t="shared" si="4"/>
        <v>11.189427441184034</v>
      </c>
      <c r="L18" s="396">
        <f t="shared" si="5"/>
        <v>9.2499347249999992</v>
      </c>
      <c r="M18" s="396">
        <f t="shared" si="6"/>
        <v>12.32663922137734</v>
      </c>
      <c r="N18" s="396">
        <f t="shared" si="7"/>
        <v>8.0449090649999988</v>
      </c>
      <c r="O18" s="396">
        <f t="shared" si="8"/>
        <v>11.121614836636907</v>
      </c>
      <c r="P18" s="396">
        <f t="shared" si="9"/>
        <v>9.1857823199999995</v>
      </c>
      <c r="Q18" s="396">
        <f t="shared" si="10"/>
        <v>12.243954947149541</v>
      </c>
      <c r="R18" s="396">
        <f t="shared" si="11"/>
        <v>7.9964431199999995</v>
      </c>
      <c r="S18" s="396">
        <f t="shared" si="12"/>
        <v>11.054613510875667</v>
      </c>
      <c r="T18" s="396">
        <f t="shared" si="13"/>
        <v>8.590060124999999</v>
      </c>
      <c r="U18" s="396">
        <f t="shared" si="14"/>
        <v>11.474465319038663</v>
      </c>
      <c r="V18" s="396" t="s">
        <v>1098</v>
      </c>
      <c r="W18" s="396" t="s">
        <v>1098</v>
      </c>
      <c r="Y18" s="474"/>
      <c r="Z18" s="356" t="s">
        <v>2369</v>
      </c>
      <c r="AA18" s="358">
        <v>0.798014</v>
      </c>
      <c r="AB18" s="358">
        <v>0.92217499999999997</v>
      </c>
      <c r="AC18" s="358">
        <v>0.986128</v>
      </c>
      <c r="AD18" s="358">
        <v>0.99301499999999998</v>
      </c>
      <c r="AE18" s="357">
        <v>1</v>
      </c>
      <c r="AF18" s="357">
        <v>1.01427</v>
      </c>
      <c r="AG18" s="358">
        <v>1.0289520000000001</v>
      </c>
      <c r="AH18"/>
      <c r="AI18"/>
      <c r="AJ18"/>
      <c r="AK18"/>
      <c r="AL18"/>
    </row>
    <row r="19" spans="1:38" s="151" customFormat="1" ht="15">
      <c r="A19" s="62" t="s">
        <v>1928</v>
      </c>
      <c r="B19" s="30" t="s">
        <v>1930</v>
      </c>
      <c r="C19" s="139">
        <v>7896548198308</v>
      </c>
      <c r="D19" s="112">
        <v>500900701163416</v>
      </c>
      <c r="E19" s="112" t="s">
        <v>25</v>
      </c>
      <c r="F19" s="398">
        <f t="shared" si="0"/>
        <v>26.671524999999999</v>
      </c>
      <c r="G19" s="398">
        <f t="shared" si="1"/>
        <v>36.871818656875298</v>
      </c>
      <c r="H19" s="398">
        <v>26.021000000000001</v>
      </c>
      <c r="I19" s="398">
        <f t="shared" si="2"/>
        <v>35.972506006707611</v>
      </c>
      <c r="J19" s="398">
        <f t="shared" si="3"/>
        <v>26.021000000000001</v>
      </c>
      <c r="K19" s="398">
        <f t="shared" si="4"/>
        <v>35.972506006707611</v>
      </c>
      <c r="L19" s="398">
        <f t="shared" si="5"/>
        <v>25.863286719000001</v>
      </c>
      <c r="M19" s="398">
        <f t="shared" si="6"/>
        <v>35.754476647800956</v>
      </c>
      <c r="N19" s="398">
        <f t="shared" si="7"/>
        <v>25.863286719000001</v>
      </c>
      <c r="O19" s="398">
        <f t="shared" si="8"/>
        <v>35.754476647800956</v>
      </c>
      <c r="P19" s="398">
        <f t="shared" si="9"/>
        <v>25.707498992000001</v>
      </c>
      <c r="Q19" s="398">
        <f t="shared" si="10"/>
        <v>35.539109254338797</v>
      </c>
      <c r="R19" s="398">
        <f t="shared" si="11"/>
        <v>25.707498992000001</v>
      </c>
      <c r="S19" s="398">
        <f t="shared" si="12"/>
        <v>35.539109254338797</v>
      </c>
      <c r="T19" s="398">
        <f t="shared" si="13"/>
        <v>24.246836178000002</v>
      </c>
      <c r="U19" s="398">
        <f t="shared" si="14"/>
        <v>33.51982860215827</v>
      </c>
      <c r="V19" s="398" t="s">
        <v>1098</v>
      </c>
      <c r="W19" s="398" t="s">
        <v>1098</v>
      </c>
      <c r="Y19" s="474"/>
      <c r="Z19" s="356" t="s">
        <v>2370</v>
      </c>
      <c r="AA19" s="358">
        <v>0.82598099999999997</v>
      </c>
      <c r="AB19" s="358">
        <v>0.95449399999999995</v>
      </c>
      <c r="AC19" s="358">
        <v>1.020688</v>
      </c>
      <c r="AD19" s="358">
        <v>1.027817</v>
      </c>
      <c r="AE19" s="358">
        <v>1.0350459999999999</v>
      </c>
      <c r="AF19" s="357">
        <v>1.0498099999999999</v>
      </c>
      <c r="AG19" s="358">
        <v>1.0650120000000001</v>
      </c>
      <c r="AH19"/>
      <c r="AI19"/>
      <c r="AJ19"/>
      <c r="AK19"/>
      <c r="AL19"/>
    </row>
    <row r="20" spans="1:38" s="151" customFormat="1" ht="15.75" thickBot="1">
      <c r="A20" s="63" t="s">
        <v>1928</v>
      </c>
      <c r="B20" s="63" t="s">
        <v>1929</v>
      </c>
      <c r="C20" s="73">
        <v>7896548161746</v>
      </c>
      <c r="D20" s="74">
        <v>500900702178417</v>
      </c>
      <c r="E20" s="74" t="s">
        <v>25</v>
      </c>
      <c r="F20" s="395">
        <f t="shared" si="0"/>
        <v>24.895199999999999</v>
      </c>
      <c r="G20" s="395">
        <f t="shared" si="1"/>
        <v>34.416153550524086</v>
      </c>
      <c r="H20" s="395">
        <v>24.288</v>
      </c>
      <c r="I20" s="395">
        <f t="shared" si="2"/>
        <v>33.576735171243008</v>
      </c>
      <c r="J20" s="395">
        <f t="shared" si="3"/>
        <v>24.288</v>
      </c>
      <c r="K20" s="395">
        <f t="shared" si="4"/>
        <v>33.576735171243008</v>
      </c>
      <c r="L20" s="395">
        <f t="shared" si="5"/>
        <v>24.140790431999999</v>
      </c>
      <c r="M20" s="395">
        <f t="shared" si="6"/>
        <v>33.373226579370105</v>
      </c>
      <c r="N20" s="395">
        <f t="shared" si="7"/>
        <v>24.140790431999999</v>
      </c>
      <c r="O20" s="395">
        <f t="shared" si="8"/>
        <v>33.373226579370105</v>
      </c>
      <c r="P20" s="395">
        <f t="shared" si="9"/>
        <v>23.995378176000003</v>
      </c>
      <c r="Q20" s="395">
        <f t="shared" si="10"/>
        <v>33.172202665899881</v>
      </c>
      <c r="R20" s="395">
        <f t="shared" si="11"/>
        <v>23.995378176000003</v>
      </c>
      <c r="S20" s="395">
        <f t="shared" si="12"/>
        <v>33.172202665899881</v>
      </c>
      <c r="T20" s="395">
        <f t="shared" si="13"/>
        <v>22.631995584000002</v>
      </c>
      <c r="U20" s="395">
        <f t="shared" si="14"/>
        <v>31.287406213797322</v>
      </c>
      <c r="V20" s="395" t="s">
        <v>1098</v>
      </c>
      <c r="W20" s="395" t="s">
        <v>1098</v>
      </c>
      <c r="Y20"/>
      <c r="Z20"/>
      <c r="AA20"/>
      <c r="AB20"/>
      <c r="AC20"/>
      <c r="AD20"/>
      <c r="AE20"/>
      <c r="AF20"/>
      <c r="AG20"/>
      <c r="AH20"/>
      <c r="AI20"/>
      <c r="AJ20"/>
      <c r="AK20"/>
      <c r="AL20"/>
    </row>
    <row r="21" spans="1:38" s="151" customFormat="1" ht="15">
      <c r="A21" s="58" t="s">
        <v>1886</v>
      </c>
      <c r="B21" s="58" t="s">
        <v>1889</v>
      </c>
      <c r="C21" s="69">
        <v>7896548198278</v>
      </c>
      <c r="D21" s="70">
        <v>500900802164310</v>
      </c>
      <c r="E21" s="70" t="s">
        <v>25</v>
      </c>
      <c r="F21" s="396">
        <f t="shared" si="0"/>
        <v>21.79355</v>
      </c>
      <c r="G21" s="396">
        <f t="shared" si="1"/>
        <v>30.12830438040362</v>
      </c>
      <c r="H21" s="396">
        <v>21.262</v>
      </c>
      <c r="I21" s="396">
        <f t="shared" si="2"/>
        <v>29.393467688198655</v>
      </c>
      <c r="J21" s="396">
        <f t="shared" si="3"/>
        <v>21.262</v>
      </c>
      <c r="K21" s="396">
        <f t="shared" si="4"/>
        <v>29.393467688198655</v>
      </c>
      <c r="L21" s="396">
        <f t="shared" si="5"/>
        <v>21.133131018</v>
      </c>
      <c r="M21" s="396">
        <f t="shared" si="6"/>
        <v>29.215313880540482</v>
      </c>
      <c r="N21" s="396">
        <f t="shared" si="7"/>
        <v>21.133131018</v>
      </c>
      <c r="O21" s="396">
        <f t="shared" si="8"/>
        <v>29.215313880540482</v>
      </c>
      <c r="P21" s="396">
        <f t="shared" si="9"/>
        <v>21.005835424000001</v>
      </c>
      <c r="Q21" s="396">
        <f t="shared" si="10"/>
        <v>29.039335189491236</v>
      </c>
      <c r="R21" s="396">
        <f t="shared" si="11"/>
        <v>21.005835424000001</v>
      </c>
      <c r="S21" s="396">
        <f t="shared" si="12"/>
        <v>29.039335189491236</v>
      </c>
      <c r="T21" s="396">
        <f t="shared" si="13"/>
        <v>19.812314316000002</v>
      </c>
      <c r="U21" s="396">
        <f t="shared" si="14"/>
        <v>27.389362274281897</v>
      </c>
      <c r="V21" s="396" t="s">
        <v>1098</v>
      </c>
      <c r="W21" s="396" t="s">
        <v>1098</v>
      </c>
      <c r="Y21" s="475"/>
      <c r="Z21" s="475"/>
      <c r="AA21" s="476" t="s">
        <v>2372</v>
      </c>
      <c r="AB21" s="476"/>
      <c r="AC21" s="476"/>
      <c r="AD21" s="476"/>
      <c r="AE21" s="476"/>
      <c r="AF21" s="476"/>
      <c r="AG21" s="476"/>
      <c r="AH21"/>
      <c r="AI21"/>
      <c r="AJ21"/>
      <c r="AK21"/>
      <c r="AL21"/>
    </row>
    <row r="22" spans="1:38" s="151" customFormat="1" ht="15">
      <c r="A22" s="58" t="s">
        <v>1886</v>
      </c>
      <c r="B22" s="32" t="s">
        <v>1887</v>
      </c>
      <c r="C22" s="69">
        <v>7896548112793</v>
      </c>
      <c r="D22" s="70">
        <v>500900803179311</v>
      </c>
      <c r="E22" s="70" t="s">
        <v>25</v>
      </c>
      <c r="F22" s="396">
        <f t="shared" si="0"/>
        <v>16.904299999999999</v>
      </c>
      <c r="G22" s="396">
        <f t="shared" si="1"/>
        <v>23.369203077867393</v>
      </c>
      <c r="H22" s="396">
        <v>16.492000000000001</v>
      </c>
      <c r="I22" s="396">
        <f t="shared" si="2"/>
        <v>22.799222514992579</v>
      </c>
      <c r="J22" s="396">
        <f t="shared" si="3"/>
        <v>16.492000000000001</v>
      </c>
      <c r="K22" s="396">
        <f t="shared" si="4"/>
        <v>22.799222514992579</v>
      </c>
      <c r="L22" s="396">
        <f t="shared" si="5"/>
        <v>16.392041988000003</v>
      </c>
      <c r="M22" s="396">
        <f t="shared" si="6"/>
        <v>22.661036427329211</v>
      </c>
      <c r="N22" s="396">
        <f t="shared" si="7"/>
        <v>16.392041988000003</v>
      </c>
      <c r="O22" s="396">
        <f t="shared" si="8"/>
        <v>22.661036427329211</v>
      </c>
      <c r="P22" s="396">
        <f t="shared" si="9"/>
        <v>16.293304384000002</v>
      </c>
      <c r="Q22" s="396">
        <f t="shared" si="10"/>
        <v>22.524537482131951</v>
      </c>
      <c r="R22" s="396">
        <f t="shared" si="11"/>
        <v>16.293304384000002</v>
      </c>
      <c r="S22" s="396">
        <f t="shared" si="12"/>
        <v>22.524537482131951</v>
      </c>
      <c r="T22" s="396">
        <f t="shared" si="13"/>
        <v>15.367542456000001</v>
      </c>
      <c r="U22" s="396">
        <f t="shared" si="14"/>
        <v>21.244725925475354</v>
      </c>
      <c r="V22" s="396" t="s">
        <v>1098</v>
      </c>
      <c r="W22" s="396" t="s">
        <v>1098</v>
      </c>
      <c r="Y22" s="475"/>
      <c r="Z22" s="475"/>
      <c r="AA22" s="352">
        <v>0</v>
      </c>
      <c r="AB22" s="353">
        <v>0.12</v>
      </c>
      <c r="AC22" s="353">
        <v>0.17</v>
      </c>
      <c r="AD22" s="354">
        <v>0.17499999999999999</v>
      </c>
      <c r="AE22" s="353">
        <v>0.18</v>
      </c>
      <c r="AF22" s="353">
        <v>0.19</v>
      </c>
      <c r="AG22" s="353">
        <v>0.2</v>
      </c>
      <c r="AH22"/>
      <c r="AI22"/>
      <c r="AJ22"/>
      <c r="AK22"/>
      <c r="AL22"/>
    </row>
    <row r="23" spans="1:38" s="151" customFormat="1" ht="15.75" thickBot="1">
      <c r="A23" s="58" t="s">
        <v>1886</v>
      </c>
      <c r="B23" s="32" t="s">
        <v>1888</v>
      </c>
      <c r="C23" s="69">
        <v>7896548160619</v>
      </c>
      <c r="D23" s="70">
        <v>500900801176315</v>
      </c>
      <c r="E23" s="70" t="s">
        <v>25</v>
      </c>
      <c r="F23" s="396">
        <f t="shared" si="0"/>
        <v>20.271425000000001</v>
      </c>
      <c r="G23" s="396">
        <f t="shared" si="1"/>
        <v>28.024055861689511</v>
      </c>
      <c r="H23" s="396">
        <v>19.777000000000001</v>
      </c>
      <c r="I23" s="396">
        <f t="shared" si="2"/>
        <v>27.340542304087329</v>
      </c>
      <c r="J23" s="396">
        <f t="shared" si="3"/>
        <v>19.777000000000001</v>
      </c>
      <c r="K23" s="396">
        <f t="shared" si="4"/>
        <v>27.340542304087329</v>
      </c>
      <c r="L23" s="396">
        <f t="shared" si="5"/>
        <v>19.657131603</v>
      </c>
      <c r="M23" s="396">
        <f t="shared" si="6"/>
        <v>27.174831277182253</v>
      </c>
      <c r="N23" s="396">
        <f t="shared" si="7"/>
        <v>19.657131603</v>
      </c>
      <c r="O23" s="396">
        <f t="shared" si="8"/>
        <v>27.174831277182253</v>
      </c>
      <c r="P23" s="396">
        <f t="shared" si="9"/>
        <v>19.538726704000002</v>
      </c>
      <c r="Q23" s="396">
        <f t="shared" si="10"/>
        <v>27.011143450407687</v>
      </c>
      <c r="R23" s="396">
        <f t="shared" si="11"/>
        <v>19.538726704000002</v>
      </c>
      <c r="S23" s="396">
        <f t="shared" si="12"/>
        <v>27.011143450407687</v>
      </c>
      <c r="T23" s="396">
        <f t="shared" si="13"/>
        <v>18.428564586</v>
      </c>
      <c r="U23" s="396">
        <f t="shared" si="14"/>
        <v>25.476409448710047</v>
      </c>
      <c r="V23" s="396" t="s">
        <v>1098</v>
      </c>
      <c r="W23" s="396" t="s">
        <v>1098</v>
      </c>
      <c r="Y23" s="474" t="s">
        <v>2367</v>
      </c>
      <c r="Z23" s="356" t="s">
        <v>2368</v>
      </c>
      <c r="AA23" s="358">
        <v>0.89355200000000001</v>
      </c>
      <c r="AB23" s="358">
        <v>1.0281359999999999</v>
      </c>
      <c r="AC23" s="358">
        <v>1.0969949999999999</v>
      </c>
      <c r="AD23" s="358">
        <v>1.104393</v>
      </c>
      <c r="AE23" s="358">
        <v>1.11189</v>
      </c>
      <c r="AF23" s="357">
        <v>1.1272</v>
      </c>
      <c r="AG23" s="358">
        <v>1.14293</v>
      </c>
      <c r="AH23"/>
      <c r="AI23"/>
      <c r="AJ23"/>
      <c r="AK23"/>
      <c r="AL23"/>
    </row>
    <row r="24" spans="1:38" s="151" customFormat="1" ht="15.75" thickBot="1">
      <c r="A24" s="43" t="s">
        <v>1931</v>
      </c>
      <c r="B24" s="43" t="s">
        <v>1932</v>
      </c>
      <c r="C24" s="177">
        <v>7896548140994</v>
      </c>
      <c r="D24" s="178">
        <v>500900901170319</v>
      </c>
      <c r="E24" s="178" t="s">
        <v>25</v>
      </c>
      <c r="F24" s="397">
        <f t="shared" si="0"/>
        <v>47.911574999999999</v>
      </c>
      <c r="G24" s="397">
        <f t="shared" si="1"/>
        <v>66.234941757746512</v>
      </c>
      <c r="H24" s="397">
        <v>46.743000000000002</v>
      </c>
      <c r="I24" s="397">
        <f t="shared" si="2"/>
        <v>64.619455373411242</v>
      </c>
      <c r="J24" s="397">
        <f t="shared" si="3"/>
        <v>46.743000000000002</v>
      </c>
      <c r="K24" s="397">
        <f t="shared" si="4"/>
        <v>64.619455373411242</v>
      </c>
      <c r="L24" s="397">
        <f t="shared" si="5"/>
        <v>46.459690677000005</v>
      </c>
      <c r="M24" s="397">
        <f t="shared" si="6"/>
        <v>64.227796854392992</v>
      </c>
      <c r="N24" s="397">
        <f t="shared" si="7"/>
        <v>46.459690677000005</v>
      </c>
      <c r="O24" s="397">
        <f t="shared" si="8"/>
        <v>64.227796854392992</v>
      </c>
      <c r="P24" s="397">
        <f t="shared" si="9"/>
        <v>46.179840336000005</v>
      </c>
      <c r="Q24" s="397">
        <f t="shared" si="10"/>
        <v>63.840920175072384</v>
      </c>
      <c r="R24" s="397">
        <f t="shared" si="11"/>
        <v>46.179840336000005</v>
      </c>
      <c r="S24" s="397">
        <f t="shared" si="12"/>
        <v>63.840920175072384</v>
      </c>
      <c r="T24" s="397">
        <f t="shared" si="13"/>
        <v>43.555968774</v>
      </c>
      <c r="U24" s="397">
        <f t="shared" si="14"/>
        <v>60.213571667141309</v>
      </c>
      <c r="V24" s="397" t="s">
        <v>1098</v>
      </c>
      <c r="W24" s="397" t="s">
        <v>1098</v>
      </c>
      <c r="Y24" s="474"/>
      <c r="Z24" s="356" t="s">
        <v>2369</v>
      </c>
      <c r="AA24" s="358">
        <v>0.77642199999999995</v>
      </c>
      <c r="AB24" s="358">
        <v>0.89336499999999996</v>
      </c>
      <c r="AC24" s="358">
        <v>0.95319799999999999</v>
      </c>
      <c r="AD24" s="358">
        <v>0.95962599999999998</v>
      </c>
      <c r="AE24" s="358">
        <v>0.96614100000000003</v>
      </c>
      <c r="AF24" s="357">
        <v>0.97943999999999998</v>
      </c>
      <c r="AG24" s="358">
        <v>0.99311099999999997</v>
      </c>
      <c r="AH24"/>
      <c r="AI24"/>
      <c r="AJ24"/>
      <c r="AK24"/>
      <c r="AL24"/>
    </row>
    <row r="25" spans="1:38" s="151" customFormat="1" ht="15.75" thickBot="1">
      <c r="A25" s="58" t="s">
        <v>1933</v>
      </c>
      <c r="B25" s="58" t="s">
        <v>1934</v>
      </c>
      <c r="C25" s="69">
        <v>7896548113479</v>
      </c>
      <c r="D25" s="70">
        <v>500901001173311</v>
      </c>
      <c r="E25" s="70" t="s">
        <v>43</v>
      </c>
      <c r="F25" s="396">
        <f t="shared" si="0"/>
        <v>10.279230480000001</v>
      </c>
      <c r="G25" s="396">
        <f t="shared" si="1"/>
        <v>13.681998147201638</v>
      </c>
      <c r="H25" s="396">
        <v>9.99</v>
      </c>
      <c r="I25" s="396">
        <f t="shared" si="2"/>
        <v>13.309760357698144</v>
      </c>
      <c r="J25" s="396">
        <f t="shared" si="3"/>
        <v>8.6804808300000005</v>
      </c>
      <c r="K25" s="396">
        <f t="shared" si="4"/>
        <v>12.000255516632153</v>
      </c>
      <c r="L25" s="396">
        <f t="shared" si="5"/>
        <v>9.9202198500000005</v>
      </c>
      <c r="M25" s="396">
        <f t="shared" si="6"/>
        <v>13.219873947564107</v>
      </c>
      <c r="N25" s="396">
        <f t="shared" si="7"/>
        <v>8.6278734899999989</v>
      </c>
      <c r="O25" s="396">
        <f t="shared" si="8"/>
        <v>11.927528955233784</v>
      </c>
      <c r="P25" s="396">
        <f t="shared" si="9"/>
        <v>9.8514187199999999</v>
      </c>
      <c r="Q25" s="396">
        <f t="shared" si="10"/>
        <v>13.131198059261827</v>
      </c>
      <c r="R25" s="396">
        <f t="shared" si="11"/>
        <v>8.5758955199999996</v>
      </c>
      <c r="S25" s="396">
        <f t="shared" si="12"/>
        <v>11.85567246093912</v>
      </c>
      <c r="T25" s="396">
        <f t="shared" si="13"/>
        <v>9.2125282500000001</v>
      </c>
      <c r="U25" s="396">
        <f t="shared" si="14"/>
        <v>12.3059483131719</v>
      </c>
      <c r="V25" s="396" t="s">
        <v>1098</v>
      </c>
      <c r="W25" s="396" t="s">
        <v>1098</v>
      </c>
      <c r="Y25" s="474"/>
      <c r="Z25" s="356" t="s">
        <v>2370</v>
      </c>
      <c r="AA25" s="358">
        <v>0.80363300000000004</v>
      </c>
      <c r="AB25" s="358">
        <v>0.924674</v>
      </c>
      <c r="AC25" s="358">
        <v>0.98660400000000004</v>
      </c>
      <c r="AD25" s="358">
        <v>0.99325699999999995</v>
      </c>
      <c r="AE25" s="357">
        <v>1</v>
      </c>
      <c r="AF25" s="357">
        <v>1.0137700000000001</v>
      </c>
      <c r="AG25" s="358">
        <v>1.0279160000000001</v>
      </c>
      <c r="AH25"/>
      <c r="AI25"/>
      <c r="AJ25"/>
      <c r="AK25"/>
      <c r="AL25"/>
    </row>
    <row r="26" spans="1:38" s="151" customFormat="1" ht="12" thickBot="1">
      <c r="A26" s="43" t="s">
        <v>1892</v>
      </c>
      <c r="B26" s="176" t="s">
        <v>1893</v>
      </c>
      <c r="C26" s="177">
        <v>7896548133613</v>
      </c>
      <c r="D26" s="178">
        <v>500901101178410</v>
      </c>
      <c r="E26" s="178" t="s">
        <v>43</v>
      </c>
      <c r="F26" s="397">
        <f t="shared" si="0"/>
        <v>7.7202268560000009</v>
      </c>
      <c r="G26" s="397">
        <f t="shared" si="1"/>
        <v>10.275879088934323</v>
      </c>
      <c r="H26" s="397">
        <v>7.5030000000000001</v>
      </c>
      <c r="I26" s="397">
        <f t="shared" si="2"/>
        <v>9.9963095058868046</v>
      </c>
      <c r="J26" s="397">
        <f t="shared" si="3"/>
        <v>6.5194842510000006</v>
      </c>
      <c r="K26" s="397">
        <f t="shared" si="4"/>
        <v>9.0128045186477532</v>
      </c>
      <c r="L26" s="397">
        <f t="shared" si="5"/>
        <v>7.450591545</v>
      </c>
      <c r="M26" s="397">
        <f t="shared" si="6"/>
        <v>9.9288002230804295</v>
      </c>
      <c r="N26" s="397">
        <f t="shared" si="7"/>
        <v>6.4799734529999995</v>
      </c>
      <c r="O26" s="397">
        <f t="shared" si="8"/>
        <v>8.9581831582701792</v>
      </c>
      <c r="P26" s="397">
        <f t="shared" si="9"/>
        <v>7.3989183839999999</v>
      </c>
      <c r="Q26" s="397">
        <f t="shared" si="10"/>
        <v>9.8622001039681173</v>
      </c>
      <c r="R26" s="397">
        <f t="shared" si="11"/>
        <v>6.4409353439999997</v>
      </c>
      <c r="S26" s="397">
        <f t="shared" si="12"/>
        <v>8.9042152627053266</v>
      </c>
      <c r="T26" s="397">
        <f t="shared" si="13"/>
        <v>6.9190790250000003</v>
      </c>
      <c r="U26" s="397">
        <f t="shared" si="14"/>
        <v>9.2423954147876639</v>
      </c>
      <c r="V26" s="397" t="s">
        <v>1098</v>
      </c>
      <c r="W26" s="397" t="s">
        <v>1098</v>
      </c>
    </row>
    <row r="27" spans="1:38" s="151" customFormat="1" ht="11.25">
      <c r="A27" s="58" t="s">
        <v>1946</v>
      </c>
      <c r="B27" s="32" t="s">
        <v>1947</v>
      </c>
      <c r="C27" s="69">
        <v>7896548198353</v>
      </c>
      <c r="D27" s="70">
        <v>500904701133315</v>
      </c>
      <c r="E27" s="70" t="s">
        <v>25</v>
      </c>
      <c r="F27" s="396">
        <f t="shared" si="0"/>
        <v>92.837324999999979</v>
      </c>
      <c r="G27" s="396">
        <f t="shared" si="1"/>
        <v>128.34215561312655</v>
      </c>
      <c r="H27" s="396">
        <v>90.572999999999993</v>
      </c>
      <c r="I27" s="396">
        <f t="shared" si="2"/>
        <v>125.21185913475762</v>
      </c>
      <c r="J27" s="396">
        <f t="shared" si="3"/>
        <v>90.572999999999993</v>
      </c>
      <c r="K27" s="396">
        <f t="shared" si="4"/>
        <v>125.21185913475762</v>
      </c>
      <c r="L27" s="396">
        <f t="shared" si="5"/>
        <v>90.024037046999993</v>
      </c>
      <c r="M27" s="396">
        <f t="shared" si="6"/>
        <v>124.45295005654185</v>
      </c>
      <c r="N27" s="396">
        <f t="shared" si="7"/>
        <v>90.024037046999993</v>
      </c>
      <c r="O27" s="396">
        <f t="shared" si="8"/>
        <v>124.45295005654185</v>
      </c>
      <c r="P27" s="396">
        <f t="shared" si="9"/>
        <v>89.481776495999995</v>
      </c>
      <c r="Q27" s="396">
        <f t="shared" si="10"/>
        <v>123.70330665590205</v>
      </c>
      <c r="R27" s="396">
        <f t="shared" si="11"/>
        <v>89.481776495999995</v>
      </c>
      <c r="S27" s="396">
        <f t="shared" si="12"/>
        <v>123.70330665590205</v>
      </c>
      <c r="T27" s="396">
        <f t="shared" si="13"/>
        <v>84.397551714000002</v>
      </c>
      <c r="U27" s="396">
        <f t="shared" si="14"/>
        <v>116.67466415523158</v>
      </c>
      <c r="V27" s="396" t="s">
        <v>1098</v>
      </c>
      <c r="W27" s="396" t="s">
        <v>1098</v>
      </c>
    </row>
    <row r="28" spans="1:38" s="151" customFormat="1" ht="12" thickBot="1">
      <c r="A28" s="58" t="s">
        <v>1946</v>
      </c>
      <c r="B28" s="58" t="s">
        <v>1948</v>
      </c>
      <c r="C28" s="69">
        <v>7896548198926</v>
      </c>
      <c r="D28" s="70">
        <v>500912100006303</v>
      </c>
      <c r="E28" s="70" t="s">
        <v>25</v>
      </c>
      <c r="F28" s="396">
        <f t="shared" si="0"/>
        <v>185.66439999999997</v>
      </c>
      <c r="G28" s="396">
        <f t="shared" si="1"/>
        <v>256.67014120255806</v>
      </c>
      <c r="H28" s="396">
        <v>181.136</v>
      </c>
      <c r="I28" s="396">
        <f t="shared" si="2"/>
        <v>250.40989385615424</v>
      </c>
      <c r="J28" s="396">
        <f t="shared" si="3"/>
        <v>181.136</v>
      </c>
      <c r="K28" s="396">
        <f t="shared" si="4"/>
        <v>250.40989385615424</v>
      </c>
      <c r="L28" s="396">
        <f t="shared" si="5"/>
        <v>180.03813470399999</v>
      </c>
      <c r="M28" s="396">
        <f t="shared" si="6"/>
        <v>248.89215948949206</v>
      </c>
      <c r="N28" s="396">
        <f t="shared" si="7"/>
        <v>180.03813470399999</v>
      </c>
      <c r="O28" s="396">
        <f t="shared" si="8"/>
        <v>248.89215948949206</v>
      </c>
      <c r="P28" s="396">
        <f t="shared" si="9"/>
        <v>178.95367347199999</v>
      </c>
      <c r="Q28" s="396">
        <f t="shared" si="10"/>
        <v>247.39295545497527</v>
      </c>
      <c r="R28" s="396">
        <f t="shared" si="11"/>
        <v>178.95367347199999</v>
      </c>
      <c r="S28" s="396">
        <f t="shared" si="12"/>
        <v>247.39295545497527</v>
      </c>
      <c r="T28" s="396">
        <f t="shared" si="13"/>
        <v>168.785785248</v>
      </c>
      <c r="U28" s="396">
        <f t="shared" si="14"/>
        <v>233.33644647325391</v>
      </c>
      <c r="V28" s="396" t="s">
        <v>1098</v>
      </c>
      <c r="W28" s="396" t="s">
        <v>1098</v>
      </c>
    </row>
    <row r="29" spans="1:38" s="151" customFormat="1" ht="12" thickBot="1">
      <c r="A29" s="43" t="s">
        <v>1877</v>
      </c>
      <c r="B29" s="43" t="s">
        <v>1878</v>
      </c>
      <c r="C29" s="177">
        <v>7896548198865</v>
      </c>
      <c r="D29" s="178">
        <v>500901601170311</v>
      </c>
      <c r="E29" s="178" t="s">
        <v>43</v>
      </c>
      <c r="F29" s="397">
        <f t="shared" si="0"/>
        <v>21.438214920000004</v>
      </c>
      <c r="G29" s="397">
        <f t="shared" si="1"/>
        <v>28.534978117812425</v>
      </c>
      <c r="H29" s="397">
        <v>20.835000000000001</v>
      </c>
      <c r="I29" s="397">
        <f t="shared" si="2"/>
        <v>27.758644349613697</v>
      </c>
      <c r="J29" s="397">
        <f t="shared" si="3"/>
        <v>18.103885695000002</v>
      </c>
      <c r="K29" s="397">
        <f t="shared" si="4"/>
        <v>25.027559928831927</v>
      </c>
      <c r="L29" s="397">
        <f t="shared" si="5"/>
        <v>20.689467525000001</v>
      </c>
      <c r="M29" s="397">
        <f t="shared" si="6"/>
        <v>27.571178548298114</v>
      </c>
      <c r="N29" s="397">
        <f t="shared" si="7"/>
        <v>17.994168585000001</v>
      </c>
      <c r="O29" s="397">
        <f t="shared" si="8"/>
        <v>24.875882460690285</v>
      </c>
      <c r="P29" s="397">
        <f t="shared" si="9"/>
        <v>20.545976880000001</v>
      </c>
      <c r="Q29" s="397">
        <f t="shared" si="10"/>
        <v>27.386237393865883</v>
      </c>
      <c r="R29" s="397">
        <f t="shared" si="11"/>
        <v>17.885764080000001</v>
      </c>
      <c r="S29" s="397">
        <f t="shared" si="12"/>
        <v>24.726019591958618</v>
      </c>
      <c r="T29" s="397">
        <f t="shared" si="13"/>
        <v>19.213516125000002</v>
      </c>
      <c r="U29" s="397">
        <f t="shared" si="14"/>
        <v>25.66510841891257</v>
      </c>
      <c r="V29" s="397" t="s">
        <v>1098</v>
      </c>
      <c r="W29" s="397" t="s">
        <v>1098</v>
      </c>
    </row>
    <row r="30" spans="1:38" s="151" customFormat="1" ht="12" thickBot="1">
      <c r="A30" s="58" t="s">
        <v>1382</v>
      </c>
      <c r="B30" s="32" t="s">
        <v>1903</v>
      </c>
      <c r="C30" s="69">
        <v>7896261005624</v>
      </c>
      <c r="D30" s="70">
        <v>526506901179419</v>
      </c>
      <c r="E30" s="70" t="s">
        <v>43</v>
      </c>
      <c r="F30" s="396">
        <f t="shared" si="0"/>
        <v>28.823003424000003</v>
      </c>
      <c r="G30" s="396">
        <f t="shared" si="1"/>
        <v>38.364377587528757</v>
      </c>
      <c r="H30" s="396">
        <v>28.012</v>
      </c>
      <c r="I30" s="396">
        <f t="shared" si="2"/>
        <v>37.320621335319359</v>
      </c>
      <c r="J30" s="396">
        <f t="shared" si="3"/>
        <v>24.340103004000003</v>
      </c>
      <c r="K30" s="396">
        <f t="shared" si="4"/>
        <v>33.648764517707697</v>
      </c>
      <c r="L30" s="396">
        <f t="shared" si="5"/>
        <v>27.81633618</v>
      </c>
      <c r="M30" s="396">
        <f t="shared" si="6"/>
        <v>37.068579481397968</v>
      </c>
      <c r="N30" s="396">
        <f t="shared" si="7"/>
        <v>24.192591812</v>
      </c>
      <c r="O30" s="396">
        <f t="shared" si="8"/>
        <v>33.444838948349229</v>
      </c>
      <c r="P30" s="396">
        <f t="shared" si="9"/>
        <v>27.623417536000002</v>
      </c>
      <c r="Q30" s="396">
        <f t="shared" si="10"/>
        <v>36.819931935539771</v>
      </c>
      <c r="R30" s="396">
        <f t="shared" si="11"/>
        <v>24.046845376</v>
      </c>
      <c r="S30" s="396">
        <f t="shared" si="12"/>
        <v>33.243353050633296</v>
      </c>
      <c r="T30" s="396">
        <f t="shared" si="13"/>
        <v>25.831966099999999</v>
      </c>
      <c r="U30" s="396">
        <f t="shared" si="14"/>
        <v>34.505928343200324</v>
      </c>
      <c r="V30" s="396" t="s">
        <v>1098</v>
      </c>
      <c r="W30" s="396" t="s">
        <v>1098</v>
      </c>
    </row>
    <row r="31" spans="1:38" s="151" customFormat="1" ht="12" thickBot="1">
      <c r="A31" s="43" t="s">
        <v>1904</v>
      </c>
      <c r="B31" s="176" t="s">
        <v>1905</v>
      </c>
      <c r="C31" s="177">
        <v>7896548114124</v>
      </c>
      <c r="D31" s="178">
        <v>500901701175412</v>
      </c>
      <c r="E31" s="178" t="s">
        <v>25</v>
      </c>
      <c r="F31" s="397">
        <f t="shared" si="0"/>
        <v>7.9796249999999995</v>
      </c>
      <c r="G31" s="397">
        <f t="shared" si="1"/>
        <v>11.031363446592144</v>
      </c>
      <c r="H31" s="397">
        <v>7.7850000000000001</v>
      </c>
      <c r="I31" s="397">
        <f t="shared" si="2"/>
        <v>10.762305801553312</v>
      </c>
      <c r="J31" s="397">
        <f t="shared" si="3"/>
        <v>7.7850000000000001</v>
      </c>
      <c r="K31" s="397">
        <f t="shared" si="4"/>
        <v>10.762305801553312</v>
      </c>
      <c r="L31" s="397">
        <f t="shared" si="5"/>
        <v>7.7378151150000001</v>
      </c>
      <c r="M31" s="397">
        <f t="shared" si="6"/>
        <v>10.697075466090098</v>
      </c>
      <c r="N31" s="397">
        <f t="shared" si="7"/>
        <v>7.7378151150000001</v>
      </c>
      <c r="O31" s="397">
        <f t="shared" si="8"/>
        <v>10.697075466090098</v>
      </c>
      <c r="P31" s="397">
        <f t="shared" si="9"/>
        <v>7.6912063200000009</v>
      </c>
      <c r="Q31" s="397">
        <f t="shared" si="10"/>
        <v>10.632641541256199</v>
      </c>
      <c r="R31" s="397">
        <f t="shared" si="11"/>
        <v>7.6912063200000009</v>
      </c>
      <c r="S31" s="397">
        <f t="shared" si="12"/>
        <v>10.632641541256199</v>
      </c>
      <c r="T31" s="397">
        <f t="shared" si="13"/>
        <v>7.2542031300000005</v>
      </c>
      <c r="U31" s="397">
        <f t="shared" si="14"/>
        <v>10.028510267391805</v>
      </c>
      <c r="V31" s="397" t="s">
        <v>1098</v>
      </c>
      <c r="W31" s="397" t="s">
        <v>1098</v>
      </c>
    </row>
    <row r="32" spans="1:38" s="151" customFormat="1" ht="12" thickBot="1">
      <c r="A32" s="58" t="s">
        <v>1914</v>
      </c>
      <c r="B32" s="58" t="s">
        <v>528</v>
      </c>
      <c r="C32" s="69">
        <v>7896261008663</v>
      </c>
      <c r="D32" s="70">
        <v>526507602175411</v>
      </c>
      <c r="E32" s="70" t="s">
        <v>43</v>
      </c>
      <c r="F32" s="396">
        <f t="shared" si="0"/>
        <v>23.046466896000002</v>
      </c>
      <c r="G32" s="396">
        <f t="shared" si="1"/>
        <v>30.675615065167396</v>
      </c>
      <c r="H32" s="396">
        <v>22.398</v>
      </c>
      <c r="I32" s="396">
        <f t="shared" si="2"/>
        <v>29.841042291463765</v>
      </c>
      <c r="J32" s="396">
        <f t="shared" si="3"/>
        <v>19.462002966</v>
      </c>
      <c r="K32" s="396">
        <f t="shared" si="4"/>
        <v>26.905077383536231</v>
      </c>
      <c r="L32" s="396">
        <f t="shared" si="5"/>
        <v>22.241549969999998</v>
      </c>
      <c r="M32" s="396">
        <f t="shared" si="6"/>
        <v>29.639513180935015</v>
      </c>
      <c r="N32" s="396">
        <f t="shared" si="7"/>
        <v>19.344055097999998</v>
      </c>
      <c r="O32" s="396">
        <f t="shared" si="8"/>
        <v>26.742021375307939</v>
      </c>
      <c r="P32" s="396">
        <f t="shared" si="9"/>
        <v>22.087294944</v>
      </c>
      <c r="Q32" s="396">
        <f t="shared" si="10"/>
        <v>29.440698111245887</v>
      </c>
      <c r="R32" s="396">
        <f t="shared" si="11"/>
        <v>19.227518304</v>
      </c>
      <c r="S32" s="396">
        <f t="shared" si="12"/>
        <v>26.58091609410555</v>
      </c>
      <c r="T32" s="396">
        <f t="shared" si="13"/>
        <v>20.654875649999997</v>
      </c>
      <c r="U32" s="396">
        <f t="shared" si="14"/>
        <v>27.590453485327746</v>
      </c>
      <c r="V32" s="396" t="s">
        <v>1098</v>
      </c>
      <c r="W32" s="396" t="s">
        <v>1098</v>
      </c>
    </row>
    <row r="33" spans="1:23" s="151" customFormat="1" ht="12" thickBot="1">
      <c r="A33" s="43" t="s">
        <v>1912</v>
      </c>
      <c r="B33" s="43" t="s">
        <v>1913</v>
      </c>
      <c r="C33" s="177">
        <v>7896261008250</v>
      </c>
      <c r="D33" s="178">
        <v>526507901164411</v>
      </c>
      <c r="E33" s="178" t="s">
        <v>43</v>
      </c>
      <c r="F33" s="397">
        <f t="shared" si="0"/>
        <v>33.973937136000004</v>
      </c>
      <c r="G33" s="397">
        <f t="shared" si="1"/>
        <v>45.220441924354724</v>
      </c>
      <c r="H33" s="397">
        <v>33.018000000000001</v>
      </c>
      <c r="I33" s="397">
        <f t="shared" si="2"/>
        <v>43.990156905953683</v>
      </c>
      <c r="J33" s="397">
        <f t="shared" si="3"/>
        <v>28.689901506000002</v>
      </c>
      <c r="K33" s="397">
        <f t="shared" si="4"/>
        <v>39.662105770586628</v>
      </c>
      <c r="L33" s="397">
        <f t="shared" si="5"/>
        <v>32.787369269999999</v>
      </c>
      <c r="M33" s="397">
        <f t="shared" si="6"/>
        <v>43.6930728729401</v>
      </c>
      <c r="N33" s="397">
        <f t="shared" si="7"/>
        <v>28.516028717999998</v>
      </c>
      <c r="O33" s="397">
        <f t="shared" si="8"/>
        <v>39.421736841232139</v>
      </c>
      <c r="P33" s="397">
        <f t="shared" si="9"/>
        <v>32.559974304000001</v>
      </c>
      <c r="Q33" s="397">
        <f t="shared" si="10"/>
        <v>43.399989741812512</v>
      </c>
      <c r="R33" s="397">
        <f t="shared" si="11"/>
        <v>28.344236064</v>
      </c>
      <c r="S33" s="397">
        <f t="shared" si="12"/>
        <v>39.184243575103892</v>
      </c>
      <c r="T33" s="397">
        <f t="shared" si="13"/>
        <v>30.448374149999999</v>
      </c>
      <c r="U33" s="397">
        <f t="shared" si="14"/>
        <v>40.672452593024005</v>
      </c>
      <c r="V33" s="397" t="s">
        <v>1098</v>
      </c>
      <c r="W33" s="397" t="s">
        <v>1098</v>
      </c>
    </row>
    <row r="34" spans="1:23" s="151" customFormat="1" ht="12" thickBot="1">
      <c r="A34" s="58" t="s">
        <v>1942</v>
      </c>
      <c r="B34" s="32" t="s">
        <v>1943</v>
      </c>
      <c r="C34" s="69">
        <v>7896548113059</v>
      </c>
      <c r="D34" s="70">
        <v>500902101171317</v>
      </c>
      <c r="E34" s="70" t="s">
        <v>43</v>
      </c>
      <c r="F34" s="396">
        <f t="shared" si="0"/>
        <v>15.244952832000003</v>
      </c>
      <c r="G34" s="396">
        <f t="shared" si="1"/>
        <v>20.291539994888836</v>
      </c>
      <c r="H34" s="396">
        <v>14.816000000000001</v>
      </c>
      <c r="I34" s="396">
        <f t="shared" si="2"/>
        <v>19.739480426391964</v>
      </c>
      <c r="J34" s="396">
        <f t="shared" si="3"/>
        <v>12.873874272000002</v>
      </c>
      <c r="K34" s="396">
        <f t="shared" si="4"/>
        <v>17.79737594939159</v>
      </c>
      <c r="L34" s="396">
        <f t="shared" si="5"/>
        <v>14.71251024</v>
      </c>
      <c r="M34" s="396">
        <f t="shared" si="6"/>
        <v>19.606171412123103</v>
      </c>
      <c r="N34" s="396">
        <f t="shared" si="7"/>
        <v>12.795853215999999</v>
      </c>
      <c r="O34" s="396">
        <f t="shared" si="8"/>
        <v>17.689516416490868</v>
      </c>
      <c r="P34" s="396">
        <f t="shared" si="9"/>
        <v>14.610472448000001</v>
      </c>
      <c r="Q34" s="396">
        <f t="shared" si="10"/>
        <v>19.474657702304629</v>
      </c>
      <c r="R34" s="396">
        <f t="shared" si="11"/>
        <v>12.718765568</v>
      </c>
      <c r="S34" s="396">
        <f t="shared" si="12"/>
        <v>17.582947265392793</v>
      </c>
      <c r="T34" s="396">
        <f t="shared" si="13"/>
        <v>13.6629448</v>
      </c>
      <c r="U34" s="396">
        <f t="shared" si="14"/>
        <v>18.250743764560049</v>
      </c>
      <c r="V34" s="396" t="s">
        <v>1098</v>
      </c>
      <c r="W34" s="396" t="s">
        <v>1098</v>
      </c>
    </row>
    <row r="35" spans="1:23" s="151" customFormat="1" ht="12" thickBot="1">
      <c r="A35" s="43" t="s">
        <v>1906</v>
      </c>
      <c r="B35" s="176" t="s">
        <v>1907</v>
      </c>
      <c r="C35" s="177">
        <v>7896548165577</v>
      </c>
      <c r="D35" s="178">
        <v>500902301170111</v>
      </c>
      <c r="E35" s="178" t="s">
        <v>25</v>
      </c>
      <c r="F35" s="397">
        <f t="shared" si="0"/>
        <v>7.4486749999999997</v>
      </c>
      <c r="G35" s="397">
        <f t="shared" si="1"/>
        <v>10.297356219188838</v>
      </c>
      <c r="H35" s="397">
        <v>7.2670000000000003</v>
      </c>
      <c r="I35" s="397">
        <f t="shared" si="2"/>
        <v>10.046201189452526</v>
      </c>
      <c r="J35" s="397">
        <f t="shared" si="3"/>
        <v>7.2670000000000003</v>
      </c>
      <c r="K35" s="397">
        <f t="shared" si="4"/>
        <v>10.046201189452526</v>
      </c>
      <c r="L35" s="397">
        <f t="shared" si="5"/>
        <v>7.222954713</v>
      </c>
      <c r="M35" s="397">
        <f t="shared" si="6"/>
        <v>9.9853111640432548</v>
      </c>
      <c r="N35" s="397">
        <f t="shared" si="7"/>
        <v>7.222954713</v>
      </c>
      <c r="O35" s="397">
        <f t="shared" si="8"/>
        <v>9.9853111640432548</v>
      </c>
      <c r="P35" s="397">
        <f t="shared" si="9"/>
        <v>7.1794471840000007</v>
      </c>
      <c r="Q35" s="397">
        <f t="shared" si="10"/>
        <v>9.9251645575220024</v>
      </c>
      <c r="R35" s="397">
        <f t="shared" si="11"/>
        <v>7.1794471840000007</v>
      </c>
      <c r="S35" s="397">
        <f t="shared" si="12"/>
        <v>9.9251645575220024</v>
      </c>
      <c r="T35" s="397">
        <f t="shared" si="13"/>
        <v>6.7715214060000006</v>
      </c>
      <c r="U35" s="397">
        <f t="shared" si="14"/>
        <v>9.3612310999532742</v>
      </c>
      <c r="V35" s="397" t="s">
        <v>1098</v>
      </c>
      <c r="W35" s="397" t="s">
        <v>1098</v>
      </c>
    </row>
    <row r="36" spans="1:23" s="151" customFormat="1" ht="11.25">
      <c r="A36" s="58" t="s">
        <v>1900</v>
      </c>
      <c r="B36" s="58" t="s">
        <v>1901</v>
      </c>
      <c r="C36" s="69">
        <v>7896548198292</v>
      </c>
      <c r="D36" s="70">
        <v>500902501161319</v>
      </c>
      <c r="E36" s="70" t="s">
        <v>25</v>
      </c>
      <c r="F36" s="396">
        <f t="shared" si="0"/>
        <v>20.040799999999997</v>
      </c>
      <c r="G36" s="396">
        <f t="shared" si="1"/>
        <v>27.705230328551007</v>
      </c>
      <c r="H36" s="396">
        <v>19.552</v>
      </c>
      <c r="I36" s="396">
        <f t="shared" si="2"/>
        <v>27.029493003464399</v>
      </c>
      <c r="J36" s="396">
        <f t="shared" si="3"/>
        <v>19.552</v>
      </c>
      <c r="K36" s="396">
        <f t="shared" si="4"/>
        <v>27.029493003464399</v>
      </c>
      <c r="L36" s="396">
        <f t="shared" si="5"/>
        <v>19.433495327999999</v>
      </c>
      <c r="M36" s="396">
        <f t="shared" si="6"/>
        <v>26.8656672463704</v>
      </c>
      <c r="N36" s="396">
        <f t="shared" si="7"/>
        <v>19.433495327999999</v>
      </c>
      <c r="O36" s="396">
        <f t="shared" si="8"/>
        <v>26.8656672463704</v>
      </c>
      <c r="P36" s="396">
        <f t="shared" si="9"/>
        <v>19.316437504</v>
      </c>
      <c r="Q36" s="396">
        <f t="shared" si="10"/>
        <v>26.70384167175866</v>
      </c>
      <c r="R36" s="396">
        <f t="shared" si="11"/>
        <v>19.316437504</v>
      </c>
      <c r="S36" s="396">
        <f t="shared" si="12"/>
        <v>26.70384167175866</v>
      </c>
      <c r="T36" s="396">
        <f t="shared" si="13"/>
        <v>18.218905536000001</v>
      </c>
      <c r="U36" s="396">
        <f t="shared" si="14"/>
        <v>25.186568111502194</v>
      </c>
      <c r="V36" s="396" t="s">
        <v>1098</v>
      </c>
      <c r="W36" s="396" t="s">
        <v>1098</v>
      </c>
    </row>
    <row r="37" spans="1:23" s="151" customFormat="1" ht="12" thickBot="1">
      <c r="A37" s="58" t="s">
        <v>1900</v>
      </c>
      <c r="B37" s="58" t="s">
        <v>1902</v>
      </c>
      <c r="C37" s="69">
        <v>7896548111727</v>
      </c>
      <c r="D37" s="70">
        <v>500902502176311</v>
      </c>
      <c r="E37" s="70" t="s">
        <v>25</v>
      </c>
      <c r="F37" s="396">
        <f t="shared" si="0"/>
        <v>5.8455750000000002</v>
      </c>
      <c r="G37" s="396">
        <f t="shared" si="1"/>
        <v>8.0811645132838805</v>
      </c>
      <c r="H37" s="396">
        <v>5.7030000000000003</v>
      </c>
      <c r="I37" s="396">
        <f t="shared" si="2"/>
        <v>7.8840629397891506</v>
      </c>
      <c r="J37" s="396">
        <f t="shared" si="3"/>
        <v>5.7030000000000003</v>
      </c>
      <c r="K37" s="396">
        <f t="shared" si="4"/>
        <v>7.8840629397891506</v>
      </c>
      <c r="L37" s="396">
        <f t="shared" si="5"/>
        <v>5.6684341170000003</v>
      </c>
      <c r="M37" s="396">
        <f t="shared" si="6"/>
        <v>7.8362776343110889</v>
      </c>
      <c r="N37" s="396">
        <f t="shared" si="7"/>
        <v>5.6684341170000003</v>
      </c>
      <c r="O37" s="396">
        <f t="shared" si="8"/>
        <v>7.8362776343110889</v>
      </c>
      <c r="P37" s="396">
        <f t="shared" si="9"/>
        <v>5.6342902560000008</v>
      </c>
      <c r="Q37" s="396">
        <f t="shared" si="10"/>
        <v>7.7890757494905722</v>
      </c>
      <c r="R37" s="396">
        <f t="shared" si="11"/>
        <v>5.6342902560000008</v>
      </c>
      <c r="S37" s="396">
        <f t="shared" si="12"/>
        <v>7.7890757494905722</v>
      </c>
      <c r="T37" s="396">
        <f t="shared" si="13"/>
        <v>5.3141580540000009</v>
      </c>
      <c r="U37" s="396">
        <f t="shared" si="14"/>
        <v>7.3465117604284478</v>
      </c>
      <c r="V37" s="396" t="s">
        <v>1098</v>
      </c>
      <c r="W37" s="396" t="s">
        <v>1098</v>
      </c>
    </row>
    <row r="38" spans="1:23" s="151" customFormat="1" ht="11.25">
      <c r="A38" s="62" t="s">
        <v>1949</v>
      </c>
      <c r="B38" s="30" t="s">
        <v>1951</v>
      </c>
      <c r="C38" s="139">
        <v>7896548198285</v>
      </c>
      <c r="D38" s="112">
        <v>500902601166312</v>
      </c>
      <c r="E38" s="112" t="s">
        <v>25</v>
      </c>
      <c r="F38" s="398">
        <f t="shared" si="0"/>
        <v>19.706649999999996</v>
      </c>
      <c r="G38" s="398">
        <f t="shared" si="1"/>
        <v>27.243287556092554</v>
      </c>
      <c r="H38" s="398">
        <v>19.225999999999999</v>
      </c>
      <c r="I38" s="398">
        <f t="shared" si="2"/>
        <v>26.578817127895178</v>
      </c>
      <c r="J38" s="398">
        <f t="shared" si="3"/>
        <v>19.225999999999999</v>
      </c>
      <c r="K38" s="398">
        <f t="shared" si="4"/>
        <v>26.578817127895178</v>
      </c>
      <c r="L38" s="398">
        <f t="shared" si="5"/>
        <v>19.109471213999999</v>
      </c>
      <c r="M38" s="398">
        <f t="shared" si="6"/>
        <v>26.417722917283005</v>
      </c>
      <c r="N38" s="398">
        <f t="shared" si="7"/>
        <v>19.109471213999999</v>
      </c>
      <c r="O38" s="398">
        <f t="shared" si="8"/>
        <v>26.417722917283005</v>
      </c>
      <c r="P38" s="398">
        <f t="shared" si="9"/>
        <v>18.994365152</v>
      </c>
      <c r="Q38" s="398">
        <f t="shared" si="10"/>
        <v>26.258595539138298</v>
      </c>
      <c r="R38" s="398">
        <f t="shared" si="11"/>
        <v>18.994365152</v>
      </c>
      <c r="S38" s="398">
        <f t="shared" si="12"/>
        <v>26.258595539138298</v>
      </c>
      <c r="T38" s="398">
        <f t="shared" si="13"/>
        <v>17.915132868000001</v>
      </c>
      <c r="U38" s="398">
        <f t="shared" si="14"/>
        <v>24.76662021848103</v>
      </c>
      <c r="V38" s="398" t="s">
        <v>1098</v>
      </c>
      <c r="W38" s="398" t="s">
        <v>1098</v>
      </c>
    </row>
    <row r="39" spans="1:23" s="151" customFormat="1" ht="12" thickBot="1">
      <c r="A39" s="63" t="s">
        <v>1949</v>
      </c>
      <c r="B39" s="223" t="s">
        <v>1950</v>
      </c>
      <c r="C39" s="73">
        <v>7896548111987</v>
      </c>
      <c r="D39" s="74">
        <v>500902602170313</v>
      </c>
      <c r="E39" s="74" t="s">
        <v>25</v>
      </c>
      <c r="F39" s="395">
        <f t="shared" si="0"/>
        <v>12.096024999999999</v>
      </c>
      <c r="G39" s="395">
        <f t="shared" si="1"/>
        <v>16.722044962522016</v>
      </c>
      <c r="H39" s="395">
        <v>11.801</v>
      </c>
      <c r="I39" s="395">
        <f t="shared" si="2"/>
        <v>16.314190207338552</v>
      </c>
      <c r="J39" s="395">
        <f t="shared" si="3"/>
        <v>11.801</v>
      </c>
      <c r="K39" s="395">
        <f t="shared" si="4"/>
        <v>16.314190207338552</v>
      </c>
      <c r="L39" s="395">
        <f t="shared" si="5"/>
        <v>11.729474139000001</v>
      </c>
      <c r="M39" s="395">
        <f t="shared" si="6"/>
        <v>16.215309900491874</v>
      </c>
      <c r="N39" s="395">
        <f t="shared" si="7"/>
        <v>11.729474139000001</v>
      </c>
      <c r="O39" s="395">
        <f t="shared" si="8"/>
        <v>16.215309900491874</v>
      </c>
      <c r="P39" s="395">
        <f t="shared" si="9"/>
        <v>11.658821552000001</v>
      </c>
      <c r="Q39" s="395">
        <f t="shared" si="10"/>
        <v>16.11763684372054</v>
      </c>
      <c r="R39" s="395">
        <f t="shared" si="11"/>
        <v>11.658821552000001</v>
      </c>
      <c r="S39" s="395">
        <f t="shared" si="12"/>
        <v>16.11763684372054</v>
      </c>
      <c r="T39" s="395">
        <f t="shared" si="13"/>
        <v>10.996384218000001</v>
      </c>
      <c r="U39" s="395">
        <f t="shared" si="14"/>
        <v>15.201856090621797</v>
      </c>
      <c r="V39" s="395" t="s">
        <v>1098</v>
      </c>
      <c r="W39" s="395" t="s">
        <v>1098</v>
      </c>
    </row>
    <row r="40" spans="1:23" s="151" customFormat="1" ht="12" thickBot="1">
      <c r="A40" s="58" t="s">
        <v>1921</v>
      </c>
      <c r="B40" s="58" t="s">
        <v>1922</v>
      </c>
      <c r="C40" s="69">
        <v>7896548112229</v>
      </c>
      <c r="D40" s="70">
        <v>500902901178316</v>
      </c>
      <c r="E40" s="70" t="s">
        <v>43</v>
      </c>
      <c r="F40" s="396">
        <f t="shared" si="0"/>
        <v>11.853527040000001</v>
      </c>
      <c r="G40" s="396">
        <f t="shared" si="1"/>
        <v>15.777439304881169</v>
      </c>
      <c r="H40" s="396">
        <v>11.52</v>
      </c>
      <c r="I40" s="396">
        <f t="shared" si="2"/>
        <v>15.348192124192453</v>
      </c>
      <c r="J40" s="396">
        <f t="shared" si="3"/>
        <v>10.009923840000001</v>
      </c>
      <c r="K40" s="396">
        <f t="shared" si="4"/>
        <v>13.838132487647888</v>
      </c>
      <c r="L40" s="396">
        <f t="shared" si="5"/>
        <v>11.439532799999999</v>
      </c>
      <c r="M40" s="396">
        <f t="shared" si="6"/>
        <v>15.244539326920767</v>
      </c>
      <c r="N40" s="396">
        <f t="shared" si="7"/>
        <v>9.9492595199999982</v>
      </c>
      <c r="O40" s="396">
        <f t="shared" si="8"/>
        <v>13.754267624053371</v>
      </c>
      <c r="P40" s="396">
        <f t="shared" si="9"/>
        <v>11.36019456</v>
      </c>
      <c r="Q40" s="396">
        <f t="shared" si="10"/>
        <v>15.142282446716342</v>
      </c>
      <c r="R40" s="396">
        <f t="shared" si="11"/>
        <v>9.8893209599999992</v>
      </c>
      <c r="S40" s="396">
        <f t="shared" si="12"/>
        <v>13.671406081082949</v>
      </c>
      <c r="T40" s="396">
        <f t="shared" si="13"/>
        <v>10.623455999999999</v>
      </c>
      <c r="U40" s="396">
        <f t="shared" si="14"/>
        <v>14.190643099873901</v>
      </c>
      <c r="V40" s="396" t="s">
        <v>1098</v>
      </c>
      <c r="W40" s="396" t="s">
        <v>1098</v>
      </c>
    </row>
    <row r="41" spans="1:23" s="151" customFormat="1" ht="12" thickBot="1">
      <c r="A41" s="43" t="s">
        <v>1908</v>
      </c>
      <c r="B41" s="43" t="s">
        <v>1909</v>
      </c>
      <c r="C41" s="177">
        <v>7896548197585</v>
      </c>
      <c r="D41" s="178">
        <v>500904901132312</v>
      </c>
      <c r="E41" s="178" t="s">
        <v>25</v>
      </c>
      <c r="F41" s="397">
        <f t="shared" si="0"/>
        <v>45.755999999999993</v>
      </c>
      <c r="G41" s="397">
        <f t="shared" si="1"/>
        <v>63.254985774678644</v>
      </c>
      <c r="H41" s="397">
        <v>44.64</v>
      </c>
      <c r="I41" s="397">
        <f t="shared" si="2"/>
        <v>61.712181243588937</v>
      </c>
      <c r="J41" s="397">
        <f t="shared" si="3"/>
        <v>44.64</v>
      </c>
      <c r="K41" s="397">
        <f t="shared" si="4"/>
        <v>61.712181243588937</v>
      </c>
      <c r="L41" s="397">
        <f t="shared" si="5"/>
        <v>44.369436960000002</v>
      </c>
      <c r="M41" s="397">
        <f t="shared" si="6"/>
        <v>61.338143713071545</v>
      </c>
      <c r="N41" s="397">
        <f t="shared" si="7"/>
        <v>44.369436960000002</v>
      </c>
      <c r="O41" s="397">
        <f t="shared" si="8"/>
        <v>61.338143713071545</v>
      </c>
      <c r="P41" s="397">
        <f t="shared" si="9"/>
        <v>44.102177279999999</v>
      </c>
      <c r="Q41" s="397">
        <f t="shared" si="10"/>
        <v>60.968672883966171</v>
      </c>
      <c r="R41" s="397">
        <f t="shared" si="11"/>
        <v>44.102177279999999</v>
      </c>
      <c r="S41" s="397">
        <f t="shared" si="12"/>
        <v>60.968672883966171</v>
      </c>
      <c r="T41" s="397">
        <f t="shared" si="13"/>
        <v>41.596355520000003</v>
      </c>
      <c r="U41" s="397">
        <f t="shared" si="14"/>
        <v>57.504521302038555</v>
      </c>
      <c r="V41" s="397" t="s">
        <v>1098</v>
      </c>
      <c r="W41" s="397" t="s">
        <v>1098</v>
      </c>
    </row>
    <row r="42" spans="1:23" s="151" customFormat="1" ht="12" thickBot="1">
      <c r="A42" s="58" t="s">
        <v>1910</v>
      </c>
      <c r="B42" s="32" t="s">
        <v>1911</v>
      </c>
      <c r="C42" s="69">
        <v>7896548199459</v>
      </c>
      <c r="D42" s="70">
        <v>526514120079903</v>
      </c>
      <c r="E42" s="70" t="s">
        <v>25</v>
      </c>
      <c r="F42" s="396">
        <f t="shared" si="0"/>
        <v>82.355674999999991</v>
      </c>
      <c r="G42" s="396">
        <f t="shared" si="1"/>
        <v>113.85188938257404</v>
      </c>
      <c r="H42" s="396">
        <v>80.346999999999994</v>
      </c>
      <c r="I42" s="396">
        <f t="shared" si="2"/>
        <v>111.07501403177956</v>
      </c>
      <c r="J42" s="396">
        <f t="shared" si="3"/>
        <v>80.346999999999994</v>
      </c>
      <c r="K42" s="396">
        <f t="shared" si="4"/>
        <v>111.07501403177956</v>
      </c>
      <c r="L42" s="396">
        <f t="shared" si="5"/>
        <v>79.860016832999989</v>
      </c>
      <c r="M42" s="396">
        <f t="shared" si="6"/>
        <v>110.40178837173293</v>
      </c>
      <c r="N42" s="396">
        <f t="shared" si="7"/>
        <v>79.860016832999989</v>
      </c>
      <c r="O42" s="396">
        <f t="shared" si="8"/>
        <v>110.40178837173293</v>
      </c>
      <c r="P42" s="396">
        <f t="shared" si="9"/>
        <v>79.378979344000001</v>
      </c>
      <c r="Q42" s="396">
        <f t="shared" si="10"/>
        <v>109.73678226272469</v>
      </c>
      <c r="R42" s="396">
        <f t="shared" si="11"/>
        <v>79.378979344000001</v>
      </c>
      <c r="S42" s="396">
        <f t="shared" si="12"/>
        <v>109.73678226272469</v>
      </c>
      <c r="T42" s="396">
        <f t="shared" si="13"/>
        <v>74.868780845999993</v>
      </c>
      <c r="U42" s="396">
        <f t="shared" si="14"/>
        <v>103.50169742506476</v>
      </c>
      <c r="V42" s="396" t="s">
        <v>1098</v>
      </c>
      <c r="W42" s="396" t="s">
        <v>1098</v>
      </c>
    </row>
    <row r="43" spans="1:23" s="151" customFormat="1" ht="12" thickBot="1">
      <c r="A43" s="43" t="s">
        <v>1896</v>
      </c>
      <c r="B43" s="176" t="s">
        <v>1897</v>
      </c>
      <c r="C43" s="177">
        <v>7896548115251</v>
      </c>
      <c r="D43" s="178">
        <v>500903101175310</v>
      </c>
      <c r="E43" s="178" t="s">
        <v>25</v>
      </c>
      <c r="F43" s="397">
        <f t="shared" si="0"/>
        <v>41.016399999999997</v>
      </c>
      <c r="G43" s="397">
        <f t="shared" si="1"/>
        <v>56.702766818090076</v>
      </c>
      <c r="H43" s="397">
        <v>40.015999999999998</v>
      </c>
      <c r="I43" s="397">
        <f t="shared" si="2"/>
        <v>55.319772505453734</v>
      </c>
      <c r="J43" s="397">
        <f t="shared" si="3"/>
        <v>40.015999999999998</v>
      </c>
      <c r="K43" s="397">
        <f t="shared" si="4"/>
        <v>55.319772505453734</v>
      </c>
      <c r="L43" s="397">
        <f t="shared" si="5"/>
        <v>39.773463024000002</v>
      </c>
      <c r="M43" s="397">
        <f t="shared" si="6"/>
        <v>54.984479364298181</v>
      </c>
      <c r="N43" s="397">
        <f t="shared" si="7"/>
        <v>39.773463024000002</v>
      </c>
      <c r="O43" s="397">
        <f t="shared" si="8"/>
        <v>54.984479364298181</v>
      </c>
      <c r="P43" s="397">
        <f t="shared" si="9"/>
        <v>39.533887231999998</v>
      </c>
      <c r="Q43" s="397">
        <f t="shared" si="10"/>
        <v>54.653279886308027</v>
      </c>
      <c r="R43" s="397">
        <f t="shared" si="11"/>
        <v>39.533887231999998</v>
      </c>
      <c r="S43" s="397">
        <f t="shared" si="12"/>
        <v>54.653279886308027</v>
      </c>
      <c r="T43" s="397">
        <f t="shared" si="13"/>
        <v>37.287629088000003</v>
      </c>
      <c r="U43" s="397">
        <f t="shared" si="14"/>
        <v>51.547959776486891</v>
      </c>
      <c r="V43" s="397" t="s">
        <v>1098</v>
      </c>
      <c r="W43" s="397" t="s">
        <v>1098</v>
      </c>
    </row>
    <row r="44" spans="1:23" s="151" customFormat="1" ht="12" thickBot="1">
      <c r="A44" s="58" t="s">
        <v>1894</v>
      </c>
      <c r="B44" s="58" t="s">
        <v>1895</v>
      </c>
      <c r="C44" s="69">
        <v>7896548140581</v>
      </c>
      <c r="D44" s="70">
        <v>500904601171411</v>
      </c>
      <c r="E44" s="70" t="s">
        <v>25</v>
      </c>
      <c r="F44" s="396">
        <f t="shared" si="0"/>
        <v>41.016399999999997</v>
      </c>
      <c r="G44" s="396">
        <f t="shared" si="1"/>
        <v>56.702766818090076</v>
      </c>
      <c r="H44" s="396">
        <v>40.015999999999998</v>
      </c>
      <c r="I44" s="396">
        <f t="shared" si="2"/>
        <v>55.319772505453734</v>
      </c>
      <c r="J44" s="396">
        <f t="shared" si="3"/>
        <v>40.015999999999998</v>
      </c>
      <c r="K44" s="396">
        <f t="shared" si="4"/>
        <v>55.319772505453734</v>
      </c>
      <c r="L44" s="396">
        <f t="shared" si="5"/>
        <v>39.773463024000002</v>
      </c>
      <c r="M44" s="396">
        <f t="shared" si="6"/>
        <v>54.984479364298181</v>
      </c>
      <c r="N44" s="396">
        <f t="shared" si="7"/>
        <v>39.773463024000002</v>
      </c>
      <c r="O44" s="396">
        <f t="shared" si="8"/>
        <v>54.984479364298181</v>
      </c>
      <c r="P44" s="396">
        <f t="shared" si="9"/>
        <v>39.533887231999998</v>
      </c>
      <c r="Q44" s="396">
        <f t="shared" si="10"/>
        <v>54.653279886308027</v>
      </c>
      <c r="R44" s="396">
        <f t="shared" si="11"/>
        <v>39.533887231999998</v>
      </c>
      <c r="S44" s="396">
        <f t="shared" si="12"/>
        <v>54.653279886308027</v>
      </c>
      <c r="T44" s="396">
        <f t="shared" si="13"/>
        <v>37.287629088000003</v>
      </c>
      <c r="U44" s="396">
        <f t="shared" si="14"/>
        <v>51.547959776486891</v>
      </c>
      <c r="V44" s="396" t="s">
        <v>1098</v>
      </c>
      <c r="W44" s="396" t="s">
        <v>1098</v>
      </c>
    </row>
    <row r="45" spans="1:23" s="151" customFormat="1" ht="12" thickBot="1">
      <c r="A45" s="43" t="s">
        <v>1915</v>
      </c>
      <c r="B45" s="43" t="s">
        <v>1916</v>
      </c>
      <c r="C45" s="177">
        <v>7896548137048</v>
      </c>
      <c r="D45" s="178">
        <v>500903301174113</v>
      </c>
      <c r="E45" s="178" t="s">
        <v>25</v>
      </c>
      <c r="F45" s="397">
        <f t="shared" si="0"/>
        <v>38.156649999999999</v>
      </c>
      <c r="G45" s="397">
        <f t="shared" si="1"/>
        <v>52.749330207172662</v>
      </c>
      <c r="H45" s="397">
        <v>37.225999999999999</v>
      </c>
      <c r="I45" s="397">
        <f t="shared" si="2"/>
        <v>51.462761177729426</v>
      </c>
      <c r="J45" s="397">
        <f t="shared" si="3"/>
        <v>37.225999999999999</v>
      </c>
      <c r="K45" s="397">
        <f t="shared" si="4"/>
        <v>51.462761177729426</v>
      </c>
      <c r="L45" s="397">
        <f t="shared" si="5"/>
        <v>37.000373214</v>
      </c>
      <c r="M45" s="397">
        <f t="shared" si="6"/>
        <v>51.150845382231211</v>
      </c>
      <c r="N45" s="397">
        <f t="shared" si="7"/>
        <v>37.000373214</v>
      </c>
      <c r="O45" s="397">
        <f t="shared" si="8"/>
        <v>51.150845382231211</v>
      </c>
      <c r="P45" s="397">
        <f t="shared" si="9"/>
        <v>36.777501151999999</v>
      </c>
      <c r="Q45" s="397">
        <f t="shared" si="10"/>
        <v>50.842737831060141</v>
      </c>
      <c r="R45" s="397">
        <f t="shared" si="11"/>
        <v>36.777501151999999</v>
      </c>
      <c r="S45" s="397">
        <f t="shared" si="12"/>
        <v>50.842737831060141</v>
      </c>
      <c r="T45" s="397">
        <f t="shared" si="13"/>
        <v>34.687856867999997</v>
      </c>
      <c r="U45" s="397">
        <f t="shared" si="14"/>
        <v>47.953927195109472</v>
      </c>
      <c r="V45" s="397" t="s">
        <v>1098</v>
      </c>
      <c r="W45" s="397" t="s">
        <v>1098</v>
      </c>
    </row>
    <row r="46" spans="1:23" s="151" customFormat="1" ht="11.25">
      <c r="A46" s="58" t="s">
        <v>1937</v>
      </c>
      <c r="B46" s="32" t="s">
        <v>1939</v>
      </c>
      <c r="C46" s="69">
        <v>7896548198070</v>
      </c>
      <c r="D46" s="70">
        <v>500903401160319</v>
      </c>
      <c r="E46" s="70" t="s">
        <v>25</v>
      </c>
      <c r="F46" s="396">
        <f t="shared" si="0"/>
        <v>26.129299999999997</v>
      </c>
      <c r="G46" s="396">
        <f t="shared" si="1"/>
        <v>36.122224403407444</v>
      </c>
      <c r="H46" s="396">
        <v>25.492000000000001</v>
      </c>
      <c r="I46" s="396">
        <f t="shared" si="2"/>
        <v>35.241194539909699</v>
      </c>
      <c r="J46" s="396">
        <f t="shared" si="3"/>
        <v>25.492000000000001</v>
      </c>
      <c r="K46" s="396">
        <f t="shared" si="4"/>
        <v>35.241194539909699</v>
      </c>
      <c r="L46" s="396">
        <f t="shared" si="5"/>
        <v>25.337492988000001</v>
      </c>
      <c r="M46" s="396">
        <f t="shared" si="6"/>
        <v>35.027597659803313</v>
      </c>
      <c r="N46" s="396">
        <f t="shared" si="7"/>
        <v>25.337492988000001</v>
      </c>
      <c r="O46" s="396">
        <f t="shared" si="8"/>
        <v>35.027597659803313</v>
      </c>
      <c r="P46" s="396">
        <f t="shared" si="9"/>
        <v>25.184872384000002</v>
      </c>
      <c r="Q46" s="396">
        <f t="shared" si="10"/>
        <v>34.816608628092872</v>
      </c>
      <c r="R46" s="396">
        <f t="shared" si="11"/>
        <v>25.184872384000002</v>
      </c>
      <c r="S46" s="396">
        <f t="shared" si="12"/>
        <v>34.816608628092872</v>
      </c>
      <c r="T46" s="396">
        <f t="shared" si="13"/>
        <v>23.753904456000001</v>
      </c>
      <c r="U46" s="396">
        <f t="shared" si="14"/>
        <v>32.838379413789582</v>
      </c>
      <c r="V46" s="396" t="s">
        <v>1098</v>
      </c>
      <c r="W46" s="396" t="s">
        <v>1098</v>
      </c>
    </row>
    <row r="47" spans="1:23" s="151" customFormat="1" ht="12" thickBot="1">
      <c r="A47" s="58" t="s">
        <v>1937</v>
      </c>
      <c r="B47" s="32" t="s">
        <v>1938</v>
      </c>
      <c r="C47" s="69">
        <v>7896548112908</v>
      </c>
      <c r="D47" s="70">
        <v>500903402175311</v>
      </c>
      <c r="E47" s="70" t="s">
        <v>25</v>
      </c>
      <c r="F47" s="396">
        <f t="shared" si="0"/>
        <v>24.1572</v>
      </c>
      <c r="G47" s="396">
        <f t="shared" si="1"/>
        <v>33.395911844480878</v>
      </c>
      <c r="H47" s="396">
        <v>23.568000000000001</v>
      </c>
      <c r="I47" s="396">
        <f t="shared" si="2"/>
        <v>32.58137740924964</v>
      </c>
      <c r="J47" s="396">
        <f t="shared" si="3"/>
        <v>23.568000000000001</v>
      </c>
      <c r="K47" s="396">
        <f t="shared" si="4"/>
        <v>32.58137740924964</v>
      </c>
      <c r="L47" s="396">
        <f t="shared" si="5"/>
        <v>23.425154352000003</v>
      </c>
      <c r="M47" s="396">
        <f t="shared" si="6"/>
        <v>32.383901680772183</v>
      </c>
      <c r="N47" s="396">
        <f t="shared" si="7"/>
        <v>23.425154352000003</v>
      </c>
      <c r="O47" s="396">
        <f t="shared" si="8"/>
        <v>32.383901680772183</v>
      </c>
      <c r="P47" s="396">
        <f t="shared" si="9"/>
        <v>23.284052736000003</v>
      </c>
      <c r="Q47" s="396">
        <f t="shared" si="10"/>
        <v>32.188836974223008</v>
      </c>
      <c r="R47" s="396">
        <f t="shared" si="11"/>
        <v>23.284052736000003</v>
      </c>
      <c r="S47" s="396">
        <f t="shared" si="12"/>
        <v>32.188836974223008</v>
      </c>
      <c r="T47" s="396">
        <f t="shared" si="13"/>
        <v>21.961086624000004</v>
      </c>
      <c r="U47" s="396">
        <f t="shared" si="14"/>
        <v>30.359913934732187</v>
      </c>
      <c r="V47" s="396" t="s">
        <v>1098</v>
      </c>
      <c r="W47" s="396" t="s">
        <v>1098</v>
      </c>
    </row>
    <row r="48" spans="1:23" s="151" customFormat="1" ht="12" thickBot="1">
      <c r="A48" s="43" t="s">
        <v>1940</v>
      </c>
      <c r="B48" s="43" t="s">
        <v>1941</v>
      </c>
      <c r="C48" s="177">
        <v>7896548140666</v>
      </c>
      <c r="D48" s="178">
        <v>500903501173110</v>
      </c>
      <c r="E48" s="178" t="s">
        <v>25</v>
      </c>
      <c r="F48" s="397">
        <f t="shared" si="0"/>
        <v>15.924399999999999</v>
      </c>
      <c r="G48" s="397">
        <f t="shared" si="1"/>
        <v>22.014548812621136</v>
      </c>
      <c r="H48" s="397">
        <v>15.536</v>
      </c>
      <c r="I48" s="397">
        <f t="shared" si="2"/>
        <v>21.477608597679158</v>
      </c>
      <c r="J48" s="397">
        <f t="shared" si="3"/>
        <v>15.536</v>
      </c>
      <c r="K48" s="397">
        <f t="shared" si="4"/>
        <v>21.477608597679158</v>
      </c>
      <c r="L48" s="397">
        <f t="shared" si="5"/>
        <v>15.441836304000001</v>
      </c>
      <c r="M48" s="397">
        <f t="shared" si="6"/>
        <v>21.347432811968627</v>
      </c>
      <c r="N48" s="397">
        <f t="shared" si="7"/>
        <v>15.441836304000001</v>
      </c>
      <c r="O48" s="397">
        <f t="shared" si="8"/>
        <v>21.347432811968627</v>
      </c>
      <c r="P48" s="397">
        <f t="shared" si="9"/>
        <v>15.348822272</v>
      </c>
      <c r="Q48" s="397">
        <f t="shared" si="10"/>
        <v>21.218846369294319</v>
      </c>
      <c r="R48" s="397">
        <f t="shared" si="11"/>
        <v>15.348822272</v>
      </c>
      <c r="S48" s="397">
        <f t="shared" si="12"/>
        <v>21.218846369294319</v>
      </c>
      <c r="T48" s="397">
        <f t="shared" si="13"/>
        <v>14.476724448000001</v>
      </c>
      <c r="U48" s="397">
        <f t="shared" si="14"/>
        <v>20.0132222882722</v>
      </c>
      <c r="V48" s="397" t="s">
        <v>1098</v>
      </c>
      <c r="W48" s="397" t="s">
        <v>1098</v>
      </c>
    </row>
    <row r="49" spans="1:23" s="151" customFormat="1" ht="11.25">
      <c r="A49" s="58" t="s">
        <v>1917</v>
      </c>
      <c r="B49" s="58" t="s">
        <v>1889</v>
      </c>
      <c r="C49" s="69">
        <v>7896548198162</v>
      </c>
      <c r="D49" s="70">
        <v>500903701164311</v>
      </c>
      <c r="E49" s="70" t="s">
        <v>25</v>
      </c>
      <c r="F49" s="396">
        <f t="shared" si="0"/>
        <v>25.24165</v>
      </c>
      <c r="G49" s="396">
        <f t="shared" si="1"/>
        <v>34.895100351416588</v>
      </c>
      <c r="H49" s="396">
        <v>24.626000000000001</v>
      </c>
      <c r="I49" s="396">
        <f t="shared" si="2"/>
        <v>34.044000342845457</v>
      </c>
      <c r="J49" s="396">
        <f t="shared" si="3"/>
        <v>24.626000000000001</v>
      </c>
      <c r="K49" s="396">
        <f t="shared" si="4"/>
        <v>34.044000342845457</v>
      </c>
      <c r="L49" s="396">
        <f t="shared" si="5"/>
        <v>24.476741814</v>
      </c>
      <c r="M49" s="396">
        <f t="shared" si="6"/>
        <v>33.837659656767471</v>
      </c>
      <c r="N49" s="396">
        <f t="shared" si="7"/>
        <v>24.476741814</v>
      </c>
      <c r="O49" s="396">
        <f t="shared" si="8"/>
        <v>33.837659656767471</v>
      </c>
      <c r="P49" s="396">
        <f t="shared" si="9"/>
        <v>24.329305952000002</v>
      </c>
      <c r="Q49" s="396">
        <f t="shared" si="10"/>
        <v>33.633838226714857</v>
      </c>
      <c r="R49" s="396">
        <f t="shared" si="11"/>
        <v>24.329305952000002</v>
      </c>
      <c r="S49" s="396">
        <f t="shared" si="12"/>
        <v>33.633838226714857</v>
      </c>
      <c r="T49" s="396">
        <f t="shared" si="13"/>
        <v>22.946950068000003</v>
      </c>
      <c r="U49" s="396">
        <f t="shared" si="14"/>
        <v>31.722812311469571</v>
      </c>
      <c r="V49" s="396" t="s">
        <v>1098</v>
      </c>
      <c r="W49" s="396" t="s">
        <v>1098</v>
      </c>
    </row>
    <row r="50" spans="1:23" s="151" customFormat="1" ht="12" thickBot="1">
      <c r="A50" s="58" t="s">
        <v>1917</v>
      </c>
      <c r="B50" s="32" t="s">
        <v>1887</v>
      </c>
      <c r="C50" s="69">
        <v>7896548112717</v>
      </c>
      <c r="D50" s="70">
        <v>500903702179310</v>
      </c>
      <c r="E50" s="70" t="s">
        <v>25</v>
      </c>
      <c r="F50" s="396">
        <f t="shared" si="0"/>
        <v>19.902425000000001</v>
      </c>
      <c r="G50" s="396">
        <f t="shared" si="1"/>
        <v>27.513935008667911</v>
      </c>
      <c r="H50" s="396">
        <v>19.417000000000002</v>
      </c>
      <c r="I50" s="396">
        <f t="shared" si="2"/>
        <v>26.842863423090645</v>
      </c>
      <c r="J50" s="396">
        <f t="shared" si="3"/>
        <v>19.417000000000002</v>
      </c>
      <c r="K50" s="396">
        <f t="shared" si="4"/>
        <v>26.842863423090645</v>
      </c>
      <c r="L50" s="396">
        <f t="shared" si="5"/>
        <v>19.299313563000002</v>
      </c>
      <c r="M50" s="396">
        <f t="shared" si="6"/>
        <v>26.680168827883293</v>
      </c>
      <c r="N50" s="396">
        <f t="shared" si="7"/>
        <v>19.299313563000002</v>
      </c>
      <c r="O50" s="396">
        <f t="shared" si="8"/>
        <v>26.680168827883293</v>
      </c>
      <c r="P50" s="396">
        <f t="shared" si="9"/>
        <v>19.183063984000004</v>
      </c>
      <c r="Q50" s="396">
        <f t="shared" si="10"/>
        <v>26.519460604569254</v>
      </c>
      <c r="R50" s="396">
        <f t="shared" si="11"/>
        <v>19.183063984000004</v>
      </c>
      <c r="S50" s="396">
        <f t="shared" si="12"/>
        <v>26.519460604569254</v>
      </c>
      <c r="T50" s="396">
        <f t="shared" si="13"/>
        <v>18.093110106000001</v>
      </c>
      <c r="U50" s="396">
        <f t="shared" si="14"/>
        <v>25.01266330917748</v>
      </c>
      <c r="V50" s="396" t="s">
        <v>1098</v>
      </c>
      <c r="W50" s="396" t="s">
        <v>1098</v>
      </c>
    </row>
    <row r="51" spans="1:23" s="151" customFormat="1" ht="11.25">
      <c r="A51" s="62" t="s">
        <v>1918</v>
      </c>
      <c r="B51" s="30" t="s">
        <v>1919</v>
      </c>
      <c r="C51" s="139">
        <v>7896548198636</v>
      </c>
      <c r="D51" s="112">
        <v>500903801177316</v>
      </c>
      <c r="E51" s="112" t="s">
        <v>25</v>
      </c>
      <c r="F51" s="398">
        <f t="shared" si="0"/>
        <v>89.263149999999996</v>
      </c>
      <c r="G51" s="398">
        <f t="shared" si="1"/>
        <v>123.40106835066454</v>
      </c>
      <c r="H51" s="398">
        <v>87.085999999999999</v>
      </c>
      <c r="I51" s="398">
        <f t="shared" si="2"/>
        <v>120.39128619577029</v>
      </c>
      <c r="J51" s="398">
        <f t="shared" si="3"/>
        <v>87.085999999999999</v>
      </c>
      <c r="K51" s="398">
        <f t="shared" si="4"/>
        <v>120.39128619577029</v>
      </c>
      <c r="L51" s="398">
        <f t="shared" si="5"/>
        <v>86.558171754</v>
      </c>
      <c r="M51" s="398">
        <f t="shared" si="6"/>
        <v>119.66159461013773</v>
      </c>
      <c r="N51" s="398">
        <f t="shared" si="7"/>
        <v>86.558171754</v>
      </c>
      <c r="O51" s="398">
        <f t="shared" si="8"/>
        <v>119.66159461013773</v>
      </c>
      <c r="P51" s="398">
        <f t="shared" si="9"/>
        <v>86.036787872000005</v>
      </c>
      <c r="Q51" s="398">
        <f t="shared" si="10"/>
        <v>118.94081197968366</v>
      </c>
      <c r="R51" s="398">
        <f t="shared" si="11"/>
        <v>86.036787872000005</v>
      </c>
      <c r="S51" s="398">
        <f t="shared" si="12"/>
        <v>118.94081197968366</v>
      </c>
      <c r="T51" s="398">
        <f t="shared" si="13"/>
        <v>81.148302348000001</v>
      </c>
      <c r="U51" s="398">
        <f t="shared" si="14"/>
        <v>112.18276752037028</v>
      </c>
      <c r="V51" s="398" t="s">
        <v>1098</v>
      </c>
      <c r="W51" s="398" t="s">
        <v>1098</v>
      </c>
    </row>
    <row r="52" spans="1:23" s="151" customFormat="1" ht="12" thickBot="1">
      <c r="A52" s="63" t="s">
        <v>1918</v>
      </c>
      <c r="B52" s="63" t="s">
        <v>1920</v>
      </c>
      <c r="C52" s="73">
        <v>7896548197608</v>
      </c>
      <c r="D52" s="74">
        <v>500912110006403</v>
      </c>
      <c r="E52" s="74" t="s">
        <v>25</v>
      </c>
      <c r="F52" s="395">
        <f t="shared" si="0"/>
        <v>178.52629999999999</v>
      </c>
      <c r="G52" s="395">
        <f t="shared" si="1"/>
        <v>246.80213670132909</v>
      </c>
      <c r="H52" s="395">
        <v>174.172</v>
      </c>
      <c r="I52" s="395">
        <f t="shared" si="2"/>
        <v>240.78257239154058</v>
      </c>
      <c r="J52" s="395">
        <f t="shared" si="3"/>
        <v>174.172</v>
      </c>
      <c r="K52" s="395">
        <f t="shared" si="4"/>
        <v>240.78257239154058</v>
      </c>
      <c r="L52" s="395">
        <f t="shared" si="5"/>
        <v>173.116343508</v>
      </c>
      <c r="M52" s="395">
        <f t="shared" si="6"/>
        <v>239.32318922027545</v>
      </c>
      <c r="N52" s="395">
        <f t="shared" si="7"/>
        <v>173.116343508</v>
      </c>
      <c r="O52" s="395">
        <f t="shared" si="8"/>
        <v>239.32318922027545</v>
      </c>
      <c r="P52" s="395">
        <f t="shared" si="9"/>
        <v>172.07357574400001</v>
      </c>
      <c r="Q52" s="395">
        <f t="shared" si="10"/>
        <v>237.88162395936732</v>
      </c>
      <c r="R52" s="395">
        <f t="shared" si="11"/>
        <v>172.07357574400001</v>
      </c>
      <c r="S52" s="395">
        <f t="shared" si="12"/>
        <v>237.88162395936732</v>
      </c>
      <c r="T52" s="395">
        <f t="shared" si="13"/>
        <v>162.296604696</v>
      </c>
      <c r="U52" s="395">
        <f t="shared" si="14"/>
        <v>224.36553504074055</v>
      </c>
      <c r="V52" s="395" t="s">
        <v>1098</v>
      </c>
      <c r="W52" s="395" t="s">
        <v>1098</v>
      </c>
    </row>
    <row r="53" spans="1:23" s="151" customFormat="1" ht="12" thickBot="1">
      <c r="A53" s="58" t="s">
        <v>1952</v>
      </c>
      <c r="B53" s="58" t="s">
        <v>1953</v>
      </c>
      <c r="C53" s="69">
        <v>7896548140222</v>
      </c>
      <c r="D53" s="70">
        <v>500903901171311</v>
      </c>
      <c r="E53" s="70" t="s">
        <v>43</v>
      </c>
      <c r="F53" s="396">
        <f t="shared" si="0"/>
        <v>15.244952832000003</v>
      </c>
      <c r="G53" s="396">
        <f t="shared" si="1"/>
        <v>20.291539994888836</v>
      </c>
      <c r="H53" s="396">
        <v>14.816000000000001</v>
      </c>
      <c r="I53" s="396">
        <f t="shared" si="2"/>
        <v>19.739480426391964</v>
      </c>
      <c r="J53" s="396">
        <f t="shared" si="3"/>
        <v>12.873874272000002</v>
      </c>
      <c r="K53" s="396">
        <f t="shared" si="4"/>
        <v>17.79737594939159</v>
      </c>
      <c r="L53" s="396">
        <f t="shared" si="5"/>
        <v>14.71251024</v>
      </c>
      <c r="M53" s="396">
        <f t="shared" si="6"/>
        <v>19.606171412123103</v>
      </c>
      <c r="N53" s="396">
        <f t="shared" si="7"/>
        <v>12.795853215999999</v>
      </c>
      <c r="O53" s="396">
        <f t="shared" si="8"/>
        <v>17.689516416490868</v>
      </c>
      <c r="P53" s="396">
        <f t="shared" si="9"/>
        <v>14.610472448000001</v>
      </c>
      <c r="Q53" s="396">
        <f t="shared" si="10"/>
        <v>19.474657702304629</v>
      </c>
      <c r="R53" s="396">
        <f t="shared" si="11"/>
        <v>12.718765568</v>
      </c>
      <c r="S53" s="396">
        <f t="shared" si="12"/>
        <v>17.582947265392793</v>
      </c>
      <c r="T53" s="396">
        <f t="shared" si="13"/>
        <v>13.6629448</v>
      </c>
      <c r="U53" s="396">
        <f t="shared" si="14"/>
        <v>18.250743764560049</v>
      </c>
      <c r="V53" s="396" t="s">
        <v>1098</v>
      </c>
      <c r="W53" s="396" t="s">
        <v>1098</v>
      </c>
    </row>
    <row r="54" spans="1:23" s="151" customFormat="1" ht="12" thickBot="1">
      <c r="A54" s="43" t="s">
        <v>1935</v>
      </c>
      <c r="B54" s="176" t="s">
        <v>1936</v>
      </c>
      <c r="C54" s="177">
        <v>7896548197554</v>
      </c>
      <c r="D54" s="178">
        <v>500904801138319</v>
      </c>
      <c r="E54" s="178" t="s">
        <v>25</v>
      </c>
      <c r="F54" s="397">
        <f t="shared" si="0"/>
        <v>26.140574999999998</v>
      </c>
      <c r="G54" s="397">
        <f t="shared" si="1"/>
        <v>36.137811429471988</v>
      </c>
      <c r="H54" s="397">
        <v>25.503</v>
      </c>
      <c r="I54" s="397">
        <f t="shared" si="2"/>
        <v>35.256401394606826</v>
      </c>
      <c r="J54" s="397">
        <f t="shared" si="3"/>
        <v>25.503</v>
      </c>
      <c r="K54" s="397">
        <f t="shared" si="4"/>
        <v>35.256401394606826</v>
      </c>
      <c r="L54" s="397">
        <f t="shared" si="5"/>
        <v>25.348426317000001</v>
      </c>
      <c r="M54" s="397">
        <f t="shared" si="6"/>
        <v>35.042712345754111</v>
      </c>
      <c r="N54" s="397">
        <f t="shared" si="7"/>
        <v>25.348426317000001</v>
      </c>
      <c r="O54" s="397">
        <f t="shared" si="8"/>
        <v>35.042712345754111</v>
      </c>
      <c r="P54" s="397">
        <f t="shared" si="9"/>
        <v>25.195739856000003</v>
      </c>
      <c r="Q54" s="397">
        <f t="shared" si="10"/>
        <v>34.831632270604601</v>
      </c>
      <c r="R54" s="397">
        <f t="shared" si="11"/>
        <v>25.195739856000003</v>
      </c>
      <c r="S54" s="397">
        <f t="shared" si="12"/>
        <v>34.831632270604601</v>
      </c>
      <c r="T54" s="397">
        <f t="shared" si="13"/>
        <v>23.764154454</v>
      </c>
      <c r="U54" s="397">
        <f t="shared" si="14"/>
        <v>32.852549434719741</v>
      </c>
      <c r="V54" s="397" t="s">
        <v>1098</v>
      </c>
      <c r="W54" s="397" t="s">
        <v>1098</v>
      </c>
    </row>
    <row r="55" spans="1:23" s="151" customFormat="1" ht="12" thickBot="1">
      <c r="A55" s="58" t="s">
        <v>1890</v>
      </c>
      <c r="B55" s="32" t="s">
        <v>1891</v>
      </c>
      <c r="C55" s="69">
        <v>7896548139585</v>
      </c>
      <c r="D55" s="70">
        <v>500904201130317</v>
      </c>
      <c r="E55" s="70" t="s">
        <v>25</v>
      </c>
      <c r="F55" s="396">
        <f t="shared" si="0"/>
        <v>27.420799999999996</v>
      </c>
      <c r="G55" s="396">
        <f t="shared" si="1"/>
        <v>37.907647388983044</v>
      </c>
      <c r="H55" s="396">
        <v>26.751999999999999</v>
      </c>
      <c r="I55" s="396">
        <f t="shared" si="2"/>
        <v>36.983070623398099</v>
      </c>
      <c r="J55" s="396">
        <f t="shared" si="3"/>
        <v>26.751999999999999</v>
      </c>
      <c r="K55" s="396">
        <f t="shared" si="4"/>
        <v>36.983070623398099</v>
      </c>
      <c r="L55" s="396">
        <f t="shared" si="5"/>
        <v>26.589856128000001</v>
      </c>
      <c r="M55" s="396">
        <f t="shared" si="6"/>
        <v>36.758916232349684</v>
      </c>
      <c r="N55" s="396">
        <f t="shared" si="7"/>
        <v>26.589856128000001</v>
      </c>
      <c r="O55" s="396">
        <f t="shared" si="8"/>
        <v>36.758916232349684</v>
      </c>
      <c r="P55" s="396">
        <f t="shared" si="9"/>
        <v>26.429691904000002</v>
      </c>
      <c r="Q55" s="396">
        <f t="shared" si="10"/>
        <v>36.537498588527399</v>
      </c>
      <c r="R55" s="396">
        <f t="shared" si="11"/>
        <v>26.429691904000002</v>
      </c>
      <c r="S55" s="396">
        <f t="shared" si="12"/>
        <v>36.537498588527399</v>
      </c>
      <c r="T55" s="396">
        <f t="shared" si="13"/>
        <v>24.927995136</v>
      </c>
      <c r="U55" s="396">
        <f t="shared" si="14"/>
        <v>34.461490902153571</v>
      </c>
      <c r="V55" s="396" t="s">
        <v>1098</v>
      </c>
      <c r="W55" s="396" t="s">
        <v>1098</v>
      </c>
    </row>
    <row r="56" spans="1:23" s="151" customFormat="1" ht="12" thickBot="1">
      <c r="A56" s="43" t="s">
        <v>1923</v>
      </c>
      <c r="B56" s="176" t="s">
        <v>1924</v>
      </c>
      <c r="C56" s="177">
        <v>7896261014992</v>
      </c>
      <c r="D56" s="178">
        <v>526516101175416</v>
      </c>
      <c r="E56" s="178" t="s">
        <v>43</v>
      </c>
      <c r="F56" s="397">
        <f t="shared" si="0"/>
        <v>32.747426352000005</v>
      </c>
      <c r="G56" s="397">
        <f t="shared" si="1"/>
        <v>43.587915218502438</v>
      </c>
      <c r="H56" s="397">
        <v>31.826000000000001</v>
      </c>
      <c r="I56" s="397">
        <f t="shared" si="2"/>
        <v>42.402045359769879</v>
      </c>
      <c r="J56" s="397">
        <f t="shared" si="3"/>
        <v>27.654152442000001</v>
      </c>
      <c r="K56" s="397">
        <f t="shared" si="4"/>
        <v>38.230243450684178</v>
      </c>
      <c r="L56" s="397">
        <f t="shared" si="5"/>
        <v>31.603695389999999</v>
      </c>
      <c r="M56" s="397">
        <f t="shared" si="6"/>
        <v>42.115686512029548</v>
      </c>
      <c r="N56" s="397">
        <f t="shared" si="7"/>
        <v>27.486556726</v>
      </c>
      <c r="O56" s="397">
        <f t="shared" si="8"/>
        <v>37.998552205132178</v>
      </c>
      <c r="P56" s="397">
        <f t="shared" si="9"/>
        <v>31.384509728000001</v>
      </c>
      <c r="Q56" s="397">
        <f t="shared" si="10"/>
        <v>41.833184127534224</v>
      </c>
      <c r="R56" s="397">
        <f t="shared" si="11"/>
        <v>27.320966047999999</v>
      </c>
      <c r="S56" s="397">
        <f t="shared" si="12"/>
        <v>37.769632806991837</v>
      </c>
      <c r="T56" s="397">
        <f t="shared" si="13"/>
        <v>29.349141549999999</v>
      </c>
      <c r="U56" s="397">
        <f t="shared" si="14"/>
        <v>39.204115216717604</v>
      </c>
      <c r="V56" s="397" t="s">
        <v>1098</v>
      </c>
      <c r="W56" s="397" t="s">
        <v>1098</v>
      </c>
    </row>
    <row r="57" spans="1:23" ht="13.5" thickBot="1">
      <c r="A57" s="58" t="s">
        <v>2374</v>
      </c>
      <c r="B57" s="32" t="s">
        <v>2375</v>
      </c>
      <c r="C57" s="69" t="s">
        <v>2376</v>
      </c>
      <c r="D57" s="70">
        <v>526515070085401</v>
      </c>
      <c r="E57" s="70" t="s">
        <v>43</v>
      </c>
      <c r="F57" s="397">
        <f t="shared" si="0"/>
        <v>13475.642086296</v>
      </c>
      <c r="G57" s="396">
        <f t="shared" si="1"/>
        <v>17936.528460548176</v>
      </c>
      <c r="H57" s="396">
        <v>13096.473</v>
      </c>
      <c r="I57" s="396">
        <f t="shared" si="2"/>
        <v>17448.540256362769</v>
      </c>
      <c r="J57" s="396">
        <f t="shared" si="3"/>
        <v>11379.748029741</v>
      </c>
      <c r="K57" s="396">
        <f t="shared" si="4"/>
        <v>15731.834070738143</v>
      </c>
      <c r="L57" s="396">
        <f t="shared" si="5"/>
        <v>13004.994136095</v>
      </c>
      <c r="M57" s="396">
        <f t="shared" si="6"/>
        <v>17330.702924692363</v>
      </c>
      <c r="N57" s="396">
        <f t="shared" si="7"/>
        <v>11310.782002922999</v>
      </c>
      <c r="O57" s="396">
        <f t="shared" si="8"/>
        <v>15636.492584478225</v>
      </c>
      <c r="P57" s="396">
        <f t="shared" si="9"/>
        <v>12914.798726544001</v>
      </c>
      <c r="Q57" s="396">
        <f t="shared" si="10"/>
        <v>17214.452536614106</v>
      </c>
      <c r="R57" s="396">
        <f t="shared" si="11"/>
        <v>11242.641053903999</v>
      </c>
      <c r="S57" s="396">
        <f t="shared" si="12"/>
        <v>15542.291719873147</v>
      </c>
      <c r="T57" s="396">
        <f t="shared" si="13"/>
        <v>12077.239988775</v>
      </c>
      <c r="U57" s="396">
        <f t="shared" si="14"/>
        <v>16132.584566851985</v>
      </c>
      <c r="V57" s="396" t="s">
        <v>1098</v>
      </c>
      <c r="W57" s="396" t="s">
        <v>1098</v>
      </c>
    </row>
    <row r="58" spans="1:23" ht="13.5" thickBot="1">
      <c r="A58" s="43" t="s">
        <v>2377</v>
      </c>
      <c r="B58" s="176" t="s">
        <v>661</v>
      </c>
      <c r="C58" s="177" t="s">
        <v>2378</v>
      </c>
      <c r="D58" s="178">
        <v>526511701166417</v>
      </c>
      <c r="E58" s="178" t="s">
        <v>25</v>
      </c>
      <c r="F58" s="397">
        <f t="shared" si="0"/>
        <v>30.580874999999999</v>
      </c>
      <c r="G58" s="397">
        <f t="shared" si="1"/>
        <v>42.276265694165268</v>
      </c>
      <c r="H58" s="397">
        <v>29.835000000000001</v>
      </c>
      <c r="I58" s="397">
        <f t="shared" si="2"/>
        <v>41.245137262600267</v>
      </c>
      <c r="J58" s="397">
        <f t="shared" si="3"/>
        <v>29.835000000000001</v>
      </c>
      <c r="K58" s="397">
        <f t="shared" si="4"/>
        <v>41.245137262600267</v>
      </c>
      <c r="L58" s="397">
        <f t="shared" si="5"/>
        <v>29.654170065000002</v>
      </c>
      <c r="M58" s="397">
        <f t="shared" si="6"/>
        <v>40.995150485651649</v>
      </c>
      <c r="N58" s="397">
        <f t="shared" si="7"/>
        <v>29.654170065000002</v>
      </c>
      <c r="O58" s="397">
        <f t="shared" si="8"/>
        <v>40.995150485651649</v>
      </c>
      <c r="P58" s="397">
        <f t="shared" si="9"/>
        <v>29.475547920000004</v>
      </c>
      <c r="Q58" s="397">
        <f t="shared" si="10"/>
        <v>40.748215848860461</v>
      </c>
      <c r="R58" s="397">
        <f t="shared" si="11"/>
        <v>29.475547920000004</v>
      </c>
      <c r="S58" s="397">
        <f t="shared" si="12"/>
        <v>40.748215848860461</v>
      </c>
      <c r="T58" s="397">
        <f t="shared" si="13"/>
        <v>27.800790030000002</v>
      </c>
      <c r="U58" s="397">
        <f t="shared" si="14"/>
        <v>38.432961313761659</v>
      </c>
      <c r="V58" s="397" t="s">
        <v>1098</v>
      </c>
      <c r="W58" s="397" t="s">
        <v>1098</v>
      </c>
    </row>
    <row r="64" spans="1:23">
      <c r="B64" s="149"/>
    </row>
  </sheetData>
  <mergeCells count="19">
    <mergeCell ref="AJ9:AL9"/>
    <mergeCell ref="F9:G9"/>
    <mergeCell ref="H9:I9"/>
    <mergeCell ref="J9:K9"/>
    <mergeCell ref="L9:M9"/>
    <mergeCell ref="N9:O9"/>
    <mergeCell ref="P9:Q9"/>
    <mergeCell ref="R9:S9"/>
    <mergeCell ref="T9:U9"/>
    <mergeCell ref="Y9:Z10"/>
    <mergeCell ref="AA9:AG9"/>
    <mergeCell ref="AI9:AI10"/>
    <mergeCell ref="Y23:Y25"/>
    <mergeCell ref="Y11:Y13"/>
    <mergeCell ref="Y15:Z16"/>
    <mergeCell ref="AA15:AG15"/>
    <mergeCell ref="Y17:Y19"/>
    <mergeCell ref="Y21:Z22"/>
    <mergeCell ref="AA21:AG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W41"/>
  <sheetViews>
    <sheetView showGridLines="0" zoomScaleNormal="100" workbookViewId="0">
      <selection activeCell="A3" sqref="A3"/>
    </sheetView>
  </sheetViews>
  <sheetFormatPr defaultRowHeight="12.75"/>
  <cols>
    <col min="1" max="1" width="11.28515625" style="1" customWidth="1"/>
    <col min="2" max="2" width="9.42578125" style="3" bestFit="1" customWidth="1"/>
    <col min="3" max="3" width="15.42578125" style="20" customWidth="1"/>
    <col min="4" max="4" width="55.42578125" style="20" customWidth="1"/>
    <col min="5" max="5" width="43.7109375" style="20" customWidth="1"/>
    <col min="6" max="6" width="20.5703125" style="20" customWidth="1"/>
    <col min="7" max="7" width="19.28515625" style="2" customWidth="1"/>
    <col min="8" max="8" width="20.42578125" style="3" customWidth="1"/>
    <col min="9" max="9" width="20.85546875" style="2" customWidth="1"/>
    <col min="10" max="10" width="20" style="20" customWidth="1"/>
    <col min="11" max="11" width="13.140625" style="20" customWidth="1"/>
    <col min="12" max="12" width="12.140625" style="21" customWidth="1"/>
    <col min="13" max="13" width="13.85546875" style="21" customWidth="1"/>
    <col min="14" max="14" width="12.140625" style="21" customWidth="1"/>
    <col min="15" max="15" width="14.42578125" style="21" customWidth="1"/>
    <col min="16" max="16" width="12.140625" style="21" customWidth="1"/>
    <col min="17" max="17" width="13.85546875" style="21" customWidth="1"/>
    <col min="18" max="18" width="12.140625" style="21" customWidth="1"/>
    <col min="19" max="19" width="13.85546875" style="21" customWidth="1"/>
    <col min="20" max="20" width="12.140625" style="22" customWidth="1"/>
    <col min="21" max="21" width="13.85546875" style="22" customWidth="1"/>
    <col min="22" max="22" width="12.140625" style="22" customWidth="1"/>
    <col min="23" max="23" width="13.85546875" style="22" customWidth="1"/>
    <col min="24" max="218" width="9.140625" style="23"/>
    <col min="219" max="219" width="33.140625" style="23" customWidth="1"/>
    <col min="220" max="220" width="34.140625" style="23" customWidth="1"/>
    <col min="221" max="221" width="65.7109375" style="23" customWidth="1"/>
    <col min="222" max="222" width="57.85546875" style="23" customWidth="1"/>
    <col min="223" max="223" width="14.7109375" style="23" customWidth="1"/>
    <col min="224" max="224" width="19.28515625" style="23" customWidth="1"/>
    <col min="225" max="225" width="20.42578125" style="23" customWidth="1"/>
    <col min="226" max="226" width="18.28515625" style="23" customWidth="1"/>
    <col min="227" max="227" width="20" style="23" customWidth="1"/>
    <col min="228" max="231" width="13.140625" style="23" customWidth="1"/>
    <col min="232" max="232" width="12.140625" style="23" customWidth="1"/>
    <col min="233" max="233" width="13.85546875" style="23" customWidth="1"/>
    <col min="234" max="234" width="12.140625" style="23" customWidth="1"/>
    <col min="235" max="235" width="14.42578125" style="23" bestFit="1" customWidth="1"/>
    <col min="236" max="236" width="12.140625" style="23" customWidth="1"/>
    <col min="237" max="237" width="13.85546875" style="23" customWidth="1"/>
    <col min="238" max="238" width="12.140625" style="23" customWidth="1"/>
    <col min="239" max="239" width="13.85546875" style="23" customWidth="1"/>
    <col min="240" max="240" width="12.140625" style="23" customWidth="1"/>
    <col min="241" max="241" width="13.85546875" style="23" customWidth="1"/>
    <col min="242" max="242" width="12.140625" style="23" customWidth="1"/>
    <col min="243" max="243" width="13.85546875" style="23" customWidth="1"/>
    <col min="244" max="474" width="9.140625" style="23"/>
    <col min="475" max="475" width="33.140625" style="23" customWidth="1"/>
    <col min="476" max="476" width="34.140625" style="23" customWidth="1"/>
    <col min="477" max="477" width="65.7109375" style="23" customWidth="1"/>
    <col min="478" max="478" width="57.85546875" style="23" customWidth="1"/>
    <col min="479" max="479" width="14.7109375" style="23" customWidth="1"/>
    <col min="480" max="480" width="19.28515625" style="23" customWidth="1"/>
    <col min="481" max="481" width="20.42578125" style="23" customWidth="1"/>
    <col min="482" max="482" width="18.28515625" style="23" customWidth="1"/>
    <col min="483" max="483" width="20" style="23" customWidth="1"/>
    <col min="484" max="487" width="13.140625" style="23" customWidth="1"/>
    <col min="488" max="488" width="12.140625" style="23" customWidth="1"/>
    <col min="489" max="489" width="13.85546875" style="23" customWidth="1"/>
    <col min="490" max="490" width="12.140625" style="23" customWidth="1"/>
    <col min="491" max="491" width="14.42578125" style="23" bestFit="1" customWidth="1"/>
    <col min="492" max="492" width="12.140625" style="23" customWidth="1"/>
    <col min="493" max="493" width="13.85546875" style="23" customWidth="1"/>
    <col min="494" max="494" width="12.140625" style="23" customWidth="1"/>
    <col min="495" max="495" width="13.85546875" style="23" customWidth="1"/>
    <col min="496" max="496" width="12.140625" style="23" customWidth="1"/>
    <col min="497" max="497" width="13.85546875" style="23" customWidth="1"/>
    <col min="498" max="498" width="12.140625" style="23" customWidth="1"/>
    <col min="499" max="499" width="13.85546875" style="23" customWidth="1"/>
    <col min="500" max="730" width="9.140625" style="23"/>
    <col min="731" max="731" width="33.140625" style="23" customWidth="1"/>
    <col min="732" max="732" width="34.140625" style="23" customWidth="1"/>
    <col min="733" max="733" width="65.7109375" style="23" customWidth="1"/>
    <col min="734" max="734" width="57.85546875" style="23" customWidth="1"/>
    <col min="735" max="735" width="14.7109375" style="23" customWidth="1"/>
    <col min="736" max="736" width="19.28515625" style="23" customWidth="1"/>
    <col min="737" max="737" width="20.42578125" style="23" customWidth="1"/>
    <col min="738" max="738" width="18.28515625" style="23" customWidth="1"/>
    <col min="739" max="739" width="20" style="23" customWidth="1"/>
    <col min="740" max="743" width="13.140625" style="23" customWidth="1"/>
    <col min="744" max="744" width="12.140625" style="23" customWidth="1"/>
    <col min="745" max="745" width="13.85546875" style="23" customWidth="1"/>
    <col min="746" max="746" width="12.140625" style="23" customWidth="1"/>
    <col min="747" max="747" width="14.42578125" style="23" bestFit="1" customWidth="1"/>
    <col min="748" max="748" width="12.140625" style="23" customWidth="1"/>
    <col min="749" max="749" width="13.85546875" style="23" customWidth="1"/>
    <col min="750" max="750" width="12.140625" style="23" customWidth="1"/>
    <col min="751" max="751" width="13.85546875" style="23" customWidth="1"/>
    <col min="752" max="752" width="12.140625" style="23" customWidth="1"/>
    <col min="753" max="753" width="13.85546875" style="23" customWidth="1"/>
    <col min="754" max="754" width="12.140625" style="23" customWidth="1"/>
    <col min="755" max="755" width="13.85546875" style="23" customWidth="1"/>
    <col min="756" max="986" width="9.140625" style="23"/>
    <col min="987" max="987" width="33.140625" style="23" customWidth="1"/>
    <col min="988" max="988" width="34.140625" style="23" customWidth="1"/>
    <col min="989" max="989" width="65.7109375" style="23" customWidth="1"/>
    <col min="990" max="990" width="57.85546875" style="23" customWidth="1"/>
    <col min="991" max="991" width="14.7109375" style="23" customWidth="1"/>
    <col min="992" max="992" width="19.28515625" style="23" customWidth="1"/>
    <col min="993" max="993" width="20.42578125" style="23" customWidth="1"/>
    <col min="994" max="994" width="18.28515625" style="23" customWidth="1"/>
    <col min="995" max="995" width="20" style="23" customWidth="1"/>
    <col min="996" max="999" width="13.140625" style="23" customWidth="1"/>
    <col min="1000" max="1000" width="12.140625" style="23" customWidth="1"/>
    <col min="1001" max="1001" width="13.85546875" style="23" customWidth="1"/>
    <col min="1002" max="1002" width="12.140625" style="23" customWidth="1"/>
    <col min="1003" max="1003" width="14.42578125" style="23" bestFit="1" customWidth="1"/>
    <col min="1004" max="1004" width="12.140625" style="23" customWidth="1"/>
    <col min="1005" max="1005" width="13.85546875" style="23" customWidth="1"/>
    <col min="1006" max="1006" width="12.140625" style="23" customWidth="1"/>
    <col min="1007" max="1007" width="13.85546875" style="23" customWidth="1"/>
    <col min="1008" max="1008" width="12.140625" style="23" customWidth="1"/>
    <col min="1009" max="1009" width="13.85546875" style="23" customWidth="1"/>
    <col min="1010" max="1010" width="12.140625" style="23" customWidth="1"/>
    <col min="1011" max="1011" width="13.85546875" style="23" customWidth="1"/>
    <col min="1012" max="1242" width="9.140625" style="23"/>
    <col min="1243" max="1243" width="33.140625" style="23" customWidth="1"/>
    <col min="1244" max="1244" width="34.140625" style="23" customWidth="1"/>
    <col min="1245" max="1245" width="65.7109375" style="23" customWidth="1"/>
    <col min="1246" max="1246" width="57.85546875" style="23" customWidth="1"/>
    <col min="1247" max="1247" width="14.7109375" style="23" customWidth="1"/>
    <col min="1248" max="1248" width="19.28515625" style="23" customWidth="1"/>
    <col min="1249" max="1249" width="20.42578125" style="23" customWidth="1"/>
    <col min="1250" max="1250" width="18.28515625" style="23" customWidth="1"/>
    <col min="1251" max="1251" width="20" style="23" customWidth="1"/>
    <col min="1252" max="1255" width="13.140625" style="23" customWidth="1"/>
    <col min="1256" max="1256" width="12.140625" style="23" customWidth="1"/>
    <col min="1257" max="1257" width="13.85546875" style="23" customWidth="1"/>
    <col min="1258" max="1258" width="12.140625" style="23" customWidth="1"/>
    <col min="1259" max="1259" width="14.42578125" style="23" bestFit="1" customWidth="1"/>
    <col min="1260" max="1260" width="12.140625" style="23" customWidth="1"/>
    <col min="1261" max="1261" width="13.85546875" style="23" customWidth="1"/>
    <col min="1262" max="1262" width="12.140625" style="23" customWidth="1"/>
    <col min="1263" max="1263" width="13.85546875" style="23" customWidth="1"/>
    <col min="1264" max="1264" width="12.140625" style="23" customWidth="1"/>
    <col min="1265" max="1265" width="13.85546875" style="23" customWidth="1"/>
    <col min="1266" max="1266" width="12.140625" style="23" customWidth="1"/>
    <col min="1267" max="1267" width="13.85546875" style="23" customWidth="1"/>
    <col min="1268" max="1498" width="9.140625" style="23"/>
    <col min="1499" max="1499" width="33.140625" style="23" customWidth="1"/>
    <col min="1500" max="1500" width="34.140625" style="23" customWidth="1"/>
    <col min="1501" max="1501" width="65.7109375" style="23" customWidth="1"/>
    <col min="1502" max="1502" width="57.85546875" style="23" customWidth="1"/>
    <col min="1503" max="1503" width="14.7109375" style="23" customWidth="1"/>
    <col min="1504" max="1504" width="19.28515625" style="23" customWidth="1"/>
    <col min="1505" max="1505" width="20.42578125" style="23" customWidth="1"/>
    <col min="1506" max="1506" width="18.28515625" style="23" customWidth="1"/>
    <col min="1507" max="1507" width="20" style="23" customWidth="1"/>
    <col min="1508" max="1511" width="13.140625" style="23" customWidth="1"/>
    <col min="1512" max="1512" width="12.140625" style="23" customWidth="1"/>
    <col min="1513" max="1513" width="13.85546875" style="23" customWidth="1"/>
    <col min="1514" max="1514" width="12.140625" style="23" customWidth="1"/>
    <col min="1515" max="1515" width="14.42578125" style="23" bestFit="1" customWidth="1"/>
    <col min="1516" max="1516" width="12.140625" style="23" customWidth="1"/>
    <col min="1517" max="1517" width="13.85546875" style="23" customWidth="1"/>
    <col min="1518" max="1518" width="12.140625" style="23" customWidth="1"/>
    <col min="1519" max="1519" width="13.85546875" style="23" customWidth="1"/>
    <col min="1520" max="1520" width="12.140625" style="23" customWidth="1"/>
    <col min="1521" max="1521" width="13.85546875" style="23" customWidth="1"/>
    <col min="1522" max="1522" width="12.140625" style="23" customWidth="1"/>
    <col min="1523" max="1523" width="13.85546875" style="23" customWidth="1"/>
    <col min="1524" max="1754" width="9.140625" style="23"/>
    <col min="1755" max="1755" width="33.140625" style="23" customWidth="1"/>
    <col min="1756" max="1756" width="34.140625" style="23" customWidth="1"/>
    <col min="1757" max="1757" width="65.7109375" style="23" customWidth="1"/>
    <col min="1758" max="1758" width="57.85546875" style="23" customWidth="1"/>
    <col min="1759" max="1759" width="14.7109375" style="23" customWidth="1"/>
    <col min="1760" max="1760" width="19.28515625" style="23" customWidth="1"/>
    <col min="1761" max="1761" width="20.42578125" style="23" customWidth="1"/>
    <col min="1762" max="1762" width="18.28515625" style="23" customWidth="1"/>
    <col min="1763" max="1763" width="20" style="23" customWidth="1"/>
    <col min="1764" max="1767" width="13.140625" style="23" customWidth="1"/>
    <col min="1768" max="1768" width="12.140625" style="23" customWidth="1"/>
    <col min="1769" max="1769" width="13.85546875" style="23" customWidth="1"/>
    <col min="1770" max="1770" width="12.140625" style="23" customWidth="1"/>
    <col min="1771" max="1771" width="14.42578125" style="23" bestFit="1" customWidth="1"/>
    <col min="1772" max="1772" width="12.140625" style="23" customWidth="1"/>
    <col min="1773" max="1773" width="13.85546875" style="23" customWidth="1"/>
    <col min="1774" max="1774" width="12.140625" style="23" customWidth="1"/>
    <col min="1775" max="1775" width="13.85546875" style="23" customWidth="1"/>
    <col min="1776" max="1776" width="12.140625" style="23" customWidth="1"/>
    <col min="1777" max="1777" width="13.85546875" style="23" customWidth="1"/>
    <col min="1778" max="1778" width="12.140625" style="23" customWidth="1"/>
    <col min="1779" max="1779" width="13.85546875" style="23" customWidth="1"/>
    <col min="1780" max="2010" width="9.140625" style="23"/>
    <col min="2011" max="2011" width="33.140625" style="23" customWidth="1"/>
    <col min="2012" max="2012" width="34.140625" style="23" customWidth="1"/>
    <col min="2013" max="2013" width="65.7109375" style="23" customWidth="1"/>
    <col min="2014" max="2014" width="57.85546875" style="23" customWidth="1"/>
    <col min="2015" max="2015" width="14.7109375" style="23" customWidth="1"/>
    <col min="2016" max="2016" width="19.28515625" style="23" customWidth="1"/>
    <col min="2017" max="2017" width="20.42578125" style="23" customWidth="1"/>
    <col min="2018" max="2018" width="18.28515625" style="23" customWidth="1"/>
    <col min="2019" max="2019" width="20" style="23" customWidth="1"/>
    <col min="2020" max="2023" width="13.140625" style="23" customWidth="1"/>
    <col min="2024" max="2024" width="12.140625" style="23" customWidth="1"/>
    <col min="2025" max="2025" width="13.85546875" style="23" customWidth="1"/>
    <col min="2026" max="2026" width="12.140625" style="23" customWidth="1"/>
    <col min="2027" max="2027" width="14.42578125" style="23" bestFit="1" customWidth="1"/>
    <col min="2028" max="2028" width="12.140625" style="23" customWidth="1"/>
    <col min="2029" max="2029" width="13.85546875" style="23" customWidth="1"/>
    <col min="2030" max="2030" width="12.140625" style="23" customWidth="1"/>
    <col min="2031" max="2031" width="13.85546875" style="23" customWidth="1"/>
    <col min="2032" max="2032" width="12.140625" style="23" customWidth="1"/>
    <col min="2033" max="2033" width="13.85546875" style="23" customWidth="1"/>
    <col min="2034" max="2034" width="12.140625" style="23" customWidth="1"/>
    <col min="2035" max="2035" width="13.85546875" style="23" customWidth="1"/>
    <col min="2036" max="2266" width="9.140625" style="23"/>
    <col min="2267" max="2267" width="33.140625" style="23" customWidth="1"/>
    <col min="2268" max="2268" width="34.140625" style="23" customWidth="1"/>
    <col min="2269" max="2269" width="65.7109375" style="23" customWidth="1"/>
    <col min="2270" max="2270" width="57.85546875" style="23" customWidth="1"/>
    <col min="2271" max="2271" width="14.7109375" style="23" customWidth="1"/>
    <col min="2272" max="2272" width="19.28515625" style="23" customWidth="1"/>
    <col min="2273" max="2273" width="20.42578125" style="23" customWidth="1"/>
    <col min="2274" max="2274" width="18.28515625" style="23" customWidth="1"/>
    <col min="2275" max="2275" width="20" style="23" customWidth="1"/>
    <col min="2276" max="2279" width="13.140625" style="23" customWidth="1"/>
    <col min="2280" max="2280" width="12.140625" style="23" customWidth="1"/>
    <col min="2281" max="2281" width="13.85546875" style="23" customWidth="1"/>
    <col min="2282" max="2282" width="12.140625" style="23" customWidth="1"/>
    <col min="2283" max="2283" width="14.42578125" style="23" bestFit="1" customWidth="1"/>
    <col min="2284" max="2284" width="12.140625" style="23" customWidth="1"/>
    <col min="2285" max="2285" width="13.85546875" style="23" customWidth="1"/>
    <col min="2286" max="2286" width="12.140625" style="23" customWidth="1"/>
    <col min="2287" max="2287" width="13.85546875" style="23" customWidth="1"/>
    <col min="2288" max="2288" width="12.140625" style="23" customWidth="1"/>
    <col min="2289" max="2289" width="13.85546875" style="23" customWidth="1"/>
    <col min="2290" max="2290" width="12.140625" style="23" customWidth="1"/>
    <col min="2291" max="2291" width="13.85546875" style="23" customWidth="1"/>
    <col min="2292" max="2522" width="9.140625" style="23"/>
    <col min="2523" max="2523" width="33.140625" style="23" customWidth="1"/>
    <col min="2524" max="2524" width="34.140625" style="23" customWidth="1"/>
    <col min="2525" max="2525" width="65.7109375" style="23" customWidth="1"/>
    <col min="2526" max="2526" width="57.85546875" style="23" customWidth="1"/>
    <col min="2527" max="2527" width="14.7109375" style="23" customWidth="1"/>
    <col min="2528" max="2528" width="19.28515625" style="23" customWidth="1"/>
    <col min="2529" max="2529" width="20.42578125" style="23" customWidth="1"/>
    <col min="2530" max="2530" width="18.28515625" style="23" customWidth="1"/>
    <col min="2531" max="2531" width="20" style="23" customWidth="1"/>
    <col min="2532" max="2535" width="13.140625" style="23" customWidth="1"/>
    <col min="2536" max="2536" width="12.140625" style="23" customWidth="1"/>
    <col min="2537" max="2537" width="13.85546875" style="23" customWidth="1"/>
    <col min="2538" max="2538" width="12.140625" style="23" customWidth="1"/>
    <col min="2539" max="2539" width="14.42578125" style="23" bestFit="1" customWidth="1"/>
    <col min="2540" max="2540" width="12.140625" style="23" customWidth="1"/>
    <col min="2541" max="2541" width="13.85546875" style="23" customWidth="1"/>
    <col min="2542" max="2542" width="12.140625" style="23" customWidth="1"/>
    <col min="2543" max="2543" width="13.85546875" style="23" customWidth="1"/>
    <col min="2544" max="2544" width="12.140625" style="23" customWidth="1"/>
    <col min="2545" max="2545" width="13.85546875" style="23" customWidth="1"/>
    <col min="2546" max="2546" width="12.140625" style="23" customWidth="1"/>
    <col min="2547" max="2547" width="13.85546875" style="23" customWidth="1"/>
    <col min="2548" max="2778" width="9.140625" style="23"/>
    <col min="2779" max="2779" width="33.140625" style="23" customWidth="1"/>
    <col min="2780" max="2780" width="34.140625" style="23" customWidth="1"/>
    <col min="2781" max="2781" width="65.7109375" style="23" customWidth="1"/>
    <col min="2782" max="2782" width="57.85546875" style="23" customWidth="1"/>
    <col min="2783" max="2783" width="14.7109375" style="23" customWidth="1"/>
    <col min="2784" max="2784" width="19.28515625" style="23" customWidth="1"/>
    <col min="2785" max="2785" width="20.42578125" style="23" customWidth="1"/>
    <col min="2786" max="2786" width="18.28515625" style="23" customWidth="1"/>
    <col min="2787" max="2787" width="20" style="23" customWidth="1"/>
    <col min="2788" max="2791" width="13.140625" style="23" customWidth="1"/>
    <col min="2792" max="2792" width="12.140625" style="23" customWidth="1"/>
    <col min="2793" max="2793" width="13.85546875" style="23" customWidth="1"/>
    <col min="2794" max="2794" width="12.140625" style="23" customWidth="1"/>
    <col min="2795" max="2795" width="14.42578125" style="23" bestFit="1" customWidth="1"/>
    <col min="2796" max="2796" width="12.140625" style="23" customWidth="1"/>
    <col min="2797" max="2797" width="13.85546875" style="23" customWidth="1"/>
    <col min="2798" max="2798" width="12.140625" style="23" customWidth="1"/>
    <col min="2799" max="2799" width="13.85546875" style="23" customWidth="1"/>
    <col min="2800" max="2800" width="12.140625" style="23" customWidth="1"/>
    <col min="2801" max="2801" width="13.85546875" style="23" customWidth="1"/>
    <col min="2802" max="2802" width="12.140625" style="23" customWidth="1"/>
    <col min="2803" max="2803" width="13.85546875" style="23" customWidth="1"/>
    <col min="2804" max="3034" width="9.140625" style="23"/>
    <col min="3035" max="3035" width="33.140625" style="23" customWidth="1"/>
    <col min="3036" max="3036" width="34.140625" style="23" customWidth="1"/>
    <col min="3037" max="3037" width="65.7109375" style="23" customWidth="1"/>
    <col min="3038" max="3038" width="57.85546875" style="23" customWidth="1"/>
    <col min="3039" max="3039" width="14.7109375" style="23" customWidth="1"/>
    <col min="3040" max="3040" width="19.28515625" style="23" customWidth="1"/>
    <col min="3041" max="3041" width="20.42578125" style="23" customWidth="1"/>
    <col min="3042" max="3042" width="18.28515625" style="23" customWidth="1"/>
    <col min="3043" max="3043" width="20" style="23" customWidth="1"/>
    <col min="3044" max="3047" width="13.140625" style="23" customWidth="1"/>
    <col min="3048" max="3048" width="12.140625" style="23" customWidth="1"/>
    <col min="3049" max="3049" width="13.85546875" style="23" customWidth="1"/>
    <col min="3050" max="3050" width="12.140625" style="23" customWidth="1"/>
    <col min="3051" max="3051" width="14.42578125" style="23" bestFit="1" customWidth="1"/>
    <col min="3052" max="3052" width="12.140625" style="23" customWidth="1"/>
    <col min="3053" max="3053" width="13.85546875" style="23" customWidth="1"/>
    <col min="3054" max="3054" width="12.140625" style="23" customWidth="1"/>
    <col min="3055" max="3055" width="13.85546875" style="23" customWidth="1"/>
    <col min="3056" max="3056" width="12.140625" style="23" customWidth="1"/>
    <col min="3057" max="3057" width="13.85546875" style="23" customWidth="1"/>
    <col min="3058" max="3058" width="12.140625" style="23" customWidth="1"/>
    <col min="3059" max="3059" width="13.85546875" style="23" customWidth="1"/>
    <col min="3060" max="3290" width="9.140625" style="23"/>
    <col min="3291" max="3291" width="33.140625" style="23" customWidth="1"/>
    <col min="3292" max="3292" width="34.140625" style="23" customWidth="1"/>
    <col min="3293" max="3293" width="65.7109375" style="23" customWidth="1"/>
    <col min="3294" max="3294" width="57.85546875" style="23" customWidth="1"/>
    <col min="3295" max="3295" width="14.7109375" style="23" customWidth="1"/>
    <col min="3296" max="3296" width="19.28515625" style="23" customWidth="1"/>
    <col min="3297" max="3297" width="20.42578125" style="23" customWidth="1"/>
    <col min="3298" max="3298" width="18.28515625" style="23" customWidth="1"/>
    <col min="3299" max="3299" width="20" style="23" customWidth="1"/>
    <col min="3300" max="3303" width="13.140625" style="23" customWidth="1"/>
    <col min="3304" max="3304" width="12.140625" style="23" customWidth="1"/>
    <col min="3305" max="3305" width="13.85546875" style="23" customWidth="1"/>
    <col min="3306" max="3306" width="12.140625" style="23" customWidth="1"/>
    <col min="3307" max="3307" width="14.42578125" style="23" bestFit="1" customWidth="1"/>
    <col min="3308" max="3308" width="12.140625" style="23" customWidth="1"/>
    <col min="3309" max="3309" width="13.85546875" style="23" customWidth="1"/>
    <col min="3310" max="3310" width="12.140625" style="23" customWidth="1"/>
    <col min="3311" max="3311" width="13.85546875" style="23" customWidth="1"/>
    <col min="3312" max="3312" width="12.140625" style="23" customWidth="1"/>
    <col min="3313" max="3313" width="13.85546875" style="23" customWidth="1"/>
    <col min="3314" max="3314" width="12.140625" style="23" customWidth="1"/>
    <col min="3315" max="3315" width="13.85546875" style="23" customWidth="1"/>
    <col min="3316" max="3546" width="9.140625" style="23"/>
    <col min="3547" max="3547" width="33.140625" style="23" customWidth="1"/>
    <col min="3548" max="3548" width="34.140625" style="23" customWidth="1"/>
    <col min="3549" max="3549" width="65.7109375" style="23" customWidth="1"/>
    <col min="3550" max="3550" width="57.85546875" style="23" customWidth="1"/>
    <col min="3551" max="3551" width="14.7109375" style="23" customWidth="1"/>
    <col min="3552" max="3552" width="19.28515625" style="23" customWidth="1"/>
    <col min="3553" max="3553" width="20.42578125" style="23" customWidth="1"/>
    <col min="3554" max="3554" width="18.28515625" style="23" customWidth="1"/>
    <col min="3555" max="3555" width="20" style="23" customWidth="1"/>
    <col min="3556" max="3559" width="13.140625" style="23" customWidth="1"/>
    <col min="3560" max="3560" width="12.140625" style="23" customWidth="1"/>
    <col min="3561" max="3561" width="13.85546875" style="23" customWidth="1"/>
    <col min="3562" max="3562" width="12.140625" style="23" customWidth="1"/>
    <col min="3563" max="3563" width="14.42578125" style="23" bestFit="1" customWidth="1"/>
    <col min="3564" max="3564" width="12.140625" style="23" customWidth="1"/>
    <col min="3565" max="3565" width="13.85546875" style="23" customWidth="1"/>
    <col min="3566" max="3566" width="12.140625" style="23" customWidth="1"/>
    <col min="3567" max="3567" width="13.85546875" style="23" customWidth="1"/>
    <col min="3568" max="3568" width="12.140625" style="23" customWidth="1"/>
    <col min="3569" max="3569" width="13.85546875" style="23" customWidth="1"/>
    <col min="3570" max="3570" width="12.140625" style="23" customWidth="1"/>
    <col min="3571" max="3571" width="13.85546875" style="23" customWidth="1"/>
    <col min="3572" max="3802" width="9.140625" style="23"/>
    <col min="3803" max="3803" width="33.140625" style="23" customWidth="1"/>
    <col min="3804" max="3804" width="34.140625" style="23" customWidth="1"/>
    <col min="3805" max="3805" width="65.7109375" style="23" customWidth="1"/>
    <col min="3806" max="3806" width="57.85546875" style="23" customWidth="1"/>
    <col min="3807" max="3807" width="14.7109375" style="23" customWidth="1"/>
    <col min="3808" max="3808" width="19.28515625" style="23" customWidth="1"/>
    <col min="3809" max="3809" width="20.42578125" style="23" customWidth="1"/>
    <col min="3810" max="3810" width="18.28515625" style="23" customWidth="1"/>
    <col min="3811" max="3811" width="20" style="23" customWidth="1"/>
    <col min="3812" max="3815" width="13.140625" style="23" customWidth="1"/>
    <col min="3816" max="3816" width="12.140625" style="23" customWidth="1"/>
    <col min="3817" max="3817" width="13.85546875" style="23" customWidth="1"/>
    <col min="3818" max="3818" width="12.140625" style="23" customWidth="1"/>
    <col min="3819" max="3819" width="14.42578125" style="23" bestFit="1" customWidth="1"/>
    <col min="3820" max="3820" width="12.140625" style="23" customWidth="1"/>
    <col min="3821" max="3821" width="13.85546875" style="23" customWidth="1"/>
    <col min="3822" max="3822" width="12.140625" style="23" customWidth="1"/>
    <col min="3823" max="3823" width="13.85546875" style="23" customWidth="1"/>
    <col min="3824" max="3824" width="12.140625" style="23" customWidth="1"/>
    <col min="3825" max="3825" width="13.85546875" style="23" customWidth="1"/>
    <col min="3826" max="3826" width="12.140625" style="23" customWidth="1"/>
    <col min="3827" max="3827" width="13.85546875" style="23" customWidth="1"/>
    <col min="3828" max="4058" width="9.140625" style="23"/>
    <col min="4059" max="4059" width="33.140625" style="23" customWidth="1"/>
    <col min="4060" max="4060" width="34.140625" style="23" customWidth="1"/>
    <col min="4061" max="4061" width="65.7109375" style="23" customWidth="1"/>
    <col min="4062" max="4062" width="57.85546875" style="23" customWidth="1"/>
    <col min="4063" max="4063" width="14.7109375" style="23" customWidth="1"/>
    <col min="4064" max="4064" width="19.28515625" style="23" customWidth="1"/>
    <col min="4065" max="4065" width="20.42578125" style="23" customWidth="1"/>
    <col min="4066" max="4066" width="18.28515625" style="23" customWidth="1"/>
    <col min="4067" max="4067" width="20" style="23" customWidth="1"/>
    <col min="4068" max="4071" width="13.140625" style="23" customWidth="1"/>
    <col min="4072" max="4072" width="12.140625" style="23" customWidth="1"/>
    <col min="4073" max="4073" width="13.85546875" style="23" customWidth="1"/>
    <col min="4074" max="4074" width="12.140625" style="23" customWidth="1"/>
    <col min="4075" max="4075" width="14.42578125" style="23" bestFit="1" customWidth="1"/>
    <col min="4076" max="4076" width="12.140625" style="23" customWidth="1"/>
    <col min="4077" max="4077" width="13.85546875" style="23" customWidth="1"/>
    <col min="4078" max="4078" width="12.140625" style="23" customWidth="1"/>
    <col min="4079" max="4079" width="13.85546875" style="23" customWidth="1"/>
    <col min="4080" max="4080" width="12.140625" style="23" customWidth="1"/>
    <col min="4081" max="4081" width="13.85546875" style="23" customWidth="1"/>
    <col min="4082" max="4082" width="12.140625" style="23" customWidth="1"/>
    <col min="4083" max="4083" width="13.85546875" style="23" customWidth="1"/>
    <col min="4084" max="4314" width="9.140625" style="23"/>
    <col min="4315" max="4315" width="33.140625" style="23" customWidth="1"/>
    <col min="4316" max="4316" width="34.140625" style="23" customWidth="1"/>
    <col min="4317" max="4317" width="65.7109375" style="23" customWidth="1"/>
    <col min="4318" max="4318" width="57.85546875" style="23" customWidth="1"/>
    <col min="4319" max="4319" width="14.7109375" style="23" customWidth="1"/>
    <col min="4320" max="4320" width="19.28515625" style="23" customWidth="1"/>
    <col min="4321" max="4321" width="20.42578125" style="23" customWidth="1"/>
    <col min="4322" max="4322" width="18.28515625" style="23" customWidth="1"/>
    <col min="4323" max="4323" width="20" style="23" customWidth="1"/>
    <col min="4324" max="4327" width="13.140625" style="23" customWidth="1"/>
    <col min="4328" max="4328" width="12.140625" style="23" customWidth="1"/>
    <col min="4329" max="4329" width="13.85546875" style="23" customWidth="1"/>
    <col min="4330" max="4330" width="12.140625" style="23" customWidth="1"/>
    <col min="4331" max="4331" width="14.42578125" style="23" bestFit="1" customWidth="1"/>
    <col min="4332" max="4332" width="12.140625" style="23" customWidth="1"/>
    <col min="4333" max="4333" width="13.85546875" style="23" customWidth="1"/>
    <col min="4334" max="4334" width="12.140625" style="23" customWidth="1"/>
    <col min="4335" max="4335" width="13.85546875" style="23" customWidth="1"/>
    <col min="4336" max="4336" width="12.140625" style="23" customWidth="1"/>
    <col min="4337" max="4337" width="13.85546875" style="23" customWidth="1"/>
    <col min="4338" max="4338" width="12.140625" style="23" customWidth="1"/>
    <col min="4339" max="4339" width="13.85546875" style="23" customWidth="1"/>
    <col min="4340" max="4570" width="9.140625" style="23"/>
    <col min="4571" max="4571" width="33.140625" style="23" customWidth="1"/>
    <col min="4572" max="4572" width="34.140625" style="23" customWidth="1"/>
    <col min="4573" max="4573" width="65.7109375" style="23" customWidth="1"/>
    <col min="4574" max="4574" width="57.85546875" style="23" customWidth="1"/>
    <col min="4575" max="4575" width="14.7109375" style="23" customWidth="1"/>
    <col min="4576" max="4576" width="19.28515625" style="23" customWidth="1"/>
    <col min="4577" max="4577" width="20.42578125" style="23" customWidth="1"/>
    <col min="4578" max="4578" width="18.28515625" style="23" customWidth="1"/>
    <col min="4579" max="4579" width="20" style="23" customWidth="1"/>
    <col min="4580" max="4583" width="13.140625" style="23" customWidth="1"/>
    <col min="4584" max="4584" width="12.140625" style="23" customWidth="1"/>
    <col min="4585" max="4585" width="13.85546875" style="23" customWidth="1"/>
    <col min="4586" max="4586" width="12.140625" style="23" customWidth="1"/>
    <col min="4587" max="4587" width="14.42578125" style="23" bestFit="1" customWidth="1"/>
    <col min="4588" max="4588" width="12.140625" style="23" customWidth="1"/>
    <col min="4589" max="4589" width="13.85546875" style="23" customWidth="1"/>
    <col min="4590" max="4590" width="12.140625" style="23" customWidth="1"/>
    <col min="4591" max="4591" width="13.85546875" style="23" customWidth="1"/>
    <col min="4592" max="4592" width="12.140625" style="23" customWidth="1"/>
    <col min="4593" max="4593" width="13.85546875" style="23" customWidth="1"/>
    <col min="4594" max="4594" width="12.140625" style="23" customWidth="1"/>
    <col min="4595" max="4595" width="13.85546875" style="23" customWidth="1"/>
    <col min="4596" max="4826" width="9.140625" style="23"/>
    <col min="4827" max="4827" width="33.140625" style="23" customWidth="1"/>
    <col min="4828" max="4828" width="34.140625" style="23" customWidth="1"/>
    <col min="4829" max="4829" width="65.7109375" style="23" customWidth="1"/>
    <col min="4830" max="4830" width="57.85546875" style="23" customWidth="1"/>
    <col min="4831" max="4831" width="14.7109375" style="23" customWidth="1"/>
    <col min="4832" max="4832" width="19.28515625" style="23" customWidth="1"/>
    <col min="4833" max="4833" width="20.42578125" style="23" customWidth="1"/>
    <col min="4834" max="4834" width="18.28515625" style="23" customWidth="1"/>
    <col min="4835" max="4835" width="20" style="23" customWidth="1"/>
    <col min="4836" max="4839" width="13.140625" style="23" customWidth="1"/>
    <col min="4840" max="4840" width="12.140625" style="23" customWidth="1"/>
    <col min="4841" max="4841" width="13.85546875" style="23" customWidth="1"/>
    <col min="4842" max="4842" width="12.140625" style="23" customWidth="1"/>
    <col min="4843" max="4843" width="14.42578125" style="23" bestFit="1" customWidth="1"/>
    <col min="4844" max="4844" width="12.140625" style="23" customWidth="1"/>
    <col min="4845" max="4845" width="13.85546875" style="23" customWidth="1"/>
    <col min="4846" max="4846" width="12.140625" style="23" customWidth="1"/>
    <col min="4847" max="4847" width="13.85546875" style="23" customWidth="1"/>
    <col min="4848" max="4848" width="12.140625" style="23" customWidth="1"/>
    <col min="4849" max="4849" width="13.85546875" style="23" customWidth="1"/>
    <col min="4850" max="4850" width="12.140625" style="23" customWidth="1"/>
    <col min="4851" max="4851" width="13.85546875" style="23" customWidth="1"/>
    <col min="4852" max="5082" width="9.140625" style="23"/>
    <col min="5083" max="5083" width="33.140625" style="23" customWidth="1"/>
    <col min="5084" max="5084" width="34.140625" style="23" customWidth="1"/>
    <col min="5085" max="5085" width="65.7109375" style="23" customWidth="1"/>
    <col min="5086" max="5086" width="57.85546875" style="23" customWidth="1"/>
    <col min="5087" max="5087" width="14.7109375" style="23" customWidth="1"/>
    <col min="5088" max="5088" width="19.28515625" style="23" customWidth="1"/>
    <col min="5089" max="5089" width="20.42578125" style="23" customWidth="1"/>
    <col min="5090" max="5090" width="18.28515625" style="23" customWidth="1"/>
    <col min="5091" max="5091" width="20" style="23" customWidth="1"/>
    <col min="5092" max="5095" width="13.140625" style="23" customWidth="1"/>
    <col min="5096" max="5096" width="12.140625" style="23" customWidth="1"/>
    <col min="5097" max="5097" width="13.85546875" style="23" customWidth="1"/>
    <col min="5098" max="5098" width="12.140625" style="23" customWidth="1"/>
    <col min="5099" max="5099" width="14.42578125" style="23" bestFit="1" customWidth="1"/>
    <col min="5100" max="5100" width="12.140625" style="23" customWidth="1"/>
    <col min="5101" max="5101" width="13.85546875" style="23" customWidth="1"/>
    <col min="5102" max="5102" width="12.140625" style="23" customWidth="1"/>
    <col min="5103" max="5103" width="13.85546875" style="23" customWidth="1"/>
    <col min="5104" max="5104" width="12.140625" style="23" customWidth="1"/>
    <col min="5105" max="5105" width="13.85546875" style="23" customWidth="1"/>
    <col min="5106" max="5106" width="12.140625" style="23" customWidth="1"/>
    <col min="5107" max="5107" width="13.85546875" style="23" customWidth="1"/>
    <col min="5108" max="5338" width="9.140625" style="23"/>
    <col min="5339" max="5339" width="33.140625" style="23" customWidth="1"/>
    <col min="5340" max="5340" width="34.140625" style="23" customWidth="1"/>
    <col min="5341" max="5341" width="65.7109375" style="23" customWidth="1"/>
    <col min="5342" max="5342" width="57.85546875" style="23" customWidth="1"/>
    <col min="5343" max="5343" width="14.7109375" style="23" customWidth="1"/>
    <col min="5344" max="5344" width="19.28515625" style="23" customWidth="1"/>
    <col min="5345" max="5345" width="20.42578125" style="23" customWidth="1"/>
    <col min="5346" max="5346" width="18.28515625" style="23" customWidth="1"/>
    <col min="5347" max="5347" width="20" style="23" customWidth="1"/>
    <col min="5348" max="5351" width="13.140625" style="23" customWidth="1"/>
    <col min="5352" max="5352" width="12.140625" style="23" customWidth="1"/>
    <col min="5353" max="5353" width="13.85546875" style="23" customWidth="1"/>
    <col min="5354" max="5354" width="12.140625" style="23" customWidth="1"/>
    <col min="5355" max="5355" width="14.42578125" style="23" bestFit="1" customWidth="1"/>
    <col min="5356" max="5356" width="12.140625" style="23" customWidth="1"/>
    <col min="5357" max="5357" width="13.85546875" style="23" customWidth="1"/>
    <col min="5358" max="5358" width="12.140625" style="23" customWidth="1"/>
    <col min="5359" max="5359" width="13.85546875" style="23" customWidth="1"/>
    <col min="5360" max="5360" width="12.140625" style="23" customWidth="1"/>
    <col min="5361" max="5361" width="13.85546875" style="23" customWidth="1"/>
    <col min="5362" max="5362" width="12.140625" style="23" customWidth="1"/>
    <col min="5363" max="5363" width="13.85546875" style="23" customWidth="1"/>
    <col min="5364" max="5594" width="9.140625" style="23"/>
    <col min="5595" max="5595" width="33.140625" style="23" customWidth="1"/>
    <col min="5596" max="5596" width="34.140625" style="23" customWidth="1"/>
    <col min="5597" max="5597" width="65.7109375" style="23" customWidth="1"/>
    <col min="5598" max="5598" width="57.85546875" style="23" customWidth="1"/>
    <col min="5599" max="5599" width="14.7109375" style="23" customWidth="1"/>
    <col min="5600" max="5600" width="19.28515625" style="23" customWidth="1"/>
    <col min="5601" max="5601" width="20.42578125" style="23" customWidth="1"/>
    <col min="5602" max="5602" width="18.28515625" style="23" customWidth="1"/>
    <col min="5603" max="5603" width="20" style="23" customWidth="1"/>
    <col min="5604" max="5607" width="13.140625" style="23" customWidth="1"/>
    <col min="5608" max="5608" width="12.140625" style="23" customWidth="1"/>
    <col min="5609" max="5609" width="13.85546875" style="23" customWidth="1"/>
    <col min="5610" max="5610" width="12.140625" style="23" customWidth="1"/>
    <col min="5611" max="5611" width="14.42578125" style="23" bestFit="1" customWidth="1"/>
    <col min="5612" max="5612" width="12.140625" style="23" customWidth="1"/>
    <col min="5613" max="5613" width="13.85546875" style="23" customWidth="1"/>
    <col min="5614" max="5614" width="12.140625" style="23" customWidth="1"/>
    <col min="5615" max="5615" width="13.85546875" style="23" customWidth="1"/>
    <col min="5616" max="5616" width="12.140625" style="23" customWidth="1"/>
    <col min="5617" max="5617" width="13.85546875" style="23" customWidth="1"/>
    <col min="5618" max="5618" width="12.140625" style="23" customWidth="1"/>
    <col min="5619" max="5619" width="13.85546875" style="23" customWidth="1"/>
    <col min="5620" max="5850" width="9.140625" style="23"/>
    <col min="5851" max="5851" width="33.140625" style="23" customWidth="1"/>
    <col min="5852" max="5852" width="34.140625" style="23" customWidth="1"/>
    <col min="5853" max="5853" width="65.7109375" style="23" customWidth="1"/>
    <col min="5854" max="5854" width="57.85546875" style="23" customWidth="1"/>
    <col min="5855" max="5855" width="14.7109375" style="23" customWidth="1"/>
    <col min="5856" max="5856" width="19.28515625" style="23" customWidth="1"/>
    <col min="5857" max="5857" width="20.42578125" style="23" customWidth="1"/>
    <col min="5858" max="5858" width="18.28515625" style="23" customWidth="1"/>
    <col min="5859" max="5859" width="20" style="23" customWidth="1"/>
    <col min="5860" max="5863" width="13.140625" style="23" customWidth="1"/>
    <col min="5864" max="5864" width="12.140625" style="23" customWidth="1"/>
    <col min="5865" max="5865" width="13.85546875" style="23" customWidth="1"/>
    <col min="5866" max="5866" width="12.140625" style="23" customWidth="1"/>
    <col min="5867" max="5867" width="14.42578125" style="23" bestFit="1" customWidth="1"/>
    <col min="5868" max="5868" width="12.140625" style="23" customWidth="1"/>
    <col min="5869" max="5869" width="13.85546875" style="23" customWidth="1"/>
    <col min="5870" max="5870" width="12.140625" style="23" customWidth="1"/>
    <col min="5871" max="5871" width="13.85546875" style="23" customWidth="1"/>
    <col min="5872" max="5872" width="12.140625" style="23" customWidth="1"/>
    <col min="5873" max="5873" width="13.85546875" style="23" customWidth="1"/>
    <col min="5874" max="5874" width="12.140625" style="23" customWidth="1"/>
    <col min="5875" max="5875" width="13.85546875" style="23" customWidth="1"/>
    <col min="5876" max="6106" width="9.140625" style="23"/>
    <col min="6107" max="6107" width="33.140625" style="23" customWidth="1"/>
    <col min="6108" max="6108" width="34.140625" style="23" customWidth="1"/>
    <col min="6109" max="6109" width="65.7109375" style="23" customWidth="1"/>
    <col min="6110" max="6110" width="57.85546875" style="23" customWidth="1"/>
    <col min="6111" max="6111" width="14.7109375" style="23" customWidth="1"/>
    <col min="6112" max="6112" width="19.28515625" style="23" customWidth="1"/>
    <col min="6113" max="6113" width="20.42578125" style="23" customWidth="1"/>
    <col min="6114" max="6114" width="18.28515625" style="23" customWidth="1"/>
    <col min="6115" max="6115" width="20" style="23" customWidth="1"/>
    <col min="6116" max="6119" width="13.140625" style="23" customWidth="1"/>
    <col min="6120" max="6120" width="12.140625" style="23" customWidth="1"/>
    <col min="6121" max="6121" width="13.85546875" style="23" customWidth="1"/>
    <col min="6122" max="6122" width="12.140625" style="23" customWidth="1"/>
    <col min="6123" max="6123" width="14.42578125" style="23" bestFit="1" customWidth="1"/>
    <col min="6124" max="6124" width="12.140625" style="23" customWidth="1"/>
    <col min="6125" max="6125" width="13.85546875" style="23" customWidth="1"/>
    <col min="6126" max="6126" width="12.140625" style="23" customWidth="1"/>
    <col min="6127" max="6127" width="13.85546875" style="23" customWidth="1"/>
    <col min="6128" max="6128" width="12.140625" style="23" customWidth="1"/>
    <col min="6129" max="6129" width="13.85546875" style="23" customWidth="1"/>
    <col min="6130" max="6130" width="12.140625" style="23" customWidth="1"/>
    <col min="6131" max="6131" width="13.85546875" style="23" customWidth="1"/>
    <col min="6132" max="6362" width="9.140625" style="23"/>
    <col min="6363" max="6363" width="33.140625" style="23" customWidth="1"/>
    <col min="6364" max="6364" width="34.140625" style="23" customWidth="1"/>
    <col min="6365" max="6365" width="65.7109375" style="23" customWidth="1"/>
    <col min="6366" max="6366" width="57.85546875" style="23" customWidth="1"/>
    <col min="6367" max="6367" width="14.7109375" style="23" customWidth="1"/>
    <col min="6368" max="6368" width="19.28515625" style="23" customWidth="1"/>
    <col min="6369" max="6369" width="20.42578125" style="23" customWidth="1"/>
    <col min="6370" max="6370" width="18.28515625" style="23" customWidth="1"/>
    <col min="6371" max="6371" width="20" style="23" customWidth="1"/>
    <col min="6372" max="6375" width="13.140625" style="23" customWidth="1"/>
    <col min="6376" max="6376" width="12.140625" style="23" customWidth="1"/>
    <col min="6377" max="6377" width="13.85546875" style="23" customWidth="1"/>
    <col min="6378" max="6378" width="12.140625" style="23" customWidth="1"/>
    <col min="6379" max="6379" width="14.42578125" style="23" bestFit="1" customWidth="1"/>
    <col min="6380" max="6380" width="12.140625" style="23" customWidth="1"/>
    <col min="6381" max="6381" width="13.85546875" style="23" customWidth="1"/>
    <col min="6382" max="6382" width="12.140625" style="23" customWidth="1"/>
    <col min="6383" max="6383" width="13.85546875" style="23" customWidth="1"/>
    <col min="6384" max="6384" width="12.140625" style="23" customWidth="1"/>
    <col min="6385" max="6385" width="13.85546875" style="23" customWidth="1"/>
    <col min="6386" max="6386" width="12.140625" style="23" customWidth="1"/>
    <col min="6387" max="6387" width="13.85546875" style="23" customWidth="1"/>
    <col min="6388" max="6618" width="9.140625" style="23"/>
    <col min="6619" max="6619" width="33.140625" style="23" customWidth="1"/>
    <col min="6620" max="6620" width="34.140625" style="23" customWidth="1"/>
    <col min="6621" max="6621" width="65.7109375" style="23" customWidth="1"/>
    <col min="6622" max="6622" width="57.85546875" style="23" customWidth="1"/>
    <col min="6623" max="6623" width="14.7109375" style="23" customWidth="1"/>
    <col min="6624" max="6624" width="19.28515625" style="23" customWidth="1"/>
    <col min="6625" max="6625" width="20.42578125" style="23" customWidth="1"/>
    <col min="6626" max="6626" width="18.28515625" style="23" customWidth="1"/>
    <col min="6627" max="6627" width="20" style="23" customWidth="1"/>
    <col min="6628" max="6631" width="13.140625" style="23" customWidth="1"/>
    <col min="6632" max="6632" width="12.140625" style="23" customWidth="1"/>
    <col min="6633" max="6633" width="13.85546875" style="23" customWidth="1"/>
    <col min="6634" max="6634" width="12.140625" style="23" customWidth="1"/>
    <col min="6635" max="6635" width="14.42578125" style="23" bestFit="1" customWidth="1"/>
    <col min="6636" max="6636" width="12.140625" style="23" customWidth="1"/>
    <col min="6637" max="6637" width="13.85546875" style="23" customWidth="1"/>
    <col min="6638" max="6638" width="12.140625" style="23" customWidth="1"/>
    <col min="6639" max="6639" width="13.85546875" style="23" customWidth="1"/>
    <col min="6640" max="6640" width="12.140625" style="23" customWidth="1"/>
    <col min="6641" max="6641" width="13.85546875" style="23" customWidth="1"/>
    <col min="6642" max="6642" width="12.140625" style="23" customWidth="1"/>
    <col min="6643" max="6643" width="13.85546875" style="23" customWidth="1"/>
    <col min="6644" max="6874" width="9.140625" style="23"/>
    <col min="6875" max="6875" width="33.140625" style="23" customWidth="1"/>
    <col min="6876" max="6876" width="34.140625" style="23" customWidth="1"/>
    <col min="6877" max="6877" width="65.7109375" style="23" customWidth="1"/>
    <col min="6878" max="6878" width="57.85546875" style="23" customWidth="1"/>
    <col min="6879" max="6879" width="14.7109375" style="23" customWidth="1"/>
    <col min="6880" max="6880" width="19.28515625" style="23" customWidth="1"/>
    <col min="6881" max="6881" width="20.42578125" style="23" customWidth="1"/>
    <col min="6882" max="6882" width="18.28515625" style="23" customWidth="1"/>
    <col min="6883" max="6883" width="20" style="23" customWidth="1"/>
    <col min="6884" max="6887" width="13.140625" style="23" customWidth="1"/>
    <col min="6888" max="6888" width="12.140625" style="23" customWidth="1"/>
    <col min="6889" max="6889" width="13.85546875" style="23" customWidth="1"/>
    <col min="6890" max="6890" width="12.140625" style="23" customWidth="1"/>
    <col min="6891" max="6891" width="14.42578125" style="23" bestFit="1" customWidth="1"/>
    <col min="6892" max="6892" width="12.140625" style="23" customWidth="1"/>
    <col min="6893" max="6893" width="13.85546875" style="23" customWidth="1"/>
    <col min="6894" max="6894" width="12.140625" style="23" customWidth="1"/>
    <col min="6895" max="6895" width="13.85546875" style="23" customWidth="1"/>
    <col min="6896" max="6896" width="12.140625" style="23" customWidth="1"/>
    <col min="6897" max="6897" width="13.85546875" style="23" customWidth="1"/>
    <col min="6898" max="6898" width="12.140625" style="23" customWidth="1"/>
    <col min="6899" max="6899" width="13.85546875" style="23" customWidth="1"/>
    <col min="6900" max="7130" width="9.140625" style="23"/>
    <col min="7131" max="7131" width="33.140625" style="23" customWidth="1"/>
    <col min="7132" max="7132" width="34.140625" style="23" customWidth="1"/>
    <col min="7133" max="7133" width="65.7109375" style="23" customWidth="1"/>
    <col min="7134" max="7134" width="57.85546875" style="23" customWidth="1"/>
    <col min="7135" max="7135" width="14.7109375" style="23" customWidth="1"/>
    <col min="7136" max="7136" width="19.28515625" style="23" customWidth="1"/>
    <col min="7137" max="7137" width="20.42578125" style="23" customWidth="1"/>
    <col min="7138" max="7138" width="18.28515625" style="23" customWidth="1"/>
    <col min="7139" max="7139" width="20" style="23" customWidth="1"/>
    <col min="7140" max="7143" width="13.140625" style="23" customWidth="1"/>
    <col min="7144" max="7144" width="12.140625" style="23" customWidth="1"/>
    <col min="7145" max="7145" width="13.85546875" style="23" customWidth="1"/>
    <col min="7146" max="7146" width="12.140625" style="23" customWidth="1"/>
    <col min="7147" max="7147" width="14.42578125" style="23" bestFit="1" customWidth="1"/>
    <col min="7148" max="7148" width="12.140625" style="23" customWidth="1"/>
    <col min="7149" max="7149" width="13.85546875" style="23" customWidth="1"/>
    <col min="7150" max="7150" width="12.140625" style="23" customWidth="1"/>
    <col min="7151" max="7151" width="13.85546875" style="23" customWidth="1"/>
    <col min="7152" max="7152" width="12.140625" style="23" customWidth="1"/>
    <col min="7153" max="7153" width="13.85546875" style="23" customWidth="1"/>
    <col min="7154" max="7154" width="12.140625" style="23" customWidth="1"/>
    <col min="7155" max="7155" width="13.85546875" style="23" customWidth="1"/>
    <col min="7156" max="7386" width="9.140625" style="23"/>
    <col min="7387" max="7387" width="33.140625" style="23" customWidth="1"/>
    <col min="7388" max="7388" width="34.140625" style="23" customWidth="1"/>
    <col min="7389" max="7389" width="65.7109375" style="23" customWidth="1"/>
    <col min="7390" max="7390" width="57.85546875" style="23" customWidth="1"/>
    <col min="7391" max="7391" width="14.7109375" style="23" customWidth="1"/>
    <col min="7392" max="7392" width="19.28515625" style="23" customWidth="1"/>
    <col min="7393" max="7393" width="20.42578125" style="23" customWidth="1"/>
    <col min="7394" max="7394" width="18.28515625" style="23" customWidth="1"/>
    <col min="7395" max="7395" width="20" style="23" customWidth="1"/>
    <col min="7396" max="7399" width="13.140625" style="23" customWidth="1"/>
    <col min="7400" max="7400" width="12.140625" style="23" customWidth="1"/>
    <col min="7401" max="7401" width="13.85546875" style="23" customWidth="1"/>
    <col min="7402" max="7402" width="12.140625" style="23" customWidth="1"/>
    <col min="7403" max="7403" width="14.42578125" style="23" bestFit="1" customWidth="1"/>
    <col min="7404" max="7404" width="12.140625" style="23" customWidth="1"/>
    <col min="7405" max="7405" width="13.85546875" style="23" customWidth="1"/>
    <col min="7406" max="7406" width="12.140625" style="23" customWidth="1"/>
    <col min="7407" max="7407" width="13.85546875" style="23" customWidth="1"/>
    <col min="7408" max="7408" width="12.140625" style="23" customWidth="1"/>
    <col min="7409" max="7409" width="13.85546875" style="23" customWidth="1"/>
    <col min="7410" max="7410" width="12.140625" style="23" customWidth="1"/>
    <col min="7411" max="7411" width="13.85546875" style="23" customWidth="1"/>
    <col min="7412" max="7642" width="9.140625" style="23"/>
    <col min="7643" max="7643" width="33.140625" style="23" customWidth="1"/>
    <col min="7644" max="7644" width="34.140625" style="23" customWidth="1"/>
    <col min="7645" max="7645" width="65.7109375" style="23" customWidth="1"/>
    <col min="7646" max="7646" width="57.85546875" style="23" customWidth="1"/>
    <col min="7647" max="7647" width="14.7109375" style="23" customWidth="1"/>
    <col min="7648" max="7648" width="19.28515625" style="23" customWidth="1"/>
    <col min="7649" max="7649" width="20.42578125" style="23" customWidth="1"/>
    <col min="7650" max="7650" width="18.28515625" style="23" customWidth="1"/>
    <col min="7651" max="7651" width="20" style="23" customWidth="1"/>
    <col min="7652" max="7655" width="13.140625" style="23" customWidth="1"/>
    <col min="7656" max="7656" width="12.140625" style="23" customWidth="1"/>
    <col min="7657" max="7657" width="13.85546875" style="23" customWidth="1"/>
    <col min="7658" max="7658" width="12.140625" style="23" customWidth="1"/>
    <col min="7659" max="7659" width="14.42578125" style="23" bestFit="1" customWidth="1"/>
    <col min="7660" max="7660" width="12.140625" style="23" customWidth="1"/>
    <col min="7661" max="7661" width="13.85546875" style="23" customWidth="1"/>
    <col min="7662" max="7662" width="12.140625" style="23" customWidth="1"/>
    <col min="7663" max="7663" width="13.85546875" style="23" customWidth="1"/>
    <col min="7664" max="7664" width="12.140625" style="23" customWidth="1"/>
    <col min="7665" max="7665" width="13.85546875" style="23" customWidth="1"/>
    <col min="7666" max="7666" width="12.140625" style="23" customWidth="1"/>
    <col min="7667" max="7667" width="13.85546875" style="23" customWidth="1"/>
    <col min="7668" max="7898" width="9.140625" style="23"/>
    <col min="7899" max="7899" width="33.140625" style="23" customWidth="1"/>
    <col min="7900" max="7900" width="34.140625" style="23" customWidth="1"/>
    <col min="7901" max="7901" width="65.7109375" style="23" customWidth="1"/>
    <col min="7902" max="7902" width="57.85546875" style="23" customWidth="1"/>
    <col min="7903" max="7903" width="14.7109375" style="23" customWidth="1"/>
    <col min="7904" max="7904" width="19.28515625" style="23" customWidth="1"/>
    <col min="7905" max="7905" width="20.42578125" style="23" customWidth="1"/>
    <col min="7906" max="7906" width="18.28515625" style="23" customWidth="1"/>
    <col min="7907" max="7907" width="20" style="23" customWidth="1"/>
    <col min="7908" max="7911" width="13.140625" style="23" customWidth="1"/>
    <col min="7912" max="7912" width="12.140625" style="23" customWidth="1"/>
    <col min="7913" max="7913" width="13.85546875" style="23" customWidth="1"/>
    <col min="7914" max="7914" width="12.140625" style="23" customWidth="1"/>
    <col min="7915" max="7915" width="14.42578125" style="23" bestFit="1" customWidth="1"/>
    <col min="7916" max="7916" width="12.140625" style="23" customWidth="1"/>
    <col min="7917" max="7917" width="13.85546875" style="23" customWidth="1"/>
    <col min="7918" max="7918" width="12.140625" style="23" customWidth="1"/>
    <col min="7919" max="7919" width="13.85546875" style="23" customWidth="1"/>
    <col min="7920" max="7920" width="12.140625" style="23" customWidth="1"/>
    <col min="7921" max="7921" width="13.85546875" style="23" customWidth="1"/>
    <col min="7922" max="7922" width="12.140625" style="23" customWidth="1"/>
    <col min="7923" max="7923" width="13.85546875" style="23" customWidth="1"/>
    <col min="7924" max="8154" width="9.140625" style="23"/>
    <col min="8155" max="8155" width="33.140625" style="23" customWidth="1"/>
    <col min="8156" max="8156" width="34.140625" style="23" customWidth="1"/>
    <col min="8157" max="8157" width="65.7109375" style="23" customWidth="1"/>
    <col min="8158" max="8158" width="57.85546875" style="23" customWidth="1"/>
    <col min="8159" max="8159" width="14.7109375" style="23" customWidth="1"/>
    <col min="8160" max="8160" width="19.28515625" style="23" customWidth="1"/>
    <col min="8161" max="8161" width="20.42578125" style="23" customWidth="1"/>
    <col min="8162" max="8162" width="18.28515625" style="23" customWidth="1"/>
    <col min="8163" max="8163" width="20" style="23" customWidth="1"/>
    <col min="8164" max="8167" width="13.140625" style="23" customWidth="1"/>
    <col min="8168" max="8168" width="12.140625" style="23" customWidth="1"/>
    <col min="8169" max="8169" width="13.85546875" style="23" customWidth="1"/>
    <col min="8170" max="8170" width="12.140625" style="23" customWidth="1"/>
    <col min="8171" max="8171" width="14.42578125" style="23" bestFit="1" customWidth="1"/>
    <col min="8172" max="8172" width="12.140625" style="23" customWidth="1"/>
    <col min="8173" max="8173" width="13.85546875" style="23" customWidth="1"/>
    <col min="8174" max="8174" width="12.140625" style="23" customWidth="1"/>
    <col min="8175" max="8175" width="13.85546875" style="23" customWidth="1"/>
    <col min="8176" max="8176" width="12.140625" style="23" customWidth="1"/>
    <col min="8177" max="8177" width="13.85546875" style="23" customWidth="1"/>
    <col min="8178" max="8178" width="12.140625" style="23" customWidth="1"/>
    <col min="8179" max="8179" width="13.85546875" style="23" customWidth="1"/>
    <col min="8180" max="8410" width="9.140625" style="23"/>
    <col min="8411" max="8411" width="33.140625" style="23" customWidth="1"/>
    <col min="8412" max="8412" width="34.140625" style="23" customWidth="1"/>
    <col min="8413" max="8413" width="65.7109375" style="23" customWidth="1"/>
    <col min="8414" max="8414" width="57.85546875" style="23" customWidth="1"/>
    <col min="8415" max="8415" width="14.7109375" style="23" customWidth="1"/>
    <col min="8416" max="8416" width="19.28515625" style="23" customWidth="1"/>
    <col min="8417" max="8417" width="20.42578125" style="23" customWidth="1"/>
    <col min="8418" max="8418" width="18.28515625" style="23" customWidth="1"/>
    <col min="8419" max="8419" width="20" style="23" customWidth="1"/>
    <col min="8420" max="8423" width="13.140625" style="23" customWidth="1"/>
    <col min="8424" max="8424" width="12.140625" style="23" customWidth="1"/>
    <col min="8425" max="8425" width="13.85546875" style="23" customWidth="1"/>
    <col min="8426" max="8426" width="12.140625" style="23" customWidth="1"/>
    <col min="8427" max="8427" width="14.42578125" style="23" bestFit="1" customWidth="1"/>
    <col min="8428" max="8428" width="12.140625" style="23" customWidth="1"/>
    <col min="8429" max="8429" width="13.85546875" style="23" customWidth="1"/>
    <col min="8430" max="8430" width="12.140625" style="23" customWidth="1"/>
    <col min="8431" max="8431" width="13.85546875" style="23" customWidth="1"/>
    <col min="8432" max="8432" width="12.140625" style="23" customWidth="1"/>
    <col min="8433" max="8433" width="13.85546875" style="23" customWidth="1"/>
    <col min="8434" max="8434" width="12.140625" style="23" customWidth="1"/>
    <col min="8435" max="8435" width="13.85546875" style="23" customWidth="1"/>
    <col min="8436" max="8666" width="9.140625" style="23"/>
    <col min="8667" max="8667" width="33.140625" style="23" customWidth="1"/>
    <col min="8668" max="8668" width="34.140625" style="23" customWidth="1"/>
    <col min="8669" max="8669" width="65.7109375" style="23" customWidth="1"/>
    <col min="8670" max="8670" width="57.85546875" style="23" customWidth="1"/>
    <col min="8671" max="8671" width="14.7109375" style="23" customWidth="1"/>
    <col min="8672" max="8672" width="19.28515625" style="23" customWidth="1"/>
    <col min="8673" max="8673" width="20.42578125" style="23" customWidth="1"/>
    <col min="8674" max="8674" width="18.28515625" style="23" customWidth="1"/>
    <col min="8675" max="8675" width="20" style="23" customWidth="1"/>
    <col min="8676" max="8679" width="13.140625" style="23" customWidth="1"/>
    <col min="8680" max="8680" width="12.140625" style="23" customWidth="1"/>
    <col min="8681" max="8681" width="13.85546875" style="23" customWidth="1"/>
    <col min="8682" max="8682" width="12.140625" style="23" customWidth="1"/>
    <col min="8683" max="8683" width="14.42578125" style="23" bestFit="1" customWidth="1"/>
    <col min="8684" max="8684" width="12.140625" style="23" customWidth="1"/>
    <col min="8685" max="8685" width="13.85546875" style="23" customWidth="1"/>
    <col min="8686" max="8686" width="12.140625" style="23" customWidth="1"/>
    <col min="8687" max="8687" width="13.85546875" style="23" customWidth="1"/>
    <col min="8688" max="8688" width="12.140625" style="23" customWidth="1"/>
    <col min="8689" max="8689" width="13.85546875" style="23" customWidth="1"/>
    <col min="8690" max="8690" width="12.140625" style="23" customWidth="1"/>
    <col min="8691" max="8691" width="13.85546875" style="23" customWidth="1"/>
    <col min="8692" max="8922" width="9.140625" style="23"/>
    <col min="8923" max="8923" width="33.140625" style="23" customWidth="1"/>
    <col min="8924" max="8924" width="34.140625" style="23" customWidth="1"/>
    <col min="8925" max="8925" width="65.7109375" style="23" customWidth="1"/>
    <col min="8926" max="8926" width="57.85546875" style="23" customWidth="1"/>
    <col min="8927" max="8927" width="14.7109375" style="23" customWidth="1"/>
    <col min="8928" max="8928" width="19.28515625" style="23" customWidth="1"/>
    <col min="8929" max="8929" width="20.42578125" style="23" customWidth="1"/>
    <col min="8930" max="8930" width="18.28515625" style="23" customWidth="1"/>
    <col min="8931" max="8931" width="20" style="23" customWidth="1"/>
    <col min="8932" max="8935" width="13.140625" style="23" customWidth="1"/>
    <col min="8936" max="8936" width="12.140625" style="23" customWidth="1"/>
    <col min="8937" max="8937" width="13.85546875" style="23" customWidth="1"/>
    <col min="8938" max="8938" width="12.140625" style="23" customWidth="1"/>
    <col min="8939" max="8939" width="14.42578125" style="23" bestFit="1" customWidth="1"/>
    <col min="8940" max="8940" width="12.140625" style="23" customWidth="1"/>
    <col min="8941" max="8941" width="13.85546875" style="23" customWidth="1"/>
    <col min="8942" max="8942" width="12.140625" style="23" customWidth="1"/>
    <col min="8943" max="8943" width="13.85546875" style="23" customWidth="1"/>
    <col min="8944" max="8944" width="12.140625" style="23" customWidth="1"/>
    <col min="8945" max="8945" width="13.85546875" style="23" customWidth="1"/>
    <col min="8946" max="8946" width="12.140625" style="23" customWidth="1"/>
    <col min="8947" max="8947" width="13.85546875" style="23" customWidth="1"/>
    <col min="8948" max="9178" width="9.140625" style="23"/>
    <col min="9179" max="9179" width="33.140625" style="23" customWidth="1"/>
    <col min="9180" max="9180" width="34.140625" style="23" customWidth="1"/>
    <col min="9181" max="9181" width="65.7109375" style="23" customWidth="1"/>
    <col min="9182" max="9182" width="57.85546875" style="23" customWidth="1"/>
    <col min="9183" max="9183" width="14.7109375" style="23" customWidth="1"/>
    <col min="9184" max="9184" width="19.28515625" style="23" customWidth="1"/>
    <col min="9185" max="9185" width="20.42578125" style="23" customWidth="1"/>
    <col min="9186" max="9186" width="18.28515625" style="23" customWidth="1"/>
    <col min="9187" max="9187" width="20" style="23" customWidth="1"/>
    <col min="9188" max="9191" width="13.140625" style="23" customWidth="1"/>
    <col min="9192" max="9192" width="12.140625" style="23" customWidth="1"/>
    <col min="9193" max="9193" width="13.85546875" style="23" customWidth="1"/>
    <col min="9194" max="9194" width="12.140625" style="23" customWidth="1"/>
    <col min="9195" max="9195" width="14.42578125" style="23" bestFit="1" customWidth="1"/>
    <col min="9196" max="9196" width="12.140625" style="23" customWidth="1"/>
    <col min="9197" max="9197" width="13.85546875" style="23" customWidth="1"/>
    <col min="9198" max="9198" width="12.140625" style="23" customWidth="1"/>
    <col min="9199" max="9199" width="13.85546875" style="23" customWidth="1"/>
    <col min="9200" max="9200" width="12.140625" style="23" customWidth="1"/>
    <col min="9201" max="9201" width="13.85546875" style="23" customWidth="1"/>
    <col min="9202" max="9202" width="12.140625" style="23" customWidth="1"/>
    <col min="9203" max="9203" width="13.85546875" style="23" customWidth="1"/>
    <col min="9204" max="9434" width="9.140625" style="23"/>
    <col min="9435" max="9435" width="33.140625" style="23" customWidth="1"/>
    <col min="9436" max="9436" width="34.140625" style="23" customWidth="1"/>
    <col min="9437" max="9437" width="65.7109375" style="23" customWidth="1"/>
    <col min="9438" max="9438" width="57.85546875" style="23" customWidth="1"/>
    <col min="9439" max="9439" width="14.7109375" style="23" customWidth="1"/>
    <col min="9440" max="9440" width="19.28515625" style="23" customWidth="1"/>
    <col min="9441" max="9441" width="20.42578125" style="23" customWidth="1"/>
    <col min="9442" max="9442" width="18.28515625" style="23" customWidth="1"/>
    <col min="9443" max="9443" width="20" style="23" customWidth="1"/>
    <col min="9444" max="9447" width="13.140625" style="23" customWidth="1"/>
    <col min="9448" max="9448" width="12.140625" style="23" customWidth="1"/>
    <col min="9449" max="9449" width="13.85546875" style="23" customWidth="1"/>
    <col min="9450" max="9450" width="12.140625" style="23" customWidth="1"/>
    <col min="9451" max="9451" width="14.42578125" style="23" bestFit="1" customWidth="1"/>
    <col min="9452" max="9452" width="12.140625" style="23" customWidth="1"/>
    <col min="9453" max="9453" width="13.85546875" style="23" customWidth="1"/>
    <col min="9454" max="9454" width="12.140625" style="23" customWidth="1"/>
    <col min="9455" max="9455" width="13.85546875" style="23" customWidth="1"/>
    <col min="9456" max="9456" width="12.140625" style="23" customWidth="1"/>
    <col min="9457" max="9457" width="13.85546875" style="23" customWidth="1"/>
    <col min="9458" max="9458" width="12.140625" style="23" customWidth="1"/>
    <col min="9459" max="9459" width="13.85546875" style="23" customWidth="1"/>
    <col min="9460" max="9690" width="9.140625" style="23"/>
    <col min="9691" max="9691" width="33.140625" style="23" customWidth="1"/>
    <col min="9692" max="9692" width="34.140625" style="23" customWidth="1"/>
    <col min="9693" max="9693" width="65.7109375" style="23" customWidth="1"/>
    <col min="9694" max="9694" width="57.85546875" style="23" customWidth="1"/>
    <col min="9695" max="9695" width="14.7109375" style="23" customWidth="1"/>
    <col min="9696" max="9696" width="19.28515625" style="23" customWidth="1"/>
    <col min="9697" max="9697" width="20.42578125" style="23" customWidth="1"/>
    <col min="9698" max="9698" width="18.28515625" style="23" customWidth="1"/>
    <col min="9699" max="9699" width="20" style="23" customWidth="1"/>
    <col min="9700" max="9703" width="13.140625" style="23" customWidth="1"/>
    <col min="9704" max="9704" width="12.140625" style="23" customWidth="1"/>
    <col min="9705" max="9705" width="13.85546875" style="23" customWidth="1"/>
    <col min="9706" max="9706" width="12.140625" style="23" customWidth="1"/>
    <col min="9707" max="9707" width="14.42578125" style="23" bestFit="1" customWidth="1"/>
    <col min="9708" max="9708" width="12.140625" style="23" customWidth="1"/>
    <col min="9709" max="9709" width="13.85546875" style="23" customWidth="1"/>
    <col min="9710" max="9710" width="12.140625" style="23" customWidth="1"/>
    <col min="9711" max="9711" width="13.85546875" style="23" customWidth="1"/>
    <col min="9712" max="9712" width="12.140625" style="23" customWidth="1"/>
    <col min="9713" max="9713" width="13.85546875" style="23" customWidth="1"/>
    <col min="9714" max="9714" width="12.140625" style="23" customWidth="1"/>
    <col min="9715" max="9715" width="13.85546875" style="23" customWidth="1"/>
    <col min="9716" max="9946" width="9.140625" style="23"/>
    <col min="9947" max="9947" width="33.140625" style="23" customWidth="1"/>
    <col min="9948" max="9948" width="34.140625" style="23" customWidth="1"/>
    <col min="9949" max="9949" width="65.7109375" style="23" customWidth="1"/>
    <col min="9950" max="9950" width="57.85546875" style="23" customWidth="1"/>
    <col min="9951" max="9951" width="14.7109375" style="23" customWidth="1"/>
    <col min="9952" max="9952" width="19.28515625" style="23" customWidth="1"/>
    <col min="9953" max="9953" width="20.42578125" style="23" customWidth="1"/>
    <col min="9954" max="9954" width="18.28515625" style="23" customWidth="1"/>
    <col min="9955" max="9955" width="20" style="23" customWidth="1"/>
    <col min="9956" max="9959" width="13.140625" style="23" customWidth="1"/>
    <col min="9960" max="9960" width="12.140625" style="23" customWidth="1"/>
    <col min="9961" max="9961" width="13.85546875" style="23" customWidth="1"/>
    <col min="9962" max="9962" width="12.140625" style="23" customWidth="1"/>
    <col min="9963" max="9963" width="14.42578125" style="23" bestFit="1" customWidth="1"/>
    <col min="9964" max="9964" width="12.140625" style="23" customWidth="1"/>
    <col min="9965" max="9965" width="13.85546875" style="23" customWidth="1"/>
    <col min="9966" max="9966" width="12.140625" style="23" customWidth="1"/>
    <col min="9967" max="9967" width="13.85546875" style="23" customWidth="1"/>
    <col min="9968" max="9968" width="12.140625" style="23" customWidth="1"/>
    <col min="9969" max="9969" width="13.85546875" style="23" customWidth="1"/>
    <col min="9970" max="9970" width="12.140625" style="23" customWidth="1"/>
    <col min="9971" max="9971" width="13.85546875" style="23" customWidth="1"/>
    <col min="9972" max="10202" width="9.140625" style="23"/>
    <col min="10203" max="10203" width="33.140625" style="23" customWidth="1"/>
    <col min="10204" max="10204" width="34.140625" style="23" customWidth="1"/>
    <col min="10205" max="10205" width="65.7109375" style="23" customWidth="1"/>
    <col min="10206" max="10206" width="57.85546875" style="23" customWidth="1"/>
    <col min="10207" max="10207" width="14.7109375" style="23" customWidth="1"/>
    <col min="10208" max="10208" width="19.28515625" style="23" customWidth="1"/>
    <col min="10209" max="10209" width="20.42578125" style="23" customWidth="1"/>
    <col min="10210" max="10210" width="18.28515625" style="23" customWidth="1"/>
    <col min="10211" max="10211" width="20" style="23" customWidth="1"/>
    <col min="10212" max="10215" width="13.140625" style="23" customWidth="1"/>
    <col min="10216" max="10216" width="12.140625" style="23" customWidth="1"/>
    <col min="10217" max="10217" width="13.85546875" style="23" customWidth="1"/>
    <col min="10218" max="10218" width="12.140625" style="23" customWidth="1"/>
    <col min="10219" max="10219" width="14.42578125" style="23" bestFit="1" customWidth="1"/>
    <col min="10220" max="10220" width="12.140625" style="23" customWidth="1"/>
    <col min="10221" max="10221" width="13.85546875" style="23" customWidth="1"/>
    <col min="10222" max="10222" width="12.140625" style="23" customWidth="1"/>
    <col min="10223" max="10223" width="13.85546875" style="23" customWidth="1"/>
    <col min="10224" max="10224" width="12.140625" style="23" customWidth="1"/>
    <col min="10225" max="10225" width="13.85546875" style="23" customWidth="1"/>
    <col min="10226" max="10226" width="12.140625" style="23" customWidth="1"/>
    <col min="10227" max="10227" width="13.85546875" style="23" customWidth="1"/>
    <col min="10228" max="10458" width="9.140625" style="23"/>
    <col min="10459" max="10459" width="33.140625" style="23" customWidth="1"/>
    <col min="10460" max="10460" width="34.140625" style="23" customWidth="1"/>
    <col min="10461" max="10461" width="65.7109375" style="23" customWidth="1"/>
    <col min="10462" max="10462" width="57.85546875" style="23" customWidth="1"/>
    <col min="10463" max="10463" width="14.7109375" style="23" customWidth="1"/>
    <col min="10464" max="10464" width="19.28515625" style="23" customWidth="1"/>
    <col min="10465" max="10465" width="20.42578125" style="23" customWidth="1"/>
    <col min="10466" max="10466" width="18.28515625" style="23" customWidth="1"/>
    <col min="10467" max="10467" width="20" style="23" customWidth="1"/>
    <col min="10468" max="10471" width="13.140625" style="23" customWidth="1"/>
    <col min="10472" max="10472" width="12.140625" style="23" customWidth="1"/>
    <col min="10473" max="10473" width="13.85546875" style="23" customWidth="1"/>
    <col min="10474" max="10474" width="12.140625" style="23" customWidth="1"/>
    <col min="10475" max="10475" width="14.42578125" style="23" bestFit="1" customWidth="1"/>
    <col min="10476" max="10476" width="12.140625" style="23" customWidth="1"/>
    <col min="10477" max="10477" width="13.85546875" style="23" customWidth="1"/>
    <col min="10478" max="10478" width="12.140625" style="23" customWidth="1"/>
    <col min="10479" max="10479" width="13.85546875" style="23" customWidth="1"/>
    <col min="10480" max="10480" width="12.140625" style="23" customWidth="1"/>
    <col min="10481" max="10481" width="13.85546875" style="23" customWidth="1"/>
    <col min="10482" max="10482" width="12.140625" style="23" customWidth="1"/>
    <col min="10483" max="10483" width="13.85546875" style="23" customWidth="1"/>
    <col min="10484" max="10714" width="9.140625" style="23"/>
    <col min="10715" max="10715" width="33.140625" style="23" customWidth="1"/>
    <col min="10716" max="10716" width="34.140625" style="23" customWidth="1"/>
    <col min="10717" max="10717" width="65.7109375" style="23" customWidth="1"/>
    <col min="10718" max="10718" width="57.85546875" style="23" customWidth="1"/>
    <col min="10719" max="10719" width="14.7109375" style="23" customWidth="1"/>
    <col min="10720" max="10720" width="19.28515625" style="23" customWidth="1"/>
    <col min="10721" max="10721" width="20.42578125" style="23" customWidth="1"/>
    <col min="10722" max="10722" width="18.28515625" style="23" customWidth="1"/>
    <col min="10723" max="10723" width="20" style="23" customWidth="1"/>
    <col min="10724" max="10727" width="13.140625" style="23" customWidth="1"/>
    <col min="10728" max="10728" width="12.140625" style="23" customWidth="1"/>
    <col min="10729" max="10729" width="13.85546875" style="23" customWidth="1"/>
    <col min="10730" max="10730" width="12.140625" style="23" customWidth="1"/>
    <col min="10731" max="10731" width="14.42578125" style="23" bestFit="1" customWidth="1"/>
    <col min="10732" max="10732" width="12.140625" style="23" customWidth="1"/>
    <col min="10733" max="10733" width="13.85546875" style="23" customWidth="1"/>
    <col min="10734" max="10734" width="12.140625" style="23" customWidth="1"/>
    <col min="10735" max="10735" width="13.85546875" style="23" customWidth="1"/>
    <col min="10736" max="10736" width="12.140625" style="23" customWidth="1"/>
    <col min="10737" max="10737" width="13.85546875" style="23" customWidth="1"/>
    <col min="10738" max="10738" width="12.140625" style="23" customWidth="1"/>
    <col min="10739" max="10739" width="13.85546875" style="23" customWidth="1"/>
    <col min="10740" max="10970" width="9.140625" style="23"/>
    <col min="10971" max="10971" width="33.140625" style="23" customWidth="1"/>
    <col min="10972" max="10972" width="34.140625" style="23" customWidth="1"/>
    <col min="10973" max="10973" width="65.7109375" style="23" customWidth="1"/>
    <col min="10974" max="10974" width="57.85546875" style="23" customWidth="1"/>
    <col min="10975" max="10975" width="14.7109375" style="23" customWidth="1"/>
    <col min="10976" max="10976" width="19.28515625" style="23" customWidth="1"/>
    <col min="10977" max="10977" width="20.42578125" style="23" customWidth="1"/>
    <col min="10978" max="10978" width="18.28515625" style="23" customWidth="1"/>
    <col min="10979" max="10979" width="20" style="23" customWidth="1"/>
    <col min="10980" max="10983" width="13.140625" style="23" customWidth="1"/>
    <col min="10984" max="10984" width="12.140625" style="23" customWidth="1"/>
    <col min="10985" max="10985" width="13.85546875" style="23" customWidth="1"/>
    <col min="10986" max="10986" width="12.140625" style="23" customWidth="1"/>
    <col min="10987" max="10987" width="14.42578125" style="23" bestFit="1" customWidth="1"/>
    <col min="10988" max="10988" width="12.140625" style="23" customWidth="1"/>
    <col min="10989" max="10989" width="13.85546875" style="23" customWidth="1"/>
    <col min="10990" max="10990" width="12.140625" style="23" customWidth="1"/>
    <col min="10991" max="10991" width="13.85546875" style="23" customWidth="1"/>
    <col min="10992" max="10992" width="12.140625" style="23" customWidth="1"/>
    <col min="10993" max="10993" width="13.85546875" style="23" customWidth="1"/>
    <col min="10994" max="10994" width="12.140625" style="23" customWidth="1"/>
    <col min="10995" max="10995" width="13.85546875" style="23" customWidth="1"/>
    <col min="10996" max="11226" width="9.140625" style="23"/>
    <col min="11227" max="11227" width="33.140625" style="23" customWidth="1"/>
    <col min="11228" max="11228" width="34.140625" style="23" customWidth="1"/>
    <col min="11229" max="11229" width="65.7109375" style="23" customWidth="1"/>
    <col min="11230" max="11230" width="57.85546875" style="23" customWidth="1"/>
    <col min="11231" max="11231" width="14.7109375" style="23" customWidth="1"/>
    <col min="11232" max="11232" width="19.28515625" style="23" customWidth="1"/>
    <col min="11233" max="11233" width="20.42578125" style="23" customWidth="1"/>
    <col min="11234" max="11234" width="18.28515625" style="23" customWidth="1"/>
    <col min="11235" max="11235" width="20" style="23" customWidth="1"/>
    <col min="11236" max="11239" width="13.140625" style="23" customWidth="1"/>
    <col min="11240" max="11240" width="12.140625" style="23" customWidth="1"/>
    <col min="11241" max="11241" width="13.85546875" style="23" customWidth="1"/>
    <col min="11242" max="11242" width="12.140625" style="23" customWidth="1"/>
    <col min="11243" max="11243" width="14.42578125" style="23" bestFit="1" customWidth="1"/>
    <col min="11244" max="11244" width="12.140625" style="23" customWidth="1"/>
    <col min="11245" max="11245" width="13.85546875" style="23" customWidth="1"/>
    <col min="11246" max="11246" width="12.140625" style="23" customWidth="1"/>
    <col min="11247" max="11247" width="13.85546875" style="23" customWidth="1"/>
    <col min="11248" max="11248" width="12.140625" style="23" customWidth="1"/>
    <col min="11249" max="11249" width="13.85546875" style="23" customWidth="1"/>
    <col min="11250" max="11250" width="12.140625" style="23" customWidth="1"/>
    <col min="11251" max="11251" width="13.85546875" style="23" customWidth="1"/>
    <col min="11252" max="11482" width="9.140625" style="23"/>
    <col min="11483" max="11483" width="33.140625" style="23" customWidth="1"/>
    <col min="11484" max="11484" width="34.140625" style="23" customWidth="1"/>
    <col min="11485" max="11485" width="65.7109375" style="23" customWidth="1"/>
    <col min="11486" max="11486" width="57.85546875" style="23" customWidth="1"/>
    <col min="11487" max="11487" width="14.7109375" style="23" customWidth="1"/>
    <col min="11488" max="11488" width="19.28515625" style="23" customWidth="1"/>
    <col min="11489" max="11489" width="20.42578125" style="23" customWidth="1"/>
    <col min="11490" max="11490" width="18.28515625" style="23" customWidth="1"/>
    <col min="11491" max="11491" width="20" style="23" customWidth="1"/>
    <col min="11492" max="11495" width="13.140625" style="23" customWidth="1"/>
    <col min="11496" max="11496" width="12.140625" style="23" customWidth="1"/>
    <col min="11497" max="11497" width="13.85546875" style="23" customWidth="1"/>
    <col min="11498" max="11498" width="12.140625" style="23" customWidth="1"/>
    <col min="11499" max="11499" width="14.42578125" style="23" bestFit="1" customWidth="1"/>
    <col min="11500" max="11500" width="12.140625" style="23" customWidth="1"/>
    <col min="11501" max="11501" width="13.85546875" style="23" customWidth="1"/>
    <col min="11502" max="11502" width="12.140625" style="23" customWidth="1"/>
    <col min="11503" max="11503" width="13.85546875" style="23" customWidth="1"/>
    <col min="11504" max="11504" width="12.140625" style="23" customWidth="1"/>
    <col min="11505" max="11505" width="13.85546875" style="23" customWidth="1"/>
    <col min="11506" max="11506" width="12.140625" style="23" customWidth="1"/>
    <col min="11507" max="11507" width="13.85546875" style="23" customWidth="1"/>
    <col min="11508" max="11738" width="9.140625" style="23"/>
    <col min="11739" max="11739" width="33.140625" style="23" customWidth="1"/>
    <col min="11740" max="11740" width="34.140625" style="23" customWidth="1"/>
    <col min="11741" max="11741" width="65.7109375" style="23" customWidth="1"/>
    <col min="11742" max="11742" width="57.85546875" style="23" customWidth="1"/>
    <col min="11743" max="11743" width="14.7109375" style="23" customWidth="1"/>
    <col min="11744" max="11744" width="19.28515625" style="23" customWidth="1"/>
    <col min="11745" max="11745" width="20.42578125" style="23" customWidth="1"/>
    <col min="11746" max="11746" width="18.28515625" style="23" customWidth="1"/>
    <col min="11747" max="11747" width="20" style="23" customWidth="1"/>
    <col min="11748" max="11751" width="13.140625" style="23" customWidth="1"/>
    <col min="11752" max="11752" width="12.140625" style="23" customWidth="1"/>
    <col min="11753" max="11753" width="13.85546875" style="23" customWidth="1"/>
    <col min="11754" max="11754" width="12.140625" style="23" customWidth="1"/>
    <col min="11755" max="11755" width="14.42578125" style="23" bestFit="1" customWidth="1"/>
    <col min="11756" max="11756" width="12.140625" style="23" customWidth="1"/>
    <col min="11757" max="11757" width="13.85546875" style="23" customWidth="1"/>
    <col min="11758" max="11758" width="12.140625" style="23" customWidth="1"/>
    <col min="11759" max="11759" width="13.85546875" style="23" customWidth="1"/>
    <col min="11760" max="11760" width="12.140625" style="23" customWidth="1"/>
    <col min="11761" max="11761" width="13.85546875" style="23" customWidth="1"/>
    <col min="11762" max="11762" width="12.140625" style="23" customWidth="1"/>
    <col min="11763" max="11763" width="13.85546875" style="23" customWidth="1"/>
    <col min="11764" max="11994" width="9.140625" style="23"/>
    <col min="11995" max="11995" width="33.140625" style="23" customWidth="1"/>
    <col min="11996" max="11996" width="34.140625" style="23" customWidth="1"/>
    <col min="11997" max="11997" width="65.7109375" style="23" customWidth="1"/>
    <col min="11998" max="11998" width="57.85546875" style="23" customWidth="1"/>
    <col min="11999" max="11999" width="14.7109375" style="23" customWidth="1"/>
    <col min="12000" max="12000" width="19.28515625" style="23" customWidth="1"/>
    <col min="12001" max="12001" width="20.42578125" style="23" customWidth="1"/>
    <col min="12002" max="12002" width="18.28515625" style="23" customWidth="1"/>
    <col min="12003" max="12003" width="20" style="23" customWidth="1"/>
    <col min="12004" max="12007" width="13.140625" style="23" customWidth="1"/>
    <col min="12008" max="12008" width="12.140625" style="23" customWidth="1"/>
    <col min="12009" max="12009" width="13.85546875" style="23" customWidth="1"/>
    <col min="12010" max="12010" width="12.140625" style="23" customWidth="1"/>
    <col min="12011" max="12011" width="14.42578125" style="23" bestFit="1" customWidth="1"/>
    <col min="12012" max="12012" width="12.140625" style="23" customWidth="1"/>
    <col min="12013" max="12013" width="13.85546875" style="23" customWidth="1"/>
    <col min="12014" max="12014" width="12.140625" style="23" customWidth="1"/>
    <col min="12015" max="12015" width="13.85546875" style="23" customWidth="1"/>
    <col min="12016" max="12016" width="12.140625" style="23" customWidth="1"/>
    <col min="12017" max="12017" width="13.85546875" style="23" customWidth="1"/>
    <col min="12018" max="12018" width="12.140625" style="23" customWidth="1"/>
    <col min="12019" max="12019" width="13.85546875" style="23" customWidth="1"/>
    <col min="12020" max="12250" width="9.140625" style="23"/>
    <col min="12251" max="12251" width="33.140625" style="23" customWidth="1"/>
    <col min="12252" max="12252" width="34.140625" style="23" customWidth="1"/>
    <col min="12253" max="12253" width="65.7109375" style="23" customWidth="1"/>
    <col min="12254" max="12254" width="57.85546875" style="23" customWidth="1"/>
    <col min="12255" max="12255" width="14.7109375" style="23" customWidth="1"/>
    <col min="12256" max="12256" width="19.28515625" style="23" customWidth="1"/>
    <col min="12257" max="12257" width="20.42578125" style="23" customWidth="1"/>
    <col min="12258" max="12258" width="18.28515625" style="23" customWidth="1"/>
    <col min="12259" max="12259" width="20" style="23" customWidth="1"/>
    <col min="12260" max="12263" width="13.140625" style="23" customWidth="1"/>
    <col min="12264" max="12264" width="12.140625" style="23" customWidth="1"/>
    <col min="12265" max="12265" width="13.85546875" style="23" customWidth="1"/>
    <col min="12266" max="12266" width="12.140625" style="23" customWidth="1"/>
    <col min="12267" max="12267" width="14.42578125" style="23" bestFit="1" customWidth="1"/>
    <col min="12268" max="12268" width="12.140625" style="23" customWidth="1"/>
    <col min="12269" max="12269" width="13.85546875" style="23" customWidth="1"/>
    <col min="12270" max="12270" width="12.140625" style="23" customWidth="1"/>
    <col min="12271" max="12271" width="13.85546875" style="23" customWidth="1"/>
    <col min="12272" max="12272" width="12.140625" style="23" customWidth="1"/>
    <col min="12273" max="12273" width="13.85546875" style="23" customWidth="1"/>
    <col min="12274" max="12274" width="12.140625" style="23" customWidth="1"/>
    <col min="12275" max="12275" width="13.85546875" style="23" customWidth="1"/>
    <col min="12276" max="12506" width="9.140625" style="23"/>
    <col min="12507" max="12507" width="33.140625" style="23" customWidth="1"/>
    <col min="12508" max="12508" width="34.140625" style="23" customWidth="1"/>
    <col min="12509" max="12509" width="65.7109375" style="23" customWidth="1"/>
    <col min="12510" max="12510" width="57.85546875" style="23" customWidth="1"/>
    <col min="12511" max="12511" width="14.7109375" style="23" customWidth="1"/>
    <col min="12512" max="12512" width="19.28515625" style="23" customWidth="1"/>
    <col min="12513" max="12513" width="20.42578125" style="23" customWidth="1"/>
    <col min="12514" max="12514" width="18.28515625" style="23" customWidth="1"/>
    <col min="12515" max="12515" width="20" style="23" customWidth="1"/>
    <col min="12516" max="12519" width="13.140625" style="23" customWidth="1"/>
    <col min="12520" max="12520" width="12.140625" style="23" customWidth="1"/>
    <col min="12521" max="12521" width="13.85546875" style="23" customWidth="1"/>
    <col min="12522" max="12522" width="12.140625" style="23" customWidth="1"/>
    <col min="12523" max="12523" width="14.42578125" style="23" bestFit="1" customWidth="1"/>
    <col min="12524" max="12524" width="12.140625" style="23" customWidth="1"/>
    <col min="12525" max="12525" width="13.85546875" style="23" customWidth="1"/>
    <col min="12526" max="12526" width="12.140625" style="23" customWidth="1"/>
    <col min="12527" max="12527" width="13.85546875" style="23" customWidth="1"/>
    <col min="12528" max="12528" width="12.140625" style="23" customWidth="1"/>
    <col min="12529" max="12529" width="13.85546875" style="23" customWidth="1"/>
    <col min="12530" max="12530" width="12.140625" style="23" customWidth="1"/>
    <col min="12531" max="12531" width="13.85546875" style="23" customWidth="1"/>
    <col min="12532" max="12762" width="9.140625" style="23"/>
    <col min="12763" max="12763" width="33.140625" style="23" customWidth="1"/>
    <col min="12764" max="12764" width="34.140625" style="23" customWidth="1"/>
    <col min="12765" max="12765" width="65.7109375" style="23" customWidth="1"/>
    <col min="12766" max="12766" width="57.85546875" style="23" customWidth="1"/>
    <col min="12767" max="12767" width="14.7109375" style="23" customWidth="1"/>
    <col min="12768" max="12768" width="19.28515625" style="23" customWidth="1"/>
    <col min="12769" max="12769" width="20.42578125" style="23" customWidth="1"/>
    <col min="12770" max="12770" width="18.28515625" style="23" customWidth="1"/>
    <col min="12771" max="12771" width="20" style="23" customWidth="1"/>
    <col min="12772" max="12775" width="13.140625" style="23" customWidth="1"/>
    <col min="12776" max="12776" width="12.140625" style="23" customWidth="1"/>
    <col min="12777" max="12777" width="13.85546875" style="23" customWidth="1"/>
    <col min="12778" max="12778" width="12.140625" style="23" customWidth="1"/>
    <col min="12779" max="12779" width="14.42578125" style="23" bestFit="1" customWidth="1"/>
    <col min="12780" max="12780" width="12.140625" style="23" customWidth="1"/>
    <col min="12781" max="12781" width="13.85546875" style="23" customWidth="1"/>
    <col min="12782" max="12782" width="12.140625" style="23" customWidth="1"/>
    <col min="12783" max="12783" width="13.85546875" style="23" customWidth="1"/>
    <col min="12784" max="12784" width="12.140625" style="23" customWidth="1"/>
    <col min="12785" max="12785" width="13.85546875" style="23" customWidth="1"/>
    <col min="12786" max="12786" width="12.140625" style="23" customWidth="1"/>
    <col min="12787" max="12787" width="13.85546875" style="23" customWidth="1"/>
    <col min="12788" max="13018" width="9.140625" style="23"/>
    <col min="13019" max="13019" width="33.140625" style="23" customWidth="1"/>
    <col min="13020" max="13020" width="34.140625" style="23" customWidth="1"/>
    <col min="13021" max="13021" width="65.7109375" style="23" customWidth="1"/>
    <col min="13022" max="13022" width="57.85546875" style="23" customWidth="1"/>
    <col min="13023" max="13023" width="14.7109375" style="23" customWidth="1"/>
    <col min="13024" max="13024" width="19.28515625" style="23" customWidth="1"/>
    <col min="13025" max="13025" width="20.42578125" style="23" customWidth="1"/>
    <col min="13026" max="13026" width="18.28515625" style="23" customWidth="1"/>
    <col min="13027" max="13027" width="20" style="23" customWidth="1"/>
    <col min="13028" max="13031" width="13.140625" style="23" customWidth="1"/>
    <col min="13032" max="13032" width="12.140625" style="23" customWidth="1"/>
    <col min="13033" max="13033" width="13.85546875" style="23" customWidth="1"/>
    <col min="13034" max="13034" width="12.140625" style="23" customWidth="1"/>
    <col min="13035" max="13035" width="14.42578125" style="23" bestFit="1" customWidth="1"/>
    <col min="13036" max="13036" width="12.140625" style="23" customWidth="1"/>
    <col min="13037" max="13037" width="13.85546875" style="23" customWidth="1"/>
    <col min="13038" max="13038" width="12.140625" style="23" customWidth="1"/>
    <col min="13039" max="13039" width="13.85546875" style="23" customWidth="1"/>
    <col min="13040" max="13040" width="12.140625" style="23" customWidth="1"/>
    <col min="13041" max="13041" width="13.85546875" style="23" customWidth="1"/>
    <col min="13042" max="13042" width="12.140625" style="23" customWidth="1"/>
    <col min="13043" max="13043" width="13.85546875" style="23" customWidth="1"/>
    <col min="13044" max="13274" width="9.140625" style="23"/>
    <col min="13275" max="13275" width="33.140625" style="23" customWidth="1"/>
    <col min="13276" max="13276" width="34.140625" style="23" customWidth="1"/>
    <col min="13277" max="13277" width="65.7109375" style="23" customWidth="1"/>
    <col min="13278" max="13278" width="57.85546875" style="23" customWidth="1"/>
    <col min="13279" max="13279" width="14.7109375" style="23" customWidth="1"/>
    <col min="13280" max="13280" width="19.28515625" style="23" customWidth="1"/>
    <col min="13281" max="13281" width="20.42578125" style="23" customWidth="1"/>
    <col min="13282" max="13282" width="18.28515625" style="23" customWidth="1"/>
    <col min="13283" max="13283" width="20" style="23" customWidth="1"/>
    <col min="13284" max="13287" width="13.140625" style="23" customWidth="1"/>
    <col min="13288" max="13288" width="12.140625" style="23" customWidth="1"/>
    <col min="13289" max="13289" width="13.85546875" style="23" customWidth="1"/>
    <col min="13290" max="13290" width="12.140625" style="23" customWidth="1"/>
    <col min="13291" max="13291" width="14.42578125" style="23" bestFit="1" customWidth="1"/>
    <col min="13292" max="13292" width="12.140625" style="23" customWidth="1"/>
    <col min="13293" max="13293" width="13.85546875" style="23" customWidth="1"/>
    <col min="13294" max="13294" width="12.140625" style="23" customWidth="1"/>
    <col min="13295" max="13295" width="13.85546875" style="23" customWidth="1"/>
    <col min="13296" max="13296" width="12.140625" style="23" customWidth="1"/>
    <col min="13297" max="13297" width="13.85546875" style="23" customWidth="1"/>
    <col min="13298" max="13298" width="12.140625" style="23" customWidth="1"/>
    <col min="13299" max="13299" width="13.85546875" style="23" customWidth="1"/>
    <col min="13300" max="13530" width="9.140625" style="23"/>
    <col min="13531" max="13531" width="33.140625" style="23" customWidth="1"/>
    <col min="13532" max="13532" width="34.140625" style="23" customWidth="1"/>
    <col min="13533" max="13533" width="65.7109375" style="23" customWidth="1"/>
    <col min="13534" max="13534" width="57.85546875" style="23" customWidth="1"/>
    <col min="13535" max="13535" width="14.7109375" style="23" customWidth="1"/>
    <col min="13536" max="13536" width="19.28515625" style="23" customWidth="1"/>
    <col min="13537" max="13537" width="20.42578125" style="23" customWidth="1"/>
    <col min="13538" max="13538" width="18.28515625" style="23" customWidth="1"/>
    <col min="13539" max="13539" width="20" style="23" customWidth="1"/>
    <col min="13540" max="13543" width="13.140625" style="23" customWidth="1"/>
    <col min="13544" max="13544" width="12.140625" style="23" customWidth="1"/>
    <col min="13545" max="13545" width="13.85546875" style="23" customWidth="1"/>
    <col min="13546" max="13546" width="12.140625" style="23" customWidth="1"/>
    <col min="13547" max="13547" width="14.42578125" style="23" bestFit="1" customWidth="1"/>
    <col min="13548" max="13548" width="12.140625" style="23" customWidth="1"/>
    <col min="13549" max="13549" width="13.85546875" style="23" customWidth="1"/>
    <col min="13550" max="13550" width="12.140625" style="23" customWidth="1"/>
    <col min="13551" max="13551" width="13.85546875" style="23" customWidth="1"/>
    <col min="13552" max="13552" width="12.140625" style="23" customWidth="1"/>
    <col min="13553" max="13553" width="13.85546875" style="23" customWidth="1"/>
    <col min="13554" max="13554" width="12.140625" style="23" customWidth="1"/>
    <col min="13555" max="13555" width="13.85546875" style="23" customWidth="1"/>
    <col min="13556" max="13786" width="9.140625" style="23"/>
    <col min="13787" max="13787" width="33.140625" style="23" customWidth="1"/>
    <col min="13788" max="13788" width="34.140625" style="23" customWidth="1"/>
    <col min="13789" max="13789" width="65.7109375" style="23" customWidth="1"/>
    <col min="13790" max="13790" width="57.85546875" style="23" customWidth="1"/>
    <col min="13791" max="13791" width="14.7109375" style="23" customWidth="1"/>
    <col min="13792" max="13792" width="19.28515625" style="23" customWidth="1"/>
    <col min="13793" max="13793" width="20.42578125" style="23" customWidth="1"/>
    <col min="13794" max="13794" width="18.28515625" style="23" customWidth="1"/>
    <col min="13795" max="13795" width="20" style="23" customWidth="1"/>
    <col min="13796" max="13799" width="13.140625" style="23" customWidth="1"/>
    <col min="13800" max="13800" width="12.140625" style="23" customWidth="1"/>
    <col min="13801" max="13801" width="13.85546875" style="23" customWidth="1"/>
    <col min="13802" max="13802" width="12.140625" style="23" customWidth="1"/>
    <col min="13803" max="13803" width="14.42578125" style="23" bestFit="1" customWidth="1"/>
    <col min="13804" max="13804" width="12.140625" style="23" customWidth="1"/>
    <col min="13805" max="13805" width="13.85546875" style="23" customWidth="1"/>
    <col min="13806" max="13806" width="12.140625" style="23" customWidth="1"/>
    <col min="13807" max="13807" width="13.85546875" style="23" customWidth="1"/>
    <col min="13808" max="13808" width="12.140625" style="23" customWidth="1"/>
    <col min="13809" max="13809" width="13.85546875" style="23" customWidth="1"/>
    <col min="13810" max="13810" width="12.140625" style="23" customWidth="1"/>
    <col min="13811" max="13811" width="13.85546875" style="23" customWidth="1"/>
    <col min="13812" max="14042" width="9.140625" style="23"/>
    <col min="14043" max="14043" width="33.140625" style="23" customWidth="1"/>
    <col min="14044" max="14044" width="34.140625" style="23" customWidth="1"/>
    <col min="14045" max="14045" width="65.7109375" style="23" customWidth="1"/>
    <col min="14046" max="14046" width="57.85546875" style="23" customWidth="1"/>
    <col min="14047" max="14047" width="14.7109375" style="23" customWidth="1"/>
    <col min="14048" max="14048" width="19.28515625" style="23" customWidth="1"/>
    <col min="14049" max="14049" width="20.42578125" style="23" customWidth="1"/>
    <col min="14050" max="14050" width="18.28515625" style="23" customWidth="1"/>
    <col min="14051" max="14051" width="20" style="23" customWidth="1"/>
    <col min="14052" max="14055" width="13.140625" style="23" customWidth="1"/>
    <col min="14056" max="14056" width="12.140625" style="23" customWidth="1"/>
    <col min="14057" max="14057" width="13.85546875" style="23" customWidth="1"/>
    <col min="14058" max="14058" width="12.140625" style="23" customWidth="1"/>
    <col min="14059" max="14059" width="14.42578125" style="23" bestFit="1" customWidth="1"/>
    <col min="14060" max="14060" width="12.140625" style="23" customWidth="1"/>
    <col min="14061" max="14061" width="13.85546875" style="23" customWidth="1"/>
    <col min="14062" max="14062" width="12.140625" style="23" customWidth="1"/>
    <col min="14063" max="14063" width="13.85546875" style="23" customWidth="1"/>
    <col min="14064" max="14064" width="12.140625" style="23" customWidth="1"/>
    <col min="14065" max="14065" width="13.85546875" style="23" customWidth="1"/>
    <col min="14066" max="14066" width="12.140625" style="23" customWidth="1"/>
    <col min="14067" max="14067" width="13.85546875" style="23" customWidth="1"/>
    <col min="14068" max="14298" width="9.140625" style="23"/>
    <col min="14299" max="14299" width="33.140625" style="23" customWidth="1"/>
    <col min="14300" max="14300" width="34.140625" style="23" customWidth="1"/>
    <col min="14301" max="14301" width="65.7109375" style="23" customWidth="1"/>
    <col min="14302" max="14302" width="57.85546875" style="23" customWidth="1"/>
    <col min="14303" max="14303" width="14.7109375" style="23" customWidth="1"/>
    <col min="14304" max="14304" width="19.28515625" style="23" customWidth="1"/>
    <col min="14305" max="14305" width="20.42578125" style="23" customWidth="1"/>
    <col min="14306" max="14306" width="18.28515625" style="23" customWidth="1"/>
    <col min="14307" max="14307" width="20" style="23" customWidth="1"/>
    <col min="14308" max="14311" width="13.140625" style="23" customWidth="1"/>
    <col min="14312" max="14312" width="12.140625" style="23" customWidth="1"/>
    <col min="14313" max="14313" width="13.85546875" style="23" customWidth="1"/>
    <col min="14314" max="14314" width="12.140625" style="23" customWidth="1"/>
    <col min="14315" max="14315" width="14.42578125" style="23" bestFit="1" customWidth="1"/>
    <col min="14316" max="14316" width="12.140625" style="23" customWidth="1"/>
    <col min="14317" max="14317" width="13.85546875" style="23" customWidth="1"/>
    <col min="14318" max="14318" width="12.140625" style="23" customWidth="1"/>
    <col min="14319" max="14319" width="13.85546875" style="23" customWidth="1"/>
    <col min="14320" max="14320" width="12.140625" style="23" customWidth="1"/>
    <col min="14321" max="14321" width="13.85546875" style="23" customWidth="1"/>
    <col min="14322" max="14322" width="12.140625" style="23" customWidth="1"/>
    <col min="14323" max="14323" width="13.85546875" style="23" customWidth="1"/>
    <col min="14324" max="14554" width="9.140625" style="23"/>
    <col min="14555" max="14555" width="33.140625" style="23" customWidth="1"/>
    <col min="14556" max="14556" width="34.140625" style="23" customWidth="1"/>
    <col min="14557" max="14557" width="65.7109375" style="23" customWidth="1"/>
    <col min="14558" max="14558" width="57.85546875" style="23" customWidth="1"/>
    <col min="14559" max="14559" width="14.7109375" style="23" customWidth="1"/>
    <col min="14560" max="14560" width="19.28515625" style="23" customWidth="1"/>
    <col min="14561" max="14561" width="20.42578125" style="23" customWidth="1"/>
    <col min="14562" max="14562" width="18.28515625" style="23" customWidth="1"/>
    <col min="14563" max="14563" width="20" style="23" customWidth="1"/>
    <col min="14564" max="14567" width="13.140625" style="23" customWidth="1"/>
    <col min="14568" max="14568" width="12.140625" style="23" customWidth="1"/>
    <col min="14569" max="14569" width="13.85546875" style="23" customWidth="1"/>
    <col min="14570" max="14570" width="12.140625" style="23" customWidth="1"/>
    <col min="14571" max="14571" width="14.42578125" style="23" bestFit="1" customWidth="1"/>
    <col min="14572" max="14572" width="12.140625" style="23" customWidth="1"/>
    <col min="14573" max="14573" width="13.85546875" style="23" customWidth="1"/>
    <col min="14574" max="14574" width="12.140625" style="23" customWidth="1"/>
    <col min="14575" max="14575" width="13.85546875" style="23" customWidth="1"/>
    <col min="14576" max="14576" width="12.140625" style="23" customWidth="1"/>
    <col min="14577" max="14577" width="13.85546875" style="23" customWidth="1"/>
    <col min="14578" max="14578" width="12.140625" style="23" customWidth="1"/>
    <col min="14579" max="14579" width="13.85546875" style="23" customWidth="1"/>
    <col min="14580" max="14810" width="9.140625" style="23"/>
    <col min="14811" max="14811" width="33.140625" style="23" customWidth="1"/>
    <col min="14812" max="14812" width="34.140625" style="23" customWidth="1"/>
    <col min="14813" max="14813" width="65.7109375" style="23" customWidth="1"/>
    <col min="14814" max="14814" width="57.85546875" style="23" customWidth="1"/>
    <col min="14815" max="14815" width="14.7109375" style="23" customWidth="1"/>
    <col min="14816" max="14816" width="19.28515625" style="23" customWidth="1"/>
    <col min="14817" max="14817" width="20.42578125" style="23" customWidth="1"/>
    <col min="14818" max="14818" width="18.28515625" style="23" customWidth="1"/>
    <col min="14819" max="14819" width="20" style="23" customWidth="1"/>
    <col min="14820" max="14823" width="13.140625" style="23" customWidth="1"/>
    <col min="14824" max="14824" width="12.140625" style="23" customWidth="1"/>
    <col min="14825" max="14825" width="13.85546875" style="23" customWidth="1"/>
    <col min="14826" max="14826" width="12.140625" style="23" customWidth="1"/>
    <col min="14827" max="14827" width="14.42578125" style="23" bestFit="1" customWidth="1"/>
    <col min="14828" max="14828" width="12.140625" style="23" customWidth="1"/>
    <col min="14829" max="14829" width="13.85546875" style="23" customWidth="1"/>
    <col min="14830" max="14830" width="12.140625" style="23" customWidth="1"/>
    <col min="14831" max="14831" width="13.85546875" style="23" customWidth="1"/>
    <col min="14832" max="14832" width="12.140625" style="23" customWidth="1"/>
    <col min="14833" max="14833" width="13.85546875" style="23" customWidth="1"/>
    <col min="14834" max="14834" width="12.140625" style="23" customWidth="1"/>
    <col min="14835" max="14835" width="13.85546875" style="23" customWidth="1"/>
    <col min="14836" max="15066" width="9.140625" style="23"/>
    <col min="15067" max="15067" width="33.140625" style="23" customWidth="1"/>
    <col min="15068" max="15068" width="34.140625" style="23" customWidth="1"/>
    <col min="15069" max="15069" width="65.7109375" style="23" customWidth="1"/>
    <col min="15070" max="15070" width="57.85546875" style="23" customWidth="1"/>
    <col min="15071" max="15071" width="14.7109375" style="23" customWidth="1"/>
    <col min="15072" max="15072" width="19.28515625" style="23" customWidth="1"/>
    <col min="15073" max="15073" width="20.42578125" style="23" customWidth="1"/>
    <col min="15074" max="15074" width="18.28515625" style="23" customWidth="1"/>
    <col min="15075" max="15075" width="20" style="23" customWidth="1"/>
    <col min="15076" max="15079" width="13.140625" style="23" customWidth="1"/>
    <col min="15080" max="15080" width="12.140625" style="23" customWidth="1"/>
    <col min="15081" max="15081" width="13.85546875" style="23" customWidth="1"/>
    <col min="15082" max="15082" width="12.140625" style="23" customWidth="1"/>
    <col min="15083" max="15083" width="14.42578125" style="23" bestFit="1" customWidth="1"/>
    <col min="15084" max="15084" width="12.140625" style="23" customWidth="1"/>
    <col min="15085" max="15085" width="13.85546875" style="23" customWidth="1"/>
    <col min="15086" max="15086" width="12.140625" style="23" customWidth="1"/>
    <col min="15087" max="15087" width="13.85546875" style="23" customWidth="1"/>
    <col min="15088" max="15088" width="12.140625" style="23" customWidth="1"/>
    <col min="15089" max="15089" width="13.85546875" style="23" customWidth="1"/>
    <col min="15090" max="15090" width="12.140625" style="23" customWidth="1"/>
    <col min="15091" max="15091" width="13.85546875" style="23" customWidth="1"/>
    <col min="15092" max="15322" width="9.140625" style="23"/>
    <col min="15323" max="15323" width="33.140625" style="23" customWidth="1"/>
    <col min="15324" max="15324" width="34.140625" style="23" customWidth="1"/>
    <col min="15325" max="15325" width="65.7109375" style="23" customWidth="1"/>
    <col min="15326" max="15326" width="57.85546875" style="23" customWidth="1"/>
    <col min="15327" max="15327" width="14.7109375" style="23" customWidth="1"/>
    <col min="15328" max="15328" width="19.28515625" style="23" customWidth="1"/>
    <col min="15329" max="15329" width="20.42578125" style="23" customWidth="1"/>
    <col min="15330" max="15330" width="18.28515625" style="23" customWidth="1"/>
    <col min="15331" max="15331" width="20" style="23" customWidth="1"/>
    <col min="15332" max="15335" width="13.140625" style="23" customWidth="1"/>
    <col min="15336" max="15336" width="12.140625" style="23" customWidth="1"/>
    <col min="15337" max="15337" width="13.85546875" style="23" customWidth="1"/>
    <col min="15338" max="15338" width="12.140625" style="23" customWidth="1"/>
    <col min="15339" max="15339" width="14.42578125" style="23" bestFit="1" customWidth="1"/>
    <col min="15340" max="15340" width="12.140625" style="23" customWidth="1"/>
    <col min="15341" max="15341" width="13.85546875" style="23" customWidth="1"/>
    <col min="15342" max="15342" width="12.140625" style="23" customWidth="1"/>
    <col min="15343" max="15343" width="13.85546875" style="23" customWidth="1"/>
    <col min="15344" max="15344" width="12.140625" style="23" customWidth="1"/>
    <col min="15345" max="15345" width="13.85546875" style="23" customWidth="1"/>
    <col min="15346" max="15346" width="12.140625" style="23" customWidth="1"/>
    <col min="15347" max="15347" width="13.85546875" style="23" customWidth="1"/>
    <col min="15348" max="15578" width="9.140625" style="23"/>
    <col min="15579" max="15579" width="33.140625" style="23" customWidth="1"/>
    <col min="15580" max="15580" width="34.140625" style="23" customWidth="1"/>
    <col min="15581" max="15581" width="65.7109375" style="23" customWidth="1"/>
    <col min="15582" max="15582" width="57.85546875" style="23" customWidth="1"/>
    <col min="15583" max="15583" width="14.7109375" style="23" customWidth="1"/>
    <col min="15584" max="15584" width="19.28515625" style="23" customWidth="1"/>
    <col min="15585" max="15585" width="20.42578125" style="23" customWidth="1"/>
    <col min="15586" max="15586" width="18.28515625" style="23" customWidth="1"/>
    <col min="15587" max="15587" width="20" style="23" customWidth="1"/>
    <col min="15588" max="15591" width="13.140625" style="23" customWidth="1"/>
    <col min="15592" max="15592" width="12.140625" style="23" customWidth="1"/>
    <col min="15593" max="15593" width="13.85546875" style="23" customWidth="1"/>
    <col min="15594" max="15594" width="12.140625" style="23" customWidth="1"/>
    <col min="15595" max="15595" width="14.42578125" style="23" bestFit="1" customWidth="1"/>
    <col min="15596" max="15596" width="12.140625" style="23" customWidth="1"/>
    <col min="15597" max="15597" width="13.85546875" style="23" customWidth="1"/>
    <col min="15598" max="15598" width="12.140625" style="23" customWidth="1"/>
    <col min="15599" max="15599" width="13.85546875" style="23" customWidth="1"/>
    <col min="15600" max="15600" width="12.140625" style="23" customWidth="1"/>
    <col min="15601" max="15601" width="13.85546875" style="23" customWidth="1"/>
    <col min="15602" max="15602" width="12.140625" style="23" customWidth="1"/>
    <col min="15603" max="15603" width="13.85546875" style="23" customWidth="1"/>
    <col min="15604" max="15834" width="9.140625" style="23"/>
    <col min="15835" max="15835" width="33.140625" style="23" customWidth="1"/>
    <col min="15836" max="15836" width="34.140625" style="23" customWidth="1"/>
    <col min="15837" max="15837" width="65.7109375" style="23" customWidth="1"/>
    <col min="15838" max="15838" width="57.85546875" style="23" customWidth="1"/>
    <col min="15839" max="15839" width="14.7109375" style="23" customWidth="1"/>
    <col min="15840" max="15840" width="19.28515625" style="23" customWidth="1"/>
    <col min="15841" max="15841" width="20.42578125" style="23" customWidth="1"/>
    <col min="15842" max="15842" width="18.28515625" style="23" customWidth="1"/>
    <col min="15843" max="15843" width="20" style="23" customWidth="1"/>
    <col min="15844" max="15847" width="13.140625" style="23" customWidth="1"/>
    <col min="15848" max="15848" width="12.140625" style="23" customWidth="1"/>
    <col min="15849" max="15849" width="13.85546875" style="23" customWidth="1"/>
    <col min="15850" max="15850" width="12.140625" style="23" customWidth="1"/>
    <col min="15851" max="15851" width="14.42578125" style="23" bestFit="1" customWidth="1"/>
    <col min="15852" max="15852" width="12.140625" style="23" customWidth="1"/>
    <col min="15853" max="15853" width="13.85546875" style="23" customWidth="1"/>
    <col min="15854" max="15854" width="12.140625" style="23" customWidth="1"/>
    <col min="15855" max="15855" width="13.85546875" style="23" customWidth="1"/>
    <col min="15856" max="15856" width="12.140625" style="23" customWidth="1"/>
    <col min="15857" max="15857" width="13.85546875" style="23" customWidth="1"/>
    <col min="15858" max="15858" width="12.140625" style="23" customWidth="1"/>
    <col min="15859" max="15859" width="13.85546875" style="23" customWidth="1"/>
    <col min="15860" max="16090" width="9.140625" style="23"/>
    <col min="16091" max="16091" width="33.140625" style="23" customWidth="1"/>
    <col min="16092" max="16092" width="34.140625" style="23" customWidth="1"/>
    <col min="16093" max="16093" width="65.7109375" style="23" customWidth="1"/>
    <col min="16094" max="16094" width="57.85546875" style="23" customWidth="1"/>
    <col min="16095" max="16095" width="14.7109375" style="23" customWidth="1"/>
    <col min="16096" max="16096" width="19.28515625" style="23" customWidth="1"/>
    <col min="16097" max="16097" width="20.42578125" style="23" customWidth="1"/>
    <col min="16098" max="16098" width="18.28515625" style="23" customWidth="1"/>
    <col min="16099" max="16099" width="20" style="23" customWidth="1"/>
    <col min="16100" max="16103" width="13.140625" style="23" customWidth="1"/>
    <col min="16104" max="16104" width="12.140625" style="23" customWidth="1"/>
    <col min="16105" max="16105" width="13.85546875" style="23" customWidth="1"/>
    <col min="16106" max="16106" width="12.140625" style="23" customWidth="1"/>
    <col min="16107" max="16107" width="14.42578125" style="23" bestFit="1" customWidth="1"/>
    <col min="16108" max="16108" width="12.140625" style="23" customWidth="1"/>
    <col min="16109" max="16109" width="13.85546875" style="23" customWidth="1"/>
    <col min="16110" max="16110" width="12.140625" style="23" customWidth="1"/>
    <col min="16111" max="16111" width="13.85546875" style="23" customWidth="1"/>
    <col min="16112" max="16112" width="12.140625" style="23" customWidth="1"/>
    <col min="16113" max="16113" width="13.85546875" style="23" customWidth="1"/>
    <col min="16114" max="16114" width="12.140625" style="23" customWidth="1"/>
    <col min="16115" max="16115" width="13.85546875" style="23" customWidth="1"/>
    <col min="16116" max="16384" width="9.140625" style="23"/>
  </cols>
  <sheetData>
    <row r="1" spans="1:23">
      <c r="F1" s="2"/>
      <c r="G1" s="3"/>
      <c r="H1" s="2"/>
      <c r="I1" s="20"/>
      <c r="K1" s="21"/>
      <c r="N1" s="22"/>
      <c r="O1" s="5"/>
      <c r="P1" s="22"/>
      <c r="Q1" s="22"/>
      <c r="R1" s="22"/>
      <c r="S1" s="22"/>
    </row>
    <row r="2" spans="1:23">
      <c r="F2" s="2"/>
      <c r="G2" s="3"/>
      <c r="H2" s="2"/>
      <c r="I2" s="20"/>
      <c r="K2" s="21"/>
      <c r="N2" s="22"/>
      <c r="O2" s="5"/>
      <c r="P2" s="22"/>
      <c r="Q2" s="22"/>
      <c r="R2" s="22"/>
      <c r="S2" s="22"/>
    </row>
    <row r="3" spans="1:23">
      <c r="A3" s="7" t="s">
        <v>1954</v>
      </c>
      <c r="B3" s="161"/>
      <c r="C3" s="8"/>
      <c r="D3" s="8"/>
      <c r="E3" s="8"/>
      <c r="F3" s="9"/>
      <c r="G3" s="10"/>
      <c r="H3" s="9"/>
      <c r="I3" s="10"/>
      <c r="J3" s="10"/>
      <c r="K3" s="11"/>
      <c r="L3" s="12"/>
      <c r="O3" s="22"/>
    </row>
    <row r="4" spans="1:23">
      <c r="A4" s="7"/>
      <c r="B4" s="161"/>
      <c r="C4" s="8"/>
      <c r="D4" s="8"/>
      <c r="E4" s="8"/>
      <c r="F4" s="9"/>
      <c r="G4" s="10"/>
      <c r="H4" s="9"/>
      <c r="I4" s="10"/>
      <c r="J4" s="10"/>
      <c r="K4" s="11"/>
      <c r="L4" s="12"/>
      <c r="O4" s="22"/>
    </row>
    <row r="5" spans="1:23">
      <c r="A5" s="13" t="s">
        <v>1957</v>
      </c>
      <c r="B5" s="162"/>
      <c r="C5" s="8"/>
      <c r="D5" s="8"/>
      <c r="E5" s="8"/>
      <c r="F5" s="9"/>
      <c r="G5" s="10"/>
      <c r="H5" s="9"/>
      <c r="I5" s="8"/>
      <c r="J5" s="8"/>
      <c r="K5" s="8"/>
      <c r="L5" s="4"/>
    </row>
    <row r="6" spans="1:23">
      <c r="A6" s="13" t="s">
        <v>2296</v>
      </c>
      <c r="B6" s="162"/>
      <c r="C6" s="10"/>
      <c r="D6" s="10"/>
      <c r="E6" s="10"/>
      <c r="F6" s="9"/>
      <c r="G6" s="10"/>
      <c r="H6" s="9"/>
      <c r="I6" s="9"/>
      <c r="J6" s="9"/>
      <c r="K6" s="11" t="s">
        <v>1</v>
      </c>
      <c r="L6" s="12"/>
      <c r="T6" s="21"/>
      <c r="V6" s="21"/>
    </row>
    <row r="7" spans="1:23" ht="12.75" customHeight="1">
      <c r="A7" s="169" t="s">
        <v>2118</v>
      </c>
      <c r="B7" s="168"/>
      <c r="C7" s="168"/>
      <c r="D7" s="168"/>
      <c r="E7" s="168"/>
      <c r="F7" s="168"/>
      <c r="G7" s="168"/>
      <c r="H7" s="168"/>
      <c r="I7" s="168"/>
      <c r="J7" s="168"/>
      <c r="K7" s="168"/>
      <c r="L7" s="168"/>
    </row>
    <row r="8" spans="1:23">
      <c r="A8" s="24"/>
      <c r="B8" s="163"/>
      <c r="C8" s="24"/>
      <c r="D8" s="24"/>
      <c r="E8" s="24"/>
      <c r="F8" s="24"/>
      <c r="G8" s="24"/>
      <c r="H8" s="24"/>
      <c r="I8" s="24"/>
      <c r="J8" s="24"/>
      <c r="K8" s="24"/>
      <c r="L8" s="24"/>
    </row>
    <row r="9" spans="1:23">
      <c r="A9" s="86" t="s">
        <v>2283</v>
      </c>
      <c r="B9" s="162"/>
      <c r="C9" s="24"/>
      <c r="D9" s="24"/>
      <c r="E9" s="24"/>
      <c r="F9" s="24"/>
      <c r="G9" s="24"/>
      <c r="H9" s="24"/>
      <c r="I9" s="24"/>
      <c r="J9" s="24"/>
      <c r="K9" s="24"/>
      <c r="L9" s="24"/>
      <c r="M9" s="25"/>
      <c r="N9" s="25"/>
      <c r="O9" s="25"/>
    </row>
    <row r="10" spans="1:23" ht="13.5" thickBot="1"/>
    <row r="11" spans="1:23" s="6" customFormat="1" ht="16.5" thickTop="1" thickBot="1">
      <c r="A11" s="14" t="s">
        <v>2</v>
      </c>
      <c r="B11" s="164"/>
      <c r="C11" s="15"/>
      <c r="D11" s="15"/>
      <c r="E11" s="15"/>
      <c r="F11" s="15"/>
      <c r="G11" s="16"/>
      <c r="H11" s="15"/>
      <c r="I11" s="16"/>
      <c r="J11" s="17"/>
      <c r="K11" s="16"/>
      <c r="L11" s="478" t="s">
        <v>3</v>
      </c>
      <c r="M11" s="479"/>
      <c r="N11" s="478" t="s">
        <v>4</v>
      </c>
      <c r="O11" s="479"/>
      <c r="P11" s="478" t="s">
        <v>5</v>
      </c>
      <c r="Q11" s="479"/>
      <c r="R11" s="478" t="s">
        <v>6</v>
      </c>
      <c r="S11" s="479"/>
      <c r="T11" s="478" t="s">
        <v>7</v>
      </c>
      <c r="U11" s="479"/>
      <c r="V11" s="478" t="s">
        <v>8</v>
      </c>
      <c r="W11" s="479"/>
    </row>
    <row r="12" spans="1:23" s="19" customFormat="1" ht="36.75" thickTop="1" thickBot="1">
      <c r="A12" s="18" t="s">
        <v>9</v>
      </c>
      <c r="B12" s="18" t="s">
        <v>2107</v>
      </c>
      <c r="C12" s="18" t="s">
        <v>10</v>
      </c>
      <c r="D12" s="18" t="s">
        <v>11</v>
      </c>
      <c r="E12" s="18" t="s">
        <v>12</v>
      </c>
      <c r="F12" s="18" t="s">
        <v>13</v>
      </c>
      <c r="G12" s="27" t="s">
        <v>14</v>
      </c>
      <c r="H12" s="26" t="s">
        <v>15</v>
      </c>
      <c r="I12" s="27" t="s">
        <v>16</v>
      </c>
      <c r="J12" s="28" t="s">
        <v>17</v>
      </c>
      <c r="K12" s="29" t="s">
        <v>18</v>
      </c>
      <c r="L12" s="160" t="s">
        <v>1088</v>
      </c>
      <c r="M12" s="160" t="s">
        <v>1089</v>
      </c>
      <c r="N12" s="160" t="s">
        <v>1088</v>
      </c>
      <c r="O12" s="160" t="s">
        <v>1089</v>
      </c>
      <c r="P12" s="160" t="s">
        <v>1088</v>
      </c>
      <c r="Q12" s="160" t="s">
        <v>1089</v>
      </c>
      <c r="R12" s="160" t="s">
        <v>1088</v>
      </c>
      <c r="S12" s="160" t="s">
        <v>1089</v>
      </c>
      <c r="T12" s="160" t="s">
        <v>1088</v>
      </c>
      <c r="U12" s="160" t="s">
        <v>1089</v>
      </c>
      <c r="V12" s="160" t="s">
        <v>1088</v>
      </c>
      <c r="W12" s="160" t="s">
        <v>1089</v>
      </c>
    </row>
    <row r="13" spans="1:23" s="94" customFormat="1">
      <c r="A13" s="60" t="s">
        <v>2341</v>
      </c>
      <c r="B13" s="48" t="s">
        <v>2109</v>
      </c>
      <c r="C13" s="60"/>
      <c r="D13" s="60" t="s">
        <v>2342</v>
      </c>
      <c r="E13" s="33" t="s">
        <v>2344</v>
      </c>
      <c r="F13" s="60" t="s">
        <v>23</v>
      </c>
      <c r="G13" s="47"/>
      <c r="H13" s="35"/>
      <c r="I13" s="111"/>
      <c r="J13" s="35"/>
      <c r="K13" s="48" t="s">
        <v>43</v>
      </c>
      <c r="L13" s="49"/>
      <c r="M13" s="49"/>
      <c r="N13" s="49">
        <v>1899.58</v>
      </c>
      <c r="O13" s="49"/>
      <c r="P13" s="49"/>
      <c r="Q13" s="49"/>
      <c r="R13" s="49"/>
      <c r="S13" s="49"/>
      <c r="T13" s="49"/>
      <c r="U13" s="49"/>
      <c r="V13" s="49"/>
      <c r="W13" s="49"/>
    </row>
    <row r="14" spans="1:23" s="94" customFormat="1" ht="13.5" thickBot="1">
      <c r="A14" s="34" t="s">
        <v>2341</v>
      </c>
      <c r="B14" s="144" t="s">
        <v>2109</v>
      </c>
      <c r="C14" s="34"/>
      <c r="D14" s="34" t="s">
        <v>2343</v>
      </c>
      <c r="E14" s="34" t="s">
        <v>2344</v>
      </c>
      <c r="F14" s="34" t="s">
        <v>23</v>
      </c>
      <c r="G14" s="235"/>
      <c r="H14" s="39"/>
      <c r="I14" s="110"/>
      <c r="J14" s="39"/>
      <c r="K14" s="53" t="s">
        <v>43</v>
      </c>
      <c r="L14" s="55"/>
      <c r="M14" s="55"/>
      <c r="N14" s="55">
        <v>6319.05</v>
      </c>
      <c r="O14" s="55"/>
      <c r="P14" s="55"/>
      <c r="Q14" s="55"/>
      <c r="R14" s="55"/>
      <c r="S14" s="55"/>
      <c r="T14" s="55"/>
      <c r="U14" s="55"/>
      <c r="V14" s="55"/>
      <c r="W14" s="55"/>
    </row>
    <row r="15" spans="1:23" s="94" customFormat="1">
      <c r="A15" s="62" t="s">
        <v>1811</v>
      </c>
      <c r="B15" s="56" t="s">
        <v>2109</v>
      </c>
      <c r="C15" s="62" t="s">
        <v>2136</v>
      </c>
      <c r="D15" s="62" t="s">
        <v>1830</v>
      </c>
      <c r="E15" s="30" t="s">
        <v>1829</v>
      </c>
      <c r="F15" s="62" t="s">
        <v>23</v>
      </c>
      <c r="G15" s="139">
        <v>7896015520328</v>
      </c>
      <c r="H15" s="36">
        <v>1010701080038</v>
      </c>
      <c r="I15" s="112">
        <v>510615020053605</v>
      </c>
      <c r="J15" s="36"/>
      <c r="K15" s="56" t="s">
        <v>25</v>
      </c>
      <c r="L15" s="57">
        <v>235.06</v>
      </c>
      <c r="M15" s="57">
        <v>324.93</v>
      </c>
      <c r="N15" s="57">
        <v>232.2</v>
      </c>
      <c r="O15" s="57">
        <v>320.98</v>
      </c>
      <c r="P15" s="57">
        <v>229.41</v>
      </c>
      <c r="Q15" s="57">
        <v>317.13</v>
      </c>
      <c r="R15" s="57">
        <v>229.41</v>
      </c>
      <c r="S15" s="57">
        <v>317.13</v>
      </c>
      <c r="T15" s="57">
        <v>216.36</v>
      </c>
      <c r="U15" s="57">
        <v>299.08999999999997</v>
      </c>
      <c r="V15" s="57" t="s">
        <v>1100</v>
      </c>
      <c r="W15" s="57" t="s">
        <v>1098</v>
      </c>
    </row>
    <row r="16" spans="1:23" s="94" customFormat="1">
      <c r="A16" s="101" t="s">
        <v>1811</v>
      </c>
      <c r="B16" s="103" t="s">
        <v>2109</v>
      </c>
      <c r="C16" s="101" t="s">
        <v>2137</v>
      </c>
      <c r="D16" s="101" t="s">
        <v>1831</v>
      </c>
      <c r="E16" s="101" t="s">
        <v>1829</v>
      </c>
      <c r="F16" s="101" t="s">
        <v>23</v>
      </c>
      <c r="G16" s="140">
        <v>7896015520335</v>
      </c>
      <c r="H16" s="102">
        <v>1010701080046</v>
      </c>
      <c r="I16" s="113">
        <v>510615020053705</v>
      </c>
      <c r="J16" s="102"/>
      <c r="K16" s="103" t="s">
        <v>25</v>
      </c>
      <c r="L16" s="51">
        <v>849.07</v>
      </c>
      <c r="M16" s="51">
        <v>1173.72</v>
      </c>
      <c r="N16" s="51">
        <v>838.75</v>
      </c>
      <c r="O16" s="51">
        <v>1159.46</v>
      </c>
      <c r="P16" s="51">
        <v>828.69</v>
      </c>
      <c r="Q16" s="51">
        <v>1145.54</v>
      </c>
      <c r="R16" s="51">
        <v>828.69</v>
      </c>
      <c r="S16" s="51">
        <v>1145.54</v>
      </c>
      <c r="T16" s="51">
        <v>781.55</v>
      </c>
      <c r="U16" s="51">
        <v>1080.3800000000001</v>
      </c>
      <c r="V16" s="51" t="s">
        <v>1100</v>
      </c>
      <c r="W16" s="51" t="s">
        <v>1098</v>
      </c>
    </row>
    <row r="17" spans="1:23" s="94" customFormat="1" ht="13.5" thickBot="1">
      <c r="A17" s="31" t="s">
        <v>1811</v>
      </c>
      <c r="B17" s="143" t="s">
        <v>2109</v>
      </c>
      <c r="C17" s="31" t="s">
        <v>1812</v>
      </c>
      <c r="D17" s="31" t="s">
        <v>1841</v>
      </c>
      <c r="E17" s="31" t="s">
        <v>1840</v>
      </c>
      <c r="F17" s="31" t="s">
        <v>23</v>
      </c>
      <c r="G17" s="234">
        <v>7896015534905</v>
      </c>
      <c r="H17" s="38">
        <v>1010701080021</v>
      </c>
      <c r="I17" s="74">
        <v>510603701158218</v>
      </c>
      <c r="J17" s="38"/>
      <c r="K17" s="52" t="s">
        <v>25</v>
      </c>
      <c r="L17" s="51">
        <v>1192.76</v>
      </c>
      <c r="M17" s="51">
        <v>1648.83</v>
      </c>
      <c r="N17" s="51">
        <v>1178.27</v>
      </c>
      <c r="O17" s="51">
        <v>1628.79</v>
      </c>
      <c r="P17" s="51">
        <v>1164.1300000000001</v>
      </c>
      <c r="Q17" s="51">
        <v>1609.25</v>
      </c>
      <c r="R17" s="51">
        <v>1164.1300000000001</v>
      </c>
      <c r="S17" s="51">
        <v>1609.25</v>
      </c>
      <c r="T17" s="51">
        <v>1097.9100000000001</v>
      </c>
      <c r="U17" s="51">
        <v>1517.71</v>
      </c>
      <c r="V17" s="51">
        <v>966.18</v>
      </c>
      <c r="W17" s="51" t="s">
        <v>1098</v>
      </c>
    </row>
    <row r="18" spans="1:23" s="94" customFormat="1">
      <c r="A18" s="60" t="s">
        <v>1047</v>
      </c>
      <c r="B18" s="48" t="s">
        <v>2108</v>
      </c>
      <c r="C18" s="60" t="s">
        <v>1048</v>
      </c>
      <c r="D18" s="60" t="s">
        <v>1079</v>
      </c>
      <c r="E18" s="60" t="s">
        <v>1049</v>
      </c>
      <c r="F18" s="60" t="s">
        <v>1046</v>
      </c>
      <c r="G18" s="47" t="s">
        <v>1050</v>
      </c>
      <c r="H18" s="35" t="s">
        <v>1051</v>
      </c>
      <c r="I18" s="111">
        <v>511518201111414</v>
      </c>
      <c r="J18" s="35">
        <v>724664</v>
      </c>
      <c r="K18" s="35" t="s">
        <v>25</v>
      </c>
      <c r="L18" s="49">
        <v>24.9</v>
      </c>
      <c r="M18" s="49">
        <v>34.42</v>
      </c>
      <c r="N18" s="49">
        <v>24.6</v>
      </c>
      <c r="O18" s="49">
        <v>34.01</v>
      </c>
      <c r="P18" s="49">
        <v>24.3</v>
      </c>
      <c r="Q18" s="49">
        <v>33.6</v>
      </c>
      <c r="R18" s="49">
        <v>24.3</v>
      </c>
      <c r="S18" s="49">
        <v>33.6</v>
      </c>
      <c r="T18" s="49">
        <v>22.92</v>
      </c>
      <c r="U18" s="49">
        <v>31.69</v>
      </c>
      <c r="V18" s="49" t="s">
        <v>1098</v>
      </c>
      <c r="W18" s="49" t="s">
        <v>1098</v>
      </c>
    </row>
    <row r="19" spans="1:23" s="95" customFormat="1">
      <c r="A19" s="58" t="s">
        <v>1047</v>
      </c>
      <c r="B19" s="54" t="s">
        <v>2108</v>
      </c>
      <c r="C19" s="58" t="s">
        <v>1052</v>
      </c>
      <c r="D19" s="58" t="s">
        <v>1080</v>
      </c>
      <c r="E19" s="58" t="s">
        <v>1049</v>
      </c>
      <c r="F19" s="58" t="s">
        <v>1046</v>
      </c>
      <c r="G19" s="69" t="s">
        <v>1053</v>
      </c>
      <c r="H19" s="40" t="s">
        <v>1054</v>
      </c>
      <c r="I19" s="70">
        <v>511518206111412</v>
      </c>
      <c r="J19" s="40">
        <v>724666</v>
      </c>
      <c r="K19" s="40" t="s">
        <v>25</v>
      </c>
      <c r="L19" s="55">
        <v>53.41</v>
      </c>
      <c r="M19" s="55">
        <v>73.83</v>
      </c>
      <c r="N19" s="55">
        <v>52.76</v>
      </c>
      <c r="O19" s="55">
        <v>72.930000000000007</v>
      </c>
      <c r="P19" s="55">
        <v>52.13</v>
      </c>
      <c r="Q19" s="55">
        <v>72.06</v>
      </c>
      <c r="R19" s="55">
        <v>52.13</v>
      </c>
      <c r="S19" s="55">
        <v>72.06</v>
      </c>
      <c r="T19" s="55">
        <v>49.16</v>
      </c>
      <c r="U19" s="55">
        <v>67.959999999999994</v>
      </c>
      <c r="V19" s="55" t="s">
        <v>1098</v>
      </c>
      <c r="W19" s="55" t="s">
        <v>1098</v>
      </c>
    </row>
    <row r="20" spans="1:23" s="95" customFormat="1">
      <c r="A20" s="58" t="s">
        <v>1047</v>
      </c>
      <c r="B20" s="54" t="s">
        <v>2108</v>
      </c>
      <c r="C20" s="58" t="s">
        <v>1055</v>
      </c>
      <c r="D20" s="58" t="s">
        <v>1081</v>
      </c>
      <c r="E20" s="58" t="s">
        <v>1049</v>
      </c>
      <c r="F20" s="58" t="s">
        <v>1046</v>
      </c>
      <c r="G20" s="69" t="s">
        <v>1056</v>
      </c>
      <c r="H20" s="40" t="s">
        <v>1057</v>
      </c>
      <c r="I20" s="70">
        <v>511518202116411</v>
      </c>
      <c r="J20" s="40">
        <v>724667</v>
      </c>
      <c r="K20" s="40" t="s">
        <v>25</v>
      </c>
      <c r="L20" s="55">
        <v>82.96</v>
      </c>
      <c r="M20" s="55">
        <v>114.68</v>
      </c>
      <c r="N20" s="55">
        <v>81.95</v>
      </c>
      <c r="O20" s="55">
        <v>113.28</v>
      </c>
      <c r="P20" s="55">
        <v>80.97</v>
      </c>
      <c r="Q20" s="55">
        <v>111.93</v>
      </c>
      <c r="R20" s="55">
        <v>80.97</v>
      </c>
      <c r="S20" s="55">
        <v>111.93</v>
      </c>
      <c r="T20" s="55">
        <v>76.36</v>
      </c>
      <c r="U20" s="55">
        <v>105.56</v>
      </c>
      <c r="V20" s="55" t="s">
        <v>1098</v>
      </c>
      <c r="W20" s="55" t="s">
        <v>1098</v>
      </c>
    </row>
    <row r="21" spans="1:23" s="95" customFormat="1">
      <c r="A21" s="58" t="s">
        <v>1047</v>
      </c>
      <c r="B21" s="54" t="s">
        <v>2108</v>
      </c>
      <c r="C21" s="58" t="s">
        <v>559</v>
      </c>
      <c r="D21" s="58" t="s">
        <v>1082</v>
      </c>
      <c r="E21" s="58" t="s">
        <v>1049</v>
      </c>
      <c r="F21" s="58" t="s">
        <v>1046</v>
      </c>
      <c r="G21" s="69" t="s">
        <v>1058</v>
      </c>
      <c r="H21" s="40" t="s">
        <v>1059</v>
      </c>
      <c r="I21" s="70">
        <v>511518203112418</v>
      </c>
      <c r="J21" s="40">
        <v>724669</v>
      </c>
      <c r="K21" s="40" t="s">
        <v>25</v>
      </c>
      <c r="L21" s="55">
        <v>177.78</v>
      </c>
      <c r="M21" s="55">
        <v>245.76</v>
      </c>
      <c r="N21" s="55">
        <v>175.62</v>
      </c>
      <c r="O21" s="55">
        <v>242.77</v>
      </c>
      <c r="P21" s="55">
        <v>173.51</v>
      </c>
      <c r="Q21" s="55">
        <v>239.86</v>
      </c>
      <c r="R21" s="55">
        <v>173.51</v>
      </c>
      <c r="S21" s="55">
        <v>239.86</v>
      </c>
      <c r="T21" s="55">
        <v>163.63999999999999</v>
      </c>
      <c r="U21" s="55">
        <v>226.21</v>
      </c>
      <c r="V21" s="55" t="s">
        <v>1098</v>
      </c>
      <c r="W21" s="55" t="s">
        <v>1098</v>
      </c>
    </row>
    <row r="22" spans="1:23" s="94" customFormat="1" ht="13.5" thickBot="1">
      <c r="A22" s="59" t="s">
        <v>1047</v>
      </c>
      <c r="B22" s="53" t="s">
        <v>2108</v>
      </c>
      <c r="C22" s="59" t="s">
        <v>176</v>
      </c>
      <c r="D22" s="59" t="s">
        <v>1083</v>
      </c>
      <c r="E22" s="59" t="s">
        <v>1049</v>
      </c>
      <c r="F22" s="59" t="s">
        <v>1046</v>
      </c>
      <c r="G22" s="117" t="s">
        <v>1060</v>
      </c>
      <c r="H22" s="39" t="s">
        <v>1061</v>
      </c>
      <c r="I22" s="110">
        <v>511518205115414</v>
      </c>
      <c r="J22" s="39">
        <v>724670</v>
      </c>
      <c r="K22" s="39" t="s">
        <v>25</v>
      </c>
      <c r="L22" s="55">
        <v>319.82</v>
      </c>
      <c r="M22" s="55">
        <v>442.1</v>
      </c>
      <c r="N22" s="55">
        <v>315.93</v>
      </c>
      <c r="O22" s="55">
        <v>436.73</v>
      </c>
      <c r="P22" s="55">
        <v>312.14</v>
      </c>
      <c r="Q22" s="55">
        <v>431.49</v>
      </c>
      <c r="R22" s="55">
        <v>312.14</v>
      </c>
      <c r="S22" s="55">
        <v>431.49</v>
      </c>
      <c r="T22" s="55">
        <v>294.38</v>
      </c>
      <c r="U22" s="55">
        <v>406.94</v>
      </c>
      <c r="V22" s="55" t="s">
        <v>1098</v>
      </c>
      <c r="W22" s="55" t="s">
        <v>1098</v>
      </c>
    </row>
    <row r="23" spans="1:23" s="94" customFormat="1">
      <c r="A23" s="62" t="s">
        <v>1062</v>
      </c>
      <c r="B23" s="56" t="s">
        <v>2108</v>
      </c>
      <c r="C23" s="62" t="s">
        <v>1063</v>
      </c>
      <c r="D23" s="62" t="s">
        <v>1084</v>
      </c>
      <c r="E23" s="30" t="s">
        <v>1064</v>
      </c>
      <c r="F23" s="62" t="s">
        <v>1046</v>
      </c>
      <c r="G23" s="139" t="s">
        <v>1065</v>
      </c>
      <c r="H23" s="36" t="s">
        <v>1066</v>
      </c>
      <c r="I23" s="112">
        <v>511511801111418</v>
      </c>
      <c r="J23" s="36">
        <v>726891</v>
      </c>
      <c r="K23" s="36" t="s">
        <v>25</v>
      </c>
      <c r="L23" s="57">
        <v>47.07</v>
      </c>
      <c r="M23" s="57">
        <v>65.069999999999993</v>
      </c>
      <c r="N23" s="57">
        <v>46.5</v>
      </c>
      <c r="O23" s="57">
        <v>64.28</v>
      </c>
      <c r="P23" s="57">
        <v>45.94</v>
      </c>
      <c r="Q23" s="57">
        <v>63.51</v>
      </c>
      <c r="R23" s="57">
        <v>45.94</v>
      </c>
      <c r="S23" s="57">
        <v>63.51</v>
      </c>
      <c r="T23" s="57">
        <v>43.33</v>
      </c>
      <c r="U23" s="57">
        <v>59.9</v>
      </c>
      <c r="V23" s="57" t="s">
        <v>1098</v>
      </c>
      <c r="W23" s="57" t="s">
        <v>1098</v>
      </c>
    </row>
    <row r="24" spans="1:23" s="94" customFormat="1" ht="13.5" thickBot="1">
      <c r="A24" s="31" t="s">
        <v>1062</v>
      </c>
      <c r="B24" s="143" t="s">
        <v>2108</v>
      </c>
      <c r="C24" s="31" t="s">
        <v>1067</v>
      </c>
      <c r="D24" s="31" t="s">
        <v>1085</v>
      </c>
      <c r="E24" s="31" t="s">
        <v>1064</v>
      </c>
      <c r="F24" s="31" t="s">
        <v>1046</v>
      </c>
      <c r="G24" s="234" t="s">
        <v>1068</v>
      </c>
      <c r="H24" s="38" t="s">
        <v>1069</v>
      </c>
      <c r="I24" s="74">
        <v>511511802118416</v>
      </c>
      <c r="J24" s="38">
        <v>726890</v>
      </c>
      <c r="K24" s="38" t="s">
        <v>25</v>
      </c>
      <c r="L24" s="104">
        <v>94.18</v>
      </c>
      <c r="M24" s="104">
        <v>130.19999999999999</v>
      </c>
      <c r="N24" s="104">
        <v>93.04</v>
      </c>
      <c r="O24" s="104">
        <v>128.61000000000001</v>
      </c>
      <c r="P24" s="104">
        <v>91.92</v>
      </c>
      <c r="Q24" s="104">
        <v>127.07</v>
      </c>
      <c r="R24" s="104">
        <v>91.92</v>
      </c>
      <c r="S24" s="104">
        <v>127.07</v>
      </c>
      <c r="T24" s="104">
        <v>86.69</v>
      </c>
      <c r="U24" s="104">
        <v>119.84</v>
      </c>
      <c r="V24" s="104" t="s">
        <v>1098</v>
      </c>
      <c r="W24" s="104" t="s">
        <v>1098</v>
      </c>
    </row>
    <row r="25" spans="1:23" s="94" customFormat="1">
      <c r="A25" s="60" t="s">
        <v>1810</v>
      </c>
      <c r="B25" s="48" t="s">
        <v>2109</v>
      </c>
      <c r="C25" s="60" t="s">
        <v>501</v>
      </c>
      <c r="D25" s="60" t="s">
        <v>1836</v>
      </c>
      <c r="E25" s="33" t="s">
        <v>1835</v>
      </c>
      <c r="F25" s="60" t="s">
        <v>23</v>
      </c>
      <c r="G25" s="47">
        <v>7896015520403</v>
      </c>
      <c r="H25" s="35">
        <v>1010702790012</v>
      </c>
      <c r="I25" s="111">
        <v>510612101117218</v>
      </c>
      <c r="J25" s="35">
        <v>733230</v>
      </c>
      <c r="K25" s="48" t="s">
        <v>43</v>
      </c>
      <c r="L25" s="49">
        <v>1618.86</v>
      </c>
      <c r="M25" s="49">
        <v>2151.88</v>
      </c>
      <c r="N25" s="49">
        <v>1595.88</v>
      </c>
      <c r="O25" s="49">
        <v>2122.46</v>
      </c>
      <c r="P25" s="49">
        <v>1573.54</v>
      </c>
      <c r="Q25" s="49">
        <v>2093.86</v>
      </c>
      <c r="R25" s="49">
        <v>1366.87</v>
      </c>
      <c r="S25" s="49">
        <v>1889.5</v>
      </c>
      <c r="T25" s="49">
        <v>1470.92</v>
      </c>
      <c r="U25" s="49">
        <v>1961.49</v>
      </c>
      <c r="V25" s="49" t="s">
        <v>1098</v>
      </c>
      <c r="W25" s="49" t="s">
        <v>1098</v>
      </c>
    </row>
    <row r="26" spans="1:23" s="94" customFormat="1">
      <c r="A26" s="58" t="s">
        <v>1810</v>
      </c>
      <c r="B26" s="54" t="s">
        <v>2109</v>
      </c>
      <c r="C26" s="58" t="s">
        <v>1842</v>
      </c>
      <c r="D26" s="58" t="s">
        <v>1837</v>
      </c>
      <c r="E26" s="58" t="s">
        <v>1835</v>
      </c>
      <c r="F26" s="58" t="s">
        <v>23</v>
      </c>
      <c r="G26" s="69">
        <v>7896015520410</v>
      </c>
      <c r="H26" s="40">
        <v>1010702790020</v>
      </c>
      <c r="I26" s="70">
        <v>510612102113216</v>
      </c>
      <c r="J26" s="40"/>
      <c r="K26" s="54" t="s">
        <v>43</v>
      </c>
      <c r="L26" s="55">
        <v>3237.72</v>
      </c>
      <c r="M26" s="55">
        <v>4303.76</v>
      </c>
      <c r="N26" s="55">
        <v>3191.76</v>
      </c>
      <c r="O26" s="55">
        <v>4244.93</v>
      </c>
      <c r="P26" s="55">
        <v>3147.08</v>
      </c>
      <c r="Q26" s="55">
        <v>4187.7299999999996</v>
      </c>
      <c r="R26" s="55">
        <v>2733.73</v>
      </c>
      <c r="S26" s="55">
        <v>3779</v>
      </c>
      <c r="T26" s="55">
        <v>2941.85</v>
      </c>
      <c r="U26" s="55">
        <v>3922.98</v>
      </c>
      <c r="V26" s="55" t="s">
        <v>1098</v>
      </c>
      <c r="W26" s="55" t="s">
        <v>1098</v>
      </c>
    </row>
    <row r="27" spans="1:23" s="94" customFormat="1">
      <c r="A27" s="58" t="s">
        <v>1810</v>
      </c>
      <c r="B27" s="54" t="s">
        <v>2109</v>
      </c>
      <c r="C27" s="58" t="s">
        <v>450</v>
      </c>
      <c r="D27" s="58" t="s">
        <v>1838</v>
      </c>
      <c r="E27" s="58" t="s">
        <v>1835</v>
      </c>
      <c r="F27" s="58" t="s">
        <v>23</v>
      </c>
      <c r="G27" s="69">
        <v>7896015520427</v>
      </c>
      <c r="H27" s="40">
        <v>1010702790039</v>
      </c>
      <c r="I27" s="70">
        <v>510612103111217</v>
      </c>
      <c r="J27" s="40">
        <v>733235</v>
      </c>
      <c r="K27" s="54" t="s">
        <v>43</v>
      </c>
      <c r="L27" s="55">
        <v>3238.04</v>
      </c>
      <c r="M27" s="55">
        <v>4304.18</v>
      </c>
      <c r="N27" s="55">
        <v>3192.07</v>
      </c>
      <c r="O27" s="55">
        <v>4245.34</v>
      </c>
      <c r="P27" s="55">
        <v>3147.38</v>
      </c>
      <c r="Q27" s="55">
        <v>4188.13</v>
      </c>
      <c r="R27" s="55">
        <v>2734</v>
      </c>
      <c r="S27" s="55">
        <v>3779.37</v>
      </c>
      <c r="T27" s="55">
        <v>2942.13</v>
      </c>
      <c r="U27" s="55">
        <v>3923.36</v>
      </c>
      <c r="V27" s="55" t="s">
        <v>1098</v>
      </c>
      <c r="W27" s="55" t="s">
        <v>1098</v>
      </c>
    </row>
    <row r="28" spans="1:23" s="94" customFormat="1" ht="13.5" thickBot="1">
      <c r="A28" s="34" t="s">
        <v>1810</v>
      </c>
      <c r="B28" s="144" t="s">
        <v>2109</v>
      </c>
      <c r="C28" s="34" t="s">
        <v>454</v>
      </c>
      <c r="D28" s="34" t="s">
        <v>1839</v>
      </c>
      <c r="E28" s="34" t="s">
        <v>1835</v>
      </c>
      <c r="F28" s="58" t="s">
        <v>23</v>
      </c>
      <c r="G28" s="235">
        <v>7896015520434</v>
      </c>
      <c r="H28" s="39">
        <v>1010702790047</v>
      </c>
      <c r="I28" s="110">
        <v>510612104116212</v>
      </c>
      <c r="J28" s="39"/>
      <c r="K28" s="53" t="s">
        <v>43</v>
      </c>
      <c r="L28" s="55">
        <v>6476.06</v>
      </c>
      <c r="M28" s="55">
        <v>8608.35</v>
      </c>
      <c r="N28" s="55">
        <v>6384.13</v>
      </c>
      <c r="O28" s="55">
        <v>8490.66</v>
      </c>
      <c r="P28" s="55">
        <v>6294.75</v>
      </c>
      <c r="Q28" s="55">
        <v>8376.25</v>
      </c>
      <c r="R28" s="55">
        <v>5467.98</v>
      </c>
      <c r="S28" s="55">
        <v>7558.73</v>
      </c>
      <c r="T28" s="55">
        <v>5884.25</v>
      </c>
      <c r="U28" s="55">
        <v>7846.72</v>
      </c>
      <c r="V28" s="55" t="s">
        <v>1098</v>
      </c>
      <c r="W28" s="55" t="s">
        <v>1098</v>
      </c>
    </row>
    <row r="29" spans="1:23" s="94" customFormat="1">
      <c r="A29" s="62" t="s">
        <v>1070</v>
      </c>
      <c r="B29" s="56" t="s">
        <v>2108</v>
      </c>
      <c r="C29" s="62" t="s">
        <v>1071</v>
      </c>
      <c r="D29" s="62" t="s">
        <v>1086</v>
      </c>
      <c r="E29" s="30" t="s">
        <v>1072</v>
      </c>
      <c r="F29" s="62" t="s">
        <v>1046</v>
      </c>
      <c r="G29" s="139">
        <v>7897595620712</v>
      </c>
      <c r="H29" s="36" t="s">
        <v>1073</v>
      </c>
      <c r="I29" s="112">
        <v>511518601118416</v>
      </c>
      <c r="J29" s="36">
        <v>726871</v>
      </c>
      <c r="K29" s="56" t="s">
        <v>25</v>
      </c>
      <c r="L29" s="57">
        <v>20.77</v>
      </c>
      <c r="M29" s="57">
        <v>28.71</v>
      </c>
      <c r="N29" s="57">
        <v>20.52</v>
      </c>
      <c r="O29" s="57">
        <v>28.37</v>
      </c>
      <c r="P29" s="57">
        <v>20.27</v>
      </c>
      <c r="Q29" s="57">
        <v>28.03</v>
      </c>
      <c r="R29" s="57">
        <v>20.27</v>
      </c>
      <c r="S29" s="57">
        <v>28.03</v>
      </c>
      <c r="T29" s="57">
        <v>19.12</v>
      </c>
      <c r="U29" s="57">
        <v>26.43</v>
      </c>
      <c r="V29" s="57" t="s">
        <v>1098</v>
      </c>
      <c r="W29" s="57" t="s">
        <v>1098</v>
      </c>
    </row>
    <row r="30" spans="1:23" s="94" customFormat="1">
      <c r="A30" s="101" t="s">
        <v>1070</v>
      </c>
      <c r="B30" s="103" t="s">
        <v>2108</v>
      </c>
      <c r="C30" s="101" t="s">
        <v>34</v>
      </c>
      <c r="D30" s="101" t="s">
        <v>584</v>
      </c>
      <c r="E30" s="101" t="s">
        <v>1072</v>
      </c>
      <c r="F30" s="101" t="s">
        <v>1046</v>
      </c>
      <c r="G30" s="140" t="s">
        <v>1074</v>
      </c>
      <c r="H30" s="102" t="s">
        <v>1075</v>
      </c>
      <c r="I30" s="113">
        <v>511518602114414</v>
      </c>
      <c r="J30" s="102">
        <v>726870</v>
      </c>
      <c r="K30" s="103" t="s">
        <v>25</v>
      </c>
      <c r="L30" s="51">
        <v>58.13</v>
      </c>
      <c r="M30" s="51">
        <v>80.349999999999994</v>
      </c>
      <c r="N30" s="51">
        <v>57.42</v>
      </c>
      <c r="O30" s="51">
        <v>79.38</v>
      </c>
      <c r="P30" s="51">
        <v>56.73</v>
      </c>
      <c r="Q30" s="51">
        <v>78.42</v>
      </c>
      <c r="R30" s="51">
        <v>56.73</v>
      </c>
      <c r="S30" s="51">
        <v>78.42</v>
      </c>
      <c r="T30" s="51">
        <v>53.5</v>
      </c>
      <c r="U30" s="51">
        <v>73.959999999999994</v>
      </c>
      <c r="V30" s="51" t="s">
        <v>1098</v>
      </c>
      <c r="W30" s="51" t="s">
        <v>1098</v>
      </c>
    </row>
    <row r="31" spans="1:23" s="94" customFormat="1" ht="13.5" thickBot="1">
      <c r="A31" s="31" t="s">
        <v>1070</v>
      </c>
      <c r="B31" s="143" t="s">
        <v>2108</v>
      </c>
      <c r="C31" s="31" t="s">
        <v>1076</v>
      </c>
      <c r="D31" s="31" t="s">
        <v>1087</v>
      </c>
      <c r="E31" s="31" t="s">
        <v>1072</v>
      </c>
      <c r="F31" s="31" t="s">
        <v>1046</v>
      </c>
      <c r="G31" s="234" t="s">
        <v>1077</v>
      </c>
      <c r="H31" s="38" t="s">
        <v>1078</v>
      </c>
      <c r="I31" s="74">
        <v>511518603110412</v>
      </c>
      <c r="J31" s="38">
        <v>726873</v>
      </c>
      <c r="K31" s="52" t="s">
        <v>25</v>
      </c>
      <c r="L31" s="51">
        <v>101.85</v>
      </c>
      <c r="M31" s="51">
        <v>140.79</v>
      </c>
      <c r="N31" s="51">
        <v>100.61</v>
      </c>
      <c r="O31" s="51">
        <v>139.08000000000001</v>
      </c>
      <c r="P31" s="51">
        <v>99.4</v>
      </c>
      <c r="Q31" s="51">
        <v>137.41</v>
      </c>
      <c r="R31" s="51">
        <v>99.4</v>
      </c>
      <c r="S31" s="51">
        <v>137.41</v>
      </c>
      <c r="T31" s="51">
        <v>93.75</v>
      </c>
      <c r="U31" s="51">
        <v>129.59</v>
      </c>
      <c r="V31" s="51" t="s">
        <v>1098</v>
      </c>
      <c r="W31" s="51" t="s">
        <v>1098</v>
      </c>
    </row>
    <row r="32" spans="1:23" s="94" customFormat="1">
      <c r="A32" s="60" t="s">
        <v>1818</v>
      </c>
      <c r="B32" s="48" t="s">
        <v>2109</v>
      </c>
      <c r="C32" s="60" t="s">
        <v>1819</v>
      </c>
      <c r="D32" s="60" t="s">
        <v>1833</v>
      </c>
      <c r="E32" s="33" t="s">
        <v>1832</v>
      </c>
      <c r="F32" s="60" t="s">
        <v>23</v>
      </c>
      <c r="G32" s="47">
        <v>7896015518516</v>
      </c>
      <c r="H32" s="35">
        <v>1010702640010</v>
      </c>
      <c r="I32" s="111">
        <v>510611501111219</v>
      </c>
      <c r="J32" s="35"/>
      <c r="K32" s="48" t="s">
        <v>25</v>
      </c>
      <c r="L32" s="49">
        <v>3830.6</v>
      </c>
      <c r="M32" s="49">
        <v>5295.28</v>
      </c>
      <c r="N32" s="49">
        <v>3784.06</v>
      </c>
      <c r="O32" s="49">
        <v>5230.9399999999996</v>
      </c>
      <c r="P32" s="49">
        <v>3738.65</v>
      </c>
      <c r="Q32" s="49">
        <v>5168.17</v>
      </c>
      <c r="R32" s="49">
        <v>3738.65</v>
      </c>
      <c r="S32" s="49">
        <v>5168.17</v>
      </c>
      <c r="T32" s="49">
        <v>3525.99</v>
      </c>
      <c r="U32" s="49">
        <v>4874.1899999999996</v>
      </c>
      <c r="V32" s="49" t="s">
        <v>1098</v>
      </c>
      <c r="W32" s="49" t="s">
        <v>1098</v>
      </c>
    </row>
    <row r="33" spans="1:23" s="94" customFormat="1" ht="13.5" thickBot="1">
      <c r="A33" s="34" t="s">
        <v>1818</v>
      </c>
      <c r="B33" s="144" t="s">
        <v>2109</v>
      </c>
      <c r="C33" s="34" t="s">
        <v>1819</v>
      </c>
      <c r="D33" s="34" t="s">
        <v>1834</v>
      </c>
      <c r="E33" s="34" t="s">
        <v>1832</v>
      </c>
      <c r="F33" s="34" t="s">
        <v>23</v>
      </c>
      <c r="G33" s="235">
        <v>7896015526580</v>
      </c>
      <c r="H33" s="39">
        <v>1010702640029</v>
      </c>
      <c r="I33" s="110">
        <v>510612090048302</v>
      </c>
      <c r="J33" s="39"/>
      <c r="K33" s="53" t="s">
        <v>25</v>
      </c>
      <c r="L33" s="55">
        <v>3830.6</v>
      </c>
      <c r="M33" s="55">
        <v>5295.28</v>
      </c>
      <c r="N33" s="55">
        <v>3784.06</v>
      </c>
      <c r="O33" s="55">
        <v>5230.9399999999996</v>
      </c>
      <c r="P33" s="55">
        <v>3738.65</v>
      </c>
      <c r="Q33" s="55">
        <v>5168.17</v>
      </c>
      <c r="R33" s="55">
        <v>3738.65</v>
      </c>
      <c r="S33" s="55">
        <v>5168.17</v>
      </c>
      <c r="T33" s="55">
        <v>3525.99</v>
      </c>
      <c r="U33" s="55">
        <v>4874.1899999999996</v>
      </c>
      <c r="V33" s="55">
        <v>3102.93</v>
      </c>
      <c r="W33" s="55" t="s">
        <v>1098</v>
      </c>
    </row>
    <row r="34" spans="1:23" s="95" customFormat="1">
      <c r="A34" s="62" t="s">
        <v>1807</v>
      </c>
      <c r="B34" s="56" t="s">
        <v>2109</v>
      </c>
      <c r="C34" s="62" t="s">
        <v>176</v>
      </c>
      <c r="D34" s="62" t="s">
        <v>177</v>
      </c>
      <c r="E34" s="62" t="s">
        <v>1825</v>
      </c>
      <c r="F34" s="62" t="s">
        <v>23</v>
      </c>
      <c r="G34" s="139">
        <v>7896015521073</v>
      </c>
      <c r="H34" s="36">
        <v>1010702800018</v>
      </c>
      <c r="I34" s="112">
        <v>510612301116215</v>
      </c>
      <c r="J34" s="36"/>
      <c r="K34" s="56" t="s">
        <v>25</v>
      </c>
      <c r="L34" s="57">
        <v>2082.1799999999998</v>
      </c>
      <c r="M34" s="57">
        <v>2878.32</v>
      </c>
      <c r="N34" s="57">
        <v>2056.88</v>
      </c>
      <c r="O34" s="57">
        <v>2843.35</v>
      </c>
      <c r="P34" s="57">
        <v>2032.2</v>
      </c>
      <c r="Q34" s="57">
        <v>2809.23</v>
      </c>
      <c r="R34" s="57">
        <v>2032.2</v>
      </c>
      <c r="S34" s="57">
        <v>2809.23</v>
      </c>
      <c r="T34" s="57">
        <v>1916.6</v>
      </c>
      <c r="U34" s="57">
        <v>2649.43</v>
      </c>
      <c r="V34" s="57">
        <v>1686.64</v>
      </c>
      <c r="W34" s="57" t="s">
        <v>1098</v>
      </c>
    </row>
    <row r="35" spans="1:23" s="95" customFormat="1">
      <c r="A35" s="61" t="s">
        <v>1807</v>
      </c>
      <c r="B35" s="50" t="s">
        <v>2109</v>
      </c>
      <c r="C35" s="61" t="s">
        <v>2135</v>
      </c>
      <c r="D35" s="61" t="s">
        <v>1826</v>
      </c>
      <c r="E35" s="61" t="s">
        <v>1825</v>
      </c>
      <c r="F35" s="61" t="s">
        <v>23</v>
      </c>
      <c r="G35" s="119">
        <v>7896015521080</v>
      </c>
      <c r="H35" s="37">
        <v>1010702800026</v>
      </c>
      <c r="I35" s="114">
        <v>510612302112213</v>
      </c>
      <c r="J35" s="37"/>
      <c r="K35" s="50" t="s">
        <v>25</v>
      </c>
      <c r="L35" s="51">
        <v>6246.56</v>
      </c>
      <c r="M35" s="51">
        <v>8635</v>
      </c>
      <c r="N35" s="51">
        <v>6170.66</v>
      </c>
      <c r="O35" s="51">
        <v>8530.08</v>
      </c>
      <c r="P35" s="51">
        <v>6096.61</v>
      </c>
      <c r="Q35" s="51">
        <v>8427.7199999999993</v>
      </c>
      <c r="R35" s="51">
        <v>6096.61</v>
      </c>
      <c r="S35" s="51">
        <v>8427.7199999999993</v>
      </c>
      <c r="T35" s="51">
        <v>5749.82</v>
      </c>
      <c r="U35" s="51">
        <v>7948.33</v>
      </c>
      <c r="V35" s="51">
        <v>5059.9399999999996</v>
      </c>
      <c r="W35" s="51" t="s">
        <v>1098</v>
      </c>
    </row>
    <row r="36" spans="1:23" s="94" customFormat="1">
      <c r="A36" s="61" t="s">
        <v>1807</v>
      </c>
      <c r="B36" s="50" t="s">
        <v>2109</v>
      </c>
      <c r="C36" s="61" t="s">
        <v>1808</v>
      </c>
      <c r="D36" s="61" t="s">
        <v>1827</v>
      </c>
      <c r="E36" s="61" t="s">
        <v>1825</v>
      </c>
      <c r="F36" s="61" t="s">
        <v>23</v>
      </c>
      <c r="G36" s="119">
        <v>7896015521097</v>
      </c>
      <c r="H36" s="37">
        <v>1010702800034</v>
      </c>
      <c r="I36" s="114">
        <v>510612303119211</v>
      </c>
      <c r="J36" s="37"/>
      <c r="K36" s="50" t="s">
        <v>25</v>
      </c>
      <c r="L36" s="51">
        <v>4165.6099999999997</v>
      </c>
      <c r="M36" s="51">
        <v>5758.38</v>
      </c>
      <c r="N36" s="51">
        <v>4115</v>
      </c>
      <c r="O36" s="51">
        <v>5688.42</v>
      </c>
      <c r="P36" s="51">
        <v>4065.62</v>
      </c>
      <c r="Q36" s="51">
        <v>5620.15</v>
      </c>
      <c r="R36" s="51">
        <v>4065.62</v>
      </c>
      <c r="S36" s="51">
        <v>5620.15</v>
      </c>
      <c r="T36" s="51">
        <v>3834.36</v>
      </c>
      <c r="U36" s="51">
        <v>5300.47</v>
      </c>
      <c r="V36" s="51">
        <v>3374.3</v>
      </c>
      <c r="W36" s="51" t="s">
        <v>1098</v>
      </c>
    </row>
    <row r="37" spans="1:23" s="94" customFormat="1" ht="13.5" thickBot="1">
      <c r="A37" s="63" t="s">
        <v>1807</v>
      </c>
      <c r="B37" s="52" t="s">
        <v>2109</v>
      </c>
      <c r="C37" s="63" t="s">
        <v>1809</v>
      </c>
      <c r="D37" s="63" t="s">
        <v>1828</v>
      </c>
      <c r="E37" s="63" t="s">
        <v>1825</v>
      </c>
      <c r="F37" s="63" t="s">
        <v>23</v>
      </c>
      <c r="G37" s="73">
        <v>7896015521103</v>
      </c>
      <c r="H37" s="38">
        <v>1010702800042</v>
      </c>
      <c r="I37" s="74">
        <v>510612304115211</v>
      </c>
      <c r="J37" s="38"/>
      <c r="K37" s="52" t="s">
        <v>25</v>
      </c>
      <c r="L37" s="51">
        <v>8331.23</v>
      </c>
      <c r="M37" s="51">
        <v>11516.77</v>
      </c>
      <c r="N37" s="51">
        <v>8230</v>
      </c>
      <c r="O37" s="51">
        <v>11376.83</v>
      </c>
      <c r="P37" s="51">
        <v>8131.24</v>
      </c>
      <c r="Q37" s="51">
        <v>11240.31</v>
      </c>
      <c r="R37" s="51">
        <v>8131.24</v>
      </c>
      <c r="S37" s="51">
        <v>11240.31</v>
      </c>
      <c r="T37" s="51">
        <v>7668.71</v>
      </c>
      <c r="U37" s="51">
        <v>10600.93</v>
      </c>
      <c r="V37" s="51">
        <v>6748.6</v>
      </c>
      <c r="W37" s="51" t="s">
        <v>1098</v>
      </c>
    </row>
    <row r="38" spans="1:23" s="94" customFormat="1">
      <c r="A38" s="60" t="s">
        <v>1813</v>
      </c>
      <c r="B38" s="48" t="s">
        <v>2109</v>
      </c>
      <c r="C38" s="60" t="s">
        <v>1816</v>
      </c>
      <c r="D38" s="60" t="s">
        <v>1821</v>
      </c>
      <c r="E38" s="33" t="s">
        <v>1820</v>
      </c>
      <c r="F38" s="60" t="s">
        <v>23</v>
      </c>
      <c r="G38" s="47">
        <v>7896269900778</v>
      </c>
      <c r="H38" s="47">
        <v>1010702680055</v>
      </c>
      <c r="I38" s="111">
        <v>510609205152311</v>
      </c>
      <c r="J38" s="35">
        <v>734128</v>
      </c>
      <c r="K38" s="48" t="s">
        <v>25</v>
      </c>
      <c r="L38" s="49">
        <v>227.32</v>
      </c>
      <c r="M38" s="49">
        <v>314.24</v>
      </c>
      <c r="N38" s="49">
        <v>224.56</v>
      </c>
      <c r="O38" s="49">
        <v>310.42</v>
      </c>
      <c r="P38" s="49">
        <v>221.87</v>
      </c>
      <c r="Q38" s="49">
        <v>306.7</v>
      </c>
      <c r="R38" s="49">
        <v>221.87</v>
      </c>
      <c r="S38" s="49">
        <v>306.7</v>
      </c>
      <c r="T38" s="49">
        <v>209.25</v>
      </c>
      <c r="U38" s="49">
        <v>289.25</v>
      </c>
      <c r="V38" s="49" t="s">
        <v>1098</v>
      </c>
      <c r="W38" s="49" t="s">
        <v>1098</v>
      </c>
    </row>
    <row r="39" spans="1:23" s="94" customFormat="1">
      <c r="A39" s="58" t="s">
        <v>1813</v>
      </c>
      <c r="B39" s="54" t="s">
        <v>2109</v>
      </c>
      <c r="C39" s="58" t="s">
        <v>1817</v>
      </c>
      <c r="D39" s="58" t="s">
        <v>1822</v>
      </c>
      <c r="E39" s="58" t="s">
        <v>1820</v>
      </c>
      <c r="F39" s="58" t="s">
        <v>23</v>
      </c>
      <c r="G39" s="69">
        <v>7896269900785</v>
      </c>
      <c r="H39" s="69">
        <v>1010702680063</v>
      </c>
      <c r="I39" s="70">
        <v>510609206159311</v>
      </c>
      <c r="J39" s="40">
        <v>734129</v>
      </c>
      <c r="K39" s="54" t="s">
        <v>25</v>
      </c>
      <c r="L39" s="55">
        <v>455.74</v>
      </c>
      <c r="M39" s="55">
        <v>629.99</v>
      </c>
      <c r="N39" s="55">
        <v>450.2</v>
      </c>
      <c r="O39" s="55">
        <v>622.34</v>
      </c>
      <c r="P39" s="55">
        <v>444.8</v>
      </c>
      <c r="Q39" s="55">
        <v>614.87</v>
      </c>
      <c r="R39" s="55">
        <v>444.8</v>
      </c>
      <c r="S39" s="55">
        <v>614.87</v>
      </c>
      <c r="T39" s="55">
        <v>419.5</v>
      </c>
      <c r="U39" s="55">
        <v>579.9</v>
      </c>
      <c r="V39" s="55" t="s">
        <v>1098</v>
      </c>
      <c r="W39" s="55" t="s">
        <v>1098</v>
      </c>
    </row>
    <row r="40" spans="1:23" s="94" customFormat="1">
      <c r="A40" s="58" t="s">
        <v>1813</v>
      </c>
      <c r="B40" s="54" t="s">
        <v>2109</v>
      </c>
      <c r="C40" s="58" t="s">
        <v>1814</v>
      </c>
      <c r="D40" s="58" t="s">
        <v>1823</v>
      </c>
      <c r="E40" s="58" t="s">
        <v>1820</v>
      </c>
      <c r="F40" s="58" t="s">
        <v>23</v>
      </c>
      <c r="G40" s="69">
        <v>7896269900716</v>
      </c>
      <c r="H40" s="69">
        <v>1010702680071</v>
      </c>
      <c r="I40" s="70">
        <v>510609201114318</v>
      </c>
      <c r="J40" s="40"/>
      <c r="K40" s="54" t="s">
        <v>25</v>
      </c>
      <c r="L40" s="55">
        <v>253.41</v>
      </c>
      <c r="M40" s="55">
        <v>350.3</v>
      </c>
      <c r="N40" s="55">
        <v>250.33</v>
      </c>
      <c r="O40" s="55">
        <v>346.05</v>
      </c>
      <c r="P40" s="55">
        <v>247.33</v>
      </c>
      <c r="Q40" s="55">
        <v>341.89</v>
      </c>
      <c r="R40" s="55">
        <v>247.33</v>
      </c>
      <c r="S40" s="55">
        <v>341.89</v>
      </c>
      <c r="T40" s="55">
        <v>233.26</v>
      </c>
      <c r="U40" s="55">
        <v>322.45</v>
      </c>
      <c r="V40" s="55" t="s">
        <v>1098</v>
      </c>
      <c r="W40" s="55" t="s">
        <v>1098</v>
      </c>
    </row>
    <row r="41" spans="1:23" s="94" customFormat="1" ht="13.5" thickBot="1">
      <c r="A41" s="34" t="s">
        <v>1813</v>
      </c>
      <c r="B41" s="144" t="s">
        <v>2109</v>
      </c>
      <c r="C41" s="34" t="s">
        <v>1815</v>
      </c>
      <c r="D41" s="34" t="s">
        <v>1824</v>
      </c>
      <c r="E41" s="34" t="s">
        <v>1820</v>
      </c>
      <c r="F41" s="34" t="s">
        <v>23</v>
      </c>
      <c r="G41" s="235">
        <v>7896269900747</v>
      </c>
      <c r="H41" s="117">
        <v>1010702680081</v>
      </c>
      <c r="I41" s="110">
        <v>510609203117314</v>
      </c>
      <c r="J41" s="39"/>
      <c r="K41" s="53" t="s">
        <v>25</v>
      </c>
      <c r="L41" s="55">
        <v>515.15</v>
      </c>
      <c r="M41" s="55">
        <v>712.12</v>
      </c>
      <c r="N41" s="55">
        <v>508.89</v>
      </c>
      <c r="O41" s="55">
        <v>703.47</v>
      </c>
      <c r="P41" s="55">
        <v>502.78</v>
      </c>
      <c r="Q41" s="55">
        <v>695.03</v>
      </c>
      <c r="R41" s="55">
        <v>502.78</v>
      </c>
      <c r="S41" s="55">
        <v>695.03</v>
      </c>
      <c r="T41" s="55">
        <v>474.18</v>
      </c>
      <c r="U41" s="55">
        <v>655.49</v>
      </c>
      <c r="V41" s="55" t="s">
        <v>1098</v>
      </c>
      <c r="W41" s="55" t="s">
        <v>1098</v>
      </c>
    </row>
  </sheetData>
  <sheetProtection formatCells="0" formatColumns="0" formatRows="0" insertColumns="0" insertRows="0" insertHyperlinks="0" deleteColumns="0" deleteRows="0" sort="0" autoFilter="0" pivotTables="0"/>
  <autoFilter ref="A12:W41"/>
  <sortState ref="A11:T37">
    <sortCondition ref="A11"/>
  </sortState>
  <mergeCells count="6">
    <mergeCell ref="V11:W11"/>
    <mergeCell ref="T11:U11"/>
    <mergeCell ref="L11:M11"/>
    <mergeCell ref="N11:O11"/>
    <mergeCell ref="P11:Q11"/>
    <mergeCell ref="R11:S11"/>
  </mergeCells>
  <dataValidations disablePrompts="1" count="1">
    <dataValidation type="whole" allowBlank="1" showInputMessage="1" showErrorMessage="1" sqref="G65362:G65373 HP65362:HP65373 RL65362:RL65373 ABH65362:ABH65373 ALD65362:ALD65373 AUZ65362:AUZ65373 BEV65362:BEV65373 BOR65362:BOR65373 BYN65362:BYN65373 CIJ65362:CIJ65373 CSF65362:CSF65373 DCB65362:DCB65373 DLX65362:DLX65373 DVT65362:DVT65373 EFP65362:EFP65373 EPL65362:EPL65373 EZH65362:EZH65373 FJD65362:FJD65373 FSZ65362:FSZ65373 GCV65362:GCV65373 GMR65362:GMR65373 GWN65362:GWN65373 HGJ65362:HGJ65373 HQF65362:HQF65373 IAB65362:IAB65373 IJX65362:IJX65373 ITT65362:ITT65373 JDP65362:JDP65373 JNL65362:JNL65373 JXH65362:JXH65373 KHD65362:KHD65373 KQZ65362:KQZ65373 LAV65362:LAV65373 LKR65362:LKR65373 LUN65362:LUN65373 MEJ65362:MEJ65373 MOF65362:MOF65373 MYB65362:MYB65373 NHX65362:NHX65373 NRT65362:NRT65373 OBP65362:OBP65373 OLL65362:OLL65373 OVH65362:OVH65373 PFD65362:PFD65373 POZ65362:POZ65373 PYV65362:PYV65373 QIR65362:QIR65373 QSN65362:QSN65373 RCJ65362:RCJ65373 RMF65362:RMF65373 RWB65362:RWB65373 SFX65362:SFX65373 SPT65362:SPT65373 SZP65362:SZP65373 TJL65362:TJL65373 TTH65362:TTH65373 UDD65362:UDD65373 UMZ65362:UMZ65373 UWV65362:UWV65373 VGR65362:VGR65373 VQN65362:VQN65373 WAJ65362:WAJ65373 WKF65362:WKF65373 WUB65362:WUB65373 G130898:G130909 HP130898:HP130909 RL130898:RL130909 ABH130898:ABH130909 ALD130898:ALD130909 AUZ130898:AUZ130909 BEV130898:BEV130909 BOR130898:BOR130909 BYN130898:BYN130909 CIJ130898:CIJ130909 CSF130898:CSF130909 DCB130898:DCB130909 DLX130898:DLX130909 DVT130898:DVT130909 EFP130898:EFP130909 EPL130898:EPL130909 EZH130898:EZH130909 FJD130898:FJD130909 FSZ130898:FSZ130909 GCV130898:GCV130909 GMR130898:GMR130909 GWN130898:GWN130909 HGJ130898:HGJ130909 HQF130898:HQF130909 IAB130898:IAB130909 IJX130898:IJX130909 ITT130898:ITT130909 JDP130898:JDP130909 JNL130898:JNL130909 JXH130898:JXH130909 KHD130898:KHD130909 KQZ130898:KQZ130909 LAV130898:LAV130909 LKR130898:LKR130909 LUN130898:LUN130909 MEJ130898:MEJ130909 MOF130898:MOF130909 MYB130898:MYB130909 NHX130898:NHX130909 NRT130898:NRT130909 OBP130898:OBP130909 OLL130898:OLL130909 OVH130898:OVH130909 PFD130898:PFD130909 POZ130898:POZ130909 PYV130898:PYV130909 QIR130898:QIR130909 QSN130898:QSN130909 RCJ130898:RCJ130909 RMF130898:RMF130909 RWB130898:RWB130909 SFX130898:SFX130909 SPT130898:SPT130909 SZP130898:SZP130909 TJL130898:TJL130909 TTH130898:TTH130909 UDD130898:UDD130909 UMZ130898:UMZ130909 UWV130898:UWV130909 VGR130898:VGR130909 VQN130898:VQN130909 WAJ130898:WAJ130909 WKF130898:WKF130909 WUB130898:WUB130909 G196434:G196445 HP196434:HP196445 RL196434:RL196445 ABH196434:ABH196445 ALD196434:ALD196445 AUZ196434:AUZ196445 BEV196434:BEV196445 BOR196434:BOR196445 BYN196434:BYN196445 CIJ196434:CIJ196445 CSF196434:CSF196445 DCB196434:DCB196445 DLX196434:DLX196445 DVT196434:DVT196445 EFP196434:EFP196445 EPL196434:EPL196445 EZH196434:EZH196445 FJD196434:FJD196445 FSZ196434:FSZ196445 GCV196434:GCV196445 GMR196434:GMR196445 GWN196434:GWN196445 HGJ196434:HGJ196445 HQF196434:HQF196445 IAB196434:IAB196445 IJX196434:IJX196445 ITT196434:ITT196445 JDP196434:JDP196445 JNL196434:JNL196445 JXH196434:JXH196445 KHD196434:KHD196445 KQZ196434:KQZ196445 LAV196434:LAV196445 LKR196434:LKR196445 LUN196434:LUN196445 MEJ196434:MEJ196445 MOF196434:MOF196445 MYB196434:MYB196445 NHX196434:NHX196445 NRT196434:NRT196445 OBP196434:OBP196445 OLL196434:OLL196445 OVH196434:OVH196445 PFD196434:PFD196445 POZ196434:POZ196445 PYV196434:PYV196445 QIR196434:QIR196445 QSN196434:QSN196445 RCJ196434:RCJ196445 RMF196434:RMF196445 RWB196434:RWB196445 SFX196434:SFX196445 SPT196434:SPT196445 SZP196434:SZP196445 TJL196434:TJL196445 TTH196434:TTH196445 UDD196434:UDD196445 UMZ196434:UMZ196445 UWV196434:UWV196445 VGR196434:VGR196445 VQN196434:VQN196445 WAJ196434:WAJ196445 WKF196434:WKF196445 WUB196434:WUB196445 G261970:G261981 HP261970:HP261981 RL261970:RL261981 ABH261970:ABH261981 ALD261970:ALD261981 AUZ261970:AUZ261981 BEV261970:BEV261981 BOR261970:BOR261981 BYN261970:BYN261981 CIJ261970:CIJ261981 CSF261970:CSF261981 DCB261970:DCB261981 DLX261970:DLX261981 DVT261970:DVT261981 EFP261970:EFP261981 EPL261970:EPL261981 EZH261970:EZH261981 FJD261970:FJD261981 FSZ261970:FSZ261981 GCV261970:GCV261981 GMR261970:GMR261981 GWN261970:GWN261981 HGJ261970:HGJ261981 HQF261970:HQF261981 IAB261970:IAB261981 IJX261970:IJX261981 ITT261970:ITT261981 JDP261970:JDP261981 JNL261970:JNL261981 JXH261970:JXH261981 KHD261970:KHD261981 KQZ261970:KQZ261981 LAV261970:LAV261981 LKR261970:LKR261981 LUN261970:LUN261981 MEJ261970:MEJ261981 MOF261970:MOF261981 MYB261970:MYB261981 NHX261970:NHX261981 NRT261970:NRT261981 OBP261970:OBP261981 OLL261970:OLL261981 OVH261970:OVH261981 PFD261970:PFD261981 POZ261970:POZ261981 PYV261970:PYV261981 QIR261970:QIR261981 QSN261970:QSN261981 RCJ261970:RCJ261981 RMF261970:RMF261981 RWB261970:RWB261981 SFX261970:SFX261981 SPT261970:SPT261981 SZP261970:SZP261981 TJL261970:TJL261981 TTH261970:TTH261981 UDD261970:UDD261981 UMZ261970:UMZ261981 UWV261970:UWV261981 VGR261970:VGR261981 VQN261970:VQN261981 WAJ261970:WAJ261981 WKF261970:WKF261981 WUB261970:WUB261981 G327506:G327517 HP327506:HP327517 RL327506:RL327517 ABH327506:ABH327517 ALD327506:ALD327517 AUZ327506:AUZ327517 BEV327506:BEV327517 BOR327506:BOR327517 BYN327506:BYN327517 CIJ327506:CIJ327517 CSF327506:CSF327517 DCB327506:DCB327517 DLX327506:DLX327517 DVT327506:DVT327517 EFP327506:EFP327517 EPL327506:EPL327517 EZH327506:EZH327517 FJD327506:FJD327517 FSZ327506:FSZ327517 GCV327506:GCV327517 GMR327506:GMR327517 GWN327506:GWN327517 HGJ327506:HGJ327517 HQF327506:HQF327517 IAB327506:IAB327517 IJX327506:IJX327517 ITT327506:ITT327517 JDP327506:JDP327517 JNL327506:JNL327517 JXH327506:JXH327517 KHD327506:KHD327517 KQZ327506:KQZ327517 LAV327506:LAV327517 LKR327506:LKR327517 LUN327506:LUN327517 MEJ327506:MEJ327517 MOF327506:MOF327517 MYB327506:MYB327517 NHX327506:NHX327517 NRT327506:NRT327517 OBP327506:OBP327517 OLL327506:OLL327517 OVH327506:OVH327517 PFD327506:PFD327517 POZ327506:POZ327517 PYV327506:PYV327517 QIR327506:QIR327517 QSN327506:QSN327517 RCJ327506:RCJ327517 RMF327506:RMF327517 RWB327506:RWB327517 SFX327506:SFX327517 SPT327506:SPT327517 SZP327506:SZP327517 TJL327506:TJL327517 TTH327506:TTH327517 UDD327506:UDD327517 UMZ327506:UMZ327517 UWV327506:UWV327517 VGR327506:VGR327517 VQN327506:VQN327517 WAJ327506:WAJ327517 WKF327506:WKF327517 WUB327506:WUB327517 G393042:G393053 HP393042:HP393053 RL393042:RL393053 ABH393042:ABH393053 ALD393042:ALD393053 AUZ393042:AUZ393053 BEV393042:BEV393053 BOR393042:BOR393053 BYN393042:BYN393053 CIJ393042:CIJ393053 CSF393042:CSF393053 DCB393042:DCB393053 DLX393042:DLX393053 DVT393042:DVT393053 EFP393042:EFP393053 EPL393042:EPL393053 EZH393042:EZH393053 FJD393042:FJD393053 FSZ393042:FSZ393053 GCV393042:GCV393053 GMR393042:GMR393053 GWN393042:GWN393053 HGJ393042:HGJ393053 HQF393042:HQF393053 IAB393042:IAB393053 IJX393042:IJX393053 ITT393042:ITT393053 JDP393042:JDP393053 JNL393042:JNL393053 JXH393042:JXH393053 KHD393042:KHD393053 KQZ393042:KQZ393053 LAV393042:LAV393053 LKR393042:LKR393053 LUN393042:LUN393053 MEJ393042:MEJ393053 MOF393042:MOF393053 MYB393042:MYB393053 NHX393042:NHX393053 NRT393042:NRT393053 OBP393042:OBP393053 OLL393042:OLL393053 OVH393042:OVH393053 PFD393042:PFD393053 POZ393042:POZ393053 PYV393042:PYV393053 QIR393042:QIR393053 QSN393042:QSN393053 RCJ393042:RCJ393053 RMF393042:RMF393053 RWB393042:RWB393053 SFX393042:SFX393053 SPT393042:SPT393053 SZP393042:SZP393053 TJL393042:TJL393053 TTH393042:TTH393053 UDD393042:UDD393053 UMZ393042:UMZ393053 UWV393042:UWV393053 VGR393042:VGR393053 VQN393042:VQN393053 WAJ393042:WAJ393053 WKF393042:WKF393053 WUB393042:WUB393053 G458578:G458589 HP458578:HP458589 RL458578:RL458589 ABH458578:ABH458589 ALD458578:ALD458589 AUZ458578:AUZ458589 BEV458578:BEV458589 BOR458578:BOR458589 BYN458578:BYN458589 CIJ458578:CIJ458589 CSF458578:CSF458589 DCB458578:DCB458589 DLX458578:DLX458589 DVT458578:DVT458589 EFP458578:EFP458589 EPL458578:EPL458589 EZH458578:EZH458589 FJD458578:FJD458589 FSZ458578:FSZ458589 GCV458578:GCV458589 GMR458578:GMR458589 GWN458578:GWN458589 HGJ458578:HGJ458589 HQF458578:HQF458589 IAB458578:IAB458589 IJX458578:IJX458589 ITT458578:ITT458589 JDP458578:JDP458589 JNL458578:JNL458589 JXH458578:JXH458589 KHD458578:KHD458589 KQZ458578:KQZ458589 LAV458578:LAV458589 LKR458578:LKR458589 LUN458578:LUN458589 MEJ458578:MEJ458589 MOF458578:MOF458589 MYB458578:MYB458589 NHX458578:NHX458589 NRT458578:NRT458589 OBP458578:OBP458589 OLL458578:OLL458589 OVH458578:OVH458589 PFD458578:PFD458589 POZ458578:POZ458589 PYV458578:PYV458589 QIR458578:QIR458589 QSN458578:QSN458589 RCJ458578:RCJ458589 RMF458578:RMF458589 RWB458578:RWB458589 SFX458578:SFX458589 SPT458578:SPT458589 SZP458578:SZP458589 TJL458578:TJL458589 TTH458578:TTH458589 UDD458578:UDD458589 UMZ458578:UMZ458589 UWV458578:UWV458589 VGR458578:VGR458589 VQN458578:VQN458589 WAJ458578:WAJ458589 WKF458578:WKF458589 WUB458578:WUB458589 G524114:G524125 HP524114:HP524125 RL524114:RL524125 ABH524114:ABH524125 ALD524114:ALD524125 AUZ524114:AUZ524125 BEV524114:BEV524125 BOR524114:BOR524125 BYN524114:BYN524125 CIJ524114:CIJ524125 CSF524114:CSF524125 DCB524114:DCB524125 DLX524114:DLX524125 DVT524114:DVT524125 EFP524114:EFP524125 EPL524114:EPL524125 EZH524114:EZH524125 FJD524114:FJD524125 FSZ524114:FSZ524125 GCV524114:GCV524125 GMR524114:GMR524125 GWN524114:GWN524125 HGJ524114:HGJ524125 HQF524114:HQF524125 IAB524114:IAB524125 IJX524114:IJX524125 ITT524114:ITT524125 JDP524114:JDP524125 JNL524114:JNL524125 JXH524114:JXH524125 KHD524114:KHD524125 KQZ524114:KQZ524125 LAV524114:LAV524125 LKR524114:LKR524125 LUN524114:LUN524125 MEJ524114:MEJ524125 MOF524114:MOF524125 MYB524114:MYB524125 NHX524114:NHX524125 NRT524114:NRT524125 OBP524114:OBP524125 OLL524114:OLL524125 OVH524114:OVH524125 PFD524114:PFD524125 POZ524114:POZ524125 PYV524114:PYV524125 QIR524114:QIR524125 QSN524114:QSN524125 RCJ524114:RCJ524125 RMF524114:RMF524125 RWB524114:RWB524125 SFX524114:SFX524125 SPT524114:SPT524125 SZP524114:SZP524125 TJL524114:TJL524125 TTH524114:TTH524125 UDD524114:UDD524125 UMZ524114:UMZ524125 UWV524114:UWV524125 VGR524114:VGR524125 VQN524114:VQN524125 WAJ524114:WAJ524125 WKF524114:WKF524125 WUB524114:WUB524125 G589650:G589661 HP589650:HP589661 RL589650:RL589661 ABH589650:ABH589661 ALD589650:ALD589661 AUZ589650:AUZ589661 BEV589650:BEV589661 BOR589650:BOR589661 BYN589650:BYN589661 CIJ589650:CIJ589661 CSF589650:CSF589661 DCB589650:DCB589661 DLX589650:DLX589661 DVT589650:DVT589661 EFP589650:EFP589661 EPL589650:EPL589661 EZH589650:EZH589661 FJD589650:FJD589661 FSZ589650:FSZ589661 GCV589650:GCV589661 GMR589650:GMR589661 GWN589650:GWN589661 HGJ589650:HGJ589661 HQF589650:HQF589661 IAB589650:IAB589661 IJX589650:IJX589661 ITT589650:ITT589661 JDP589650:JDP589661 JNL589650:JNL589661 JXH589650:JXH589661 KHD589650:KHD589661 KQZ589650:KQZ589661 LAV589650:LAV589661 LKR589650:LKR589661 LUN589650:LUN589661 MEJ589650:MEJ589661 MOF589650:MOF589661 MYB589650:MYB589661 NHX589650:NHX589661 NRT589650:NRT589661 OBP589650:OBP589661 OLL589650:OLL589661 OVH589650:OVH589661 PFD589650:PFD589661 POZ589650:POZ589661 PYV589650:PYV589661 QIR589650:QIR589661 QSN589650:QSN589661 RCJ589650:RCJ589661 RMF589650:RMF589661 RWB589650:RWB589661 SFX589650:SFX589661 SPT589650:SPT589661 SZP589650:SZP589661 TJL589650:TJL589661 TTH589650:TTH589661 UDD589650:UDD589661 UMZ589650:UMZ589661 UWV589650:UWV589661 VGR589650:VGR589661 VQN589650:VQN589661 WAJ589650:WAJ589661 WKF589650:WKF589661 WUB589650:WUB589661 G655186:G655197 HP655186:HP655197 RL655186:RL655197 ABH655186:ABH655197 ALD655186:ALD655197 AUZ655186:AUZ655197 BEV655186:BEV655197 BOR655186:BOR655197 BYN655186:BYN655197 CIJ655186:CIJ655197 CSF655186:CSF655197 DCB655186:DCB655197 DLX655186:DLX655197 DVT655186:DVT655197 EFP655186:EFP655197 EPL655186:EPL655197 EZH655186:EZH655197 FJD655186:FJD655197 FSZ655186:FSZ655197 GCV655186:GCV655197 GMR655186:GMR655197 GWN655186:GWN655197 HGJ655186:HGJ655197 HQF655186:HQF655197 IAB655186:IAB655197 IJX655186:IJX655197 ITT655186:ITT655197 JDP655186:JDP655197 JNL655186:JNL655197 JXH655186:JXH655197 KHD655186:KHD655197 KQZ655186:KQZ655197 LAV655186:LAV655197 LKR655186:LKR655197 LUN655186:LUN655197 MEJ655186:MEJ655197 MOF655186:MOF655197 MYB655186:MYB655197 NHX655186:NHX655197 NRT655186:NRT655197 OBP655186:OBP655197 OLL655186:OLL655197 OVH655186:OVH655197 PFD655186:PFD655197 POZ655186:POZ655197 PYV655186:PYV655197 QIR655186:QIR655197 QSN655186:QSN655197 RCJ655186:RCJ655197 RMF655186:RMF655197 RWB655186:RWB655197 SFX655186:SFX655197 SPT655186:SPT655197 SZP655186:SZP655197 TJL655186:TJL655197 TTH655186:TTH655197 UDD655186:UDD655197 UMZ655186:UMZ655197 UWV655186:UWV655197 VGR655186:VGR655197 VQN655186:VQN655197 WAJ655186:WAJ655197 WKF655186:WKF655197 WUB655186:WUB655197 G720722:G720733 HP720722:HP720733 RL720722:RL720733 ABH720722:ABH720733 ALD720722:ALD720733 AUZ720722:AUZ720733 BEV720722:BEV720733 BOR720722:BOR720733 BYN720722:BYN720733 CIJ720722:CIJ720733 CSF720722:CSF720733 DCB720722:DCB720733 DLX720722:DLX720733 DVT720722:DVT720733 EFP720722:EFP720733 EPL720722:EPL720733 EZH720722:EZH720733 FJD720722:FJD720733 FSZ720722:FSZ720733 GCV720722:GCV720733 GMR720722:GMR720733 GWN720722:GWN720733 HGJ720722:HGJ720733 HQF720722:HQF720733 IAB720722:IAB720733 IJX720722:IJX720733 ITT720722:ITT720733 JDP720722:JDP720733 JNL720722:JNL720733 JXH720722:JXH720733 KHD720722:KHD720733 KQZ720722:KQZ720733 LAV720722:LAV720733 LKR720722:LKR720733 LUN720722:LUN720733 MEJ720722:MEJ720733 MOF720722:MOF720733 MYB720722:MYB720733 NHX720722:NHX720733 NRT720722:NRT720733 OBP720722:OBP720733 OLL720722:OLL720733 OVH720722:OVH720733 PFD720722:PFD720733 POZ720722:POZ720733 PYV720722:PYV720733 QIR720722:QIR720733 QSN720722:QSN720733 RCJ720722:RCJ720733 RMF720722:RMF720733 RWB720722:RWB720733 SFX720722:SFX720733 SPT720722:SPT720733 SZP720722:SZP720733 TJL720722:TJL720733 TTH720722:TTH720733 UDD720722:UDD720733 UMZ720722:UMZ720733 UWV720722:UWV720733 VGR720722:VGR720733 VQN720722:VQN720733 WAJ720722:WAJ720733 WKF720722:WKF720733 WUB720722:WUB720733 G786258:G786269 HP786258:HP786269 RL786258:RL786269 ABH786258:ABH786269 ALD786258:ALD786269 AUZ786258:AUZ786269 BEV786258:BEV786269 BOR786258:BOR786269 BYN786258:BYN786269 CIJ786258:CIJ786269 CSF786258:CSF786269 DCB786258:DCB786269 DLX786258:DLX786269 DVT786258:DVT786269 EFP786258:EFP786269 EPL786258:EPL786269 EZH786258:EZH786269 FJD786258:FJD786269 FSZ786258:FSZ786269 GCV786258:GCV786269 GMR786258:GMR786269 GWN786258:GWN786269 HGJ786258:HGJ786269 HQF786258:HQF786269 IAB786258:IAB786269 IJX786258:IJX786269 ITT786258:ITT786269 JDP786258:JDP786269 JNL786258:JNL786269 JXH786258:JXH786269 KHD786258:KHD786269 KQZ786258:KQZ786269 LAV786258:LAV786269 LKR786258:LKR786269 LUN786258:LUN786269 MEJ786258:MEJ786269 MOF786258:MOF786269 MYB786258:MYB786269 NHX786258:NHX786269 NRT786258:NRT786269 OBP786258:OBP786269 OLL786258:OLL786269 OVH786258:OVH786269 PFD786258:PFD786269 POZ786258:POZ786269 PYV786258:PYV786269 QIR786258:QIR786269 QSN786258:QSN786269 RCJ786258:RCJ786269 RMF786258:RMF786269 RWB786258:RWB786269 SFX786258:SFX786269 SPT786258:SPT786269 SZP786258:SZP786269 TJL786258:TJL786269 TTH786258:TTH786269 UDD786258:UDD786269 UMZ786258:UMZ786269 UWV786258:UWV786269 VGR786258:VGR786269 VQN786258:VQN786269 WAJ786258:WAJ786269 WKF786258:WKF786269 WUB786258:WUB786269 G851794:G851805 HP851794:HP851805 RL851794:RL851805 ABH851794:ABH851805 ALD851794:ALD851805 AUZ851794:AUZ851805 BEV851794:BEV851805 BOR851794:BOR851805 BYN851794:BYN851805 CIJ851794:CIJ851805 CSF851794:CSF851805 DCB851794:DCB851805 DLX851794:DLX851805 DVT851794:DVT851805 EFP851794:EFP851805 EPL851794:EPL851805 EZH851794:EZH851805 FJD851794:FJD851805 FSZ851794:FSZ851805 GCV851794:GCV851805 GMR851794:GMR851805 GWN851794:GWN851805 HGJ851794:HGJ851805 HQF851794:HQF851805 IAB851794:IAB851805 IJX851794:IJX851805 ITT851794:ITT851805 JDP851794:JDP851805 JNL851794:JNL851805 JXH851794:JXH851805 KHD851794:KHD851805 KQZ851794:KQZ851805 LAV851794:LAV851805 LKR851794:LKR851805 LUN851794:LUN851805 MEJ851794:MEJ851805 MOF851794:MOF851805 MYB851794:MYB851805 NHX851794:NHX851805 NRT851794:NRT851805 OBP851794:OBP851805 OLL851794:OLL851805 OVH851794:OVH851805 PFD851794:PFD851805 POZ851794:POZ851805 PYV851794:PYV851805 QIR851794:QIR851805 QSN851794:QSN851805 RCJ851794:RCJ851805 RMF851794:RMF851805 RWB851794:RWB851805 SFX851794:SFX851805 SPT851794:SPT851805 SZP851794:SZP851805 TJL851794:TJL851805 TTH851794:TTH851805 UDD851794:UDD851805 UMZ851794:UMZ851805 UWV851794:UWV851805 VGR851794:VGR851805 VQN851794:VQN851805 WAJ851794:WAJ851805 WKF851794:WKF851805 WUB851794:WUB851805 G917330:G917341 HP917330:HP917341 RL917330:RL917341 ABH917330:ABH917341 ALD917330:ALD917341 AUZ917330:AUZ917341 BEV917330:BEV917341 BOR917330:BOR917341 BYN917330:BYN917341 CIJ917330:CIJ917341 CSF917330:CSF917341 DCB917330:DCB917341 DLX917330:DLX917341 DVT917330:DVT917341 EFP917330:EFP917341 EPL917330:EPL917341 EZH917330:EZH917341 FJD917330:FJD917341 FSZ917330:FSZ917341 GCV917330:GCV917341 GMR917330:GMR917341 GWN917330:GWN917341 HGJ917330:HGJ917341 HQF917330:HQF917341 IAB917330:IAB917341 IJX917330:IJX917341 ITT917330:ITT917341 JDP917330:JDP917341 JNL917330:JNL917341 JXH917330:JXH917341 KHD917330:KHD917341 KQZ917330:KQZ917341 LAV917330:LAV917341 LKR917330:LKR917341 LUN917330:LUN917341 MEJ917330:MEJ917341 MOF917330:MOF917341 MYB917330:MYB917341 NHX917330:NHX917341 NRT917330:NRT917341 OBP917330:OBP917341 OLL917330:OLL917341 OVH917330:OVH917341 PFD917330:PFD917341 POZ917330:POZ917341 PYV917330:PYV917341 QIR917330:QIR917341 QSN917330:QSN917341 RCJ917330:RCJ917341 RMF917330:RMF917341 RWB917330:RWB917341 SFX917330:SFX917341 SPT917330:SPT917341 SZP917330:SZP917341 TJL917330:TJL917341 TTH917330:TTH917341 UDD917330:UDD917341 UMZ917330:UMZ917341 UWV917330:UWV917341 VGR917330:VGR917341 VQN917330:VQN917341 WAJ917330:WAJ917341 WKF917330:WKF917341 WUB917330:WUB917341 G982866:G982877 HP982866:HP982877 RL982866:RL982877 ABH982866:ABH982877 ALD982866:ALD982877 AUZ982866:AUZ982877 BEV982866:BEV982877 BOR982866:BOR982877 BYN982866:BYN982877 CIJ982866:CIJ982877 CSF982866:CSF982877 DCB982866:DCB982877 DLX982866:DLX982877 DVT982866:DVT982877 EFP982866:EFP982877 EPL982866:EPL982877 EZH982866:EZH982877 FJD982866:FJD982877 FSZ982866:FSZ982877 GCV982866:GCV982877 GMR982866:GMR982877 GWN982866:GWN982877 HGJ982866:HGJ982877 HQF982866:HQF982877 IAB982866:IAB982877 IJX982866:IJX982877 ITT982866:ITT982877 JDP982866:JDP982877 JNL982866:JNL982877 JXH982866:JXH982877 KHD982866:KHD982877 KQZ982866:KQZ982877 LAV982866:LAV982877 LKR982866:LKR982877 LUN982866:LUN982877 MEJ982866:MEJ982877 MOF982866:MOF982877 MYB982866:MYB982877 NHX982866:NHX982877 NRT982866:NRT982877 OBP982866:OBP982877 OLL982866:OLL982877 OVH982866:OVH982877 PFD982866:PFD982877 POZ982866:POZ982877 PYV982866:PYV982877 QIR982866:QIR982877 QSN982866:QSN982877 RCJ982866:RCJ982877 RMF982866:RMF982877 RWB982866:RWB982877 SFX982866:SFX982877 SPT982866:SPT982877 SZP982866:SZP982877 TJL982866:TJL982877 TTH982866:TTH982877 UDD982866:UDD982877 UMZ982866:UMZ982877 UWV982866:UWV982877 VGR982866:VGR982877 VQN982866:VQN982877 WAJ982866:WAJ982877 WKF982866:WKF982877 WUB982866:WUB982877">
      <formula1>0</formula1>
      <formula2>99999999999999</formula2>
    </dataValidation>
  </dataValidations>
  <pageMargins left="0.25" right="0.25"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0"/>
  <sheetViews>
    <sheetView showGridLines="0" topLeftCell="A46" workbookViewId="0">
      <selection activeCell="A3" sqref="A3"/>
    </sheetView>
  </sheetViews>
  <sheetFormatPr defaultColWidth="22.7109375" defaultRowHeight="15"/>
  <cols>
    <col min="2" max="2" width="6.140625" customWidth="1"/>
    <col min="3" max="3" width="21.7109375" bestFit="1" customWidth="1"/>
    <col min="4" max="4" width="30.85546875" customWidth="1"/>
    <col min="5" max="5" width="35" customWidth="1"/>
    <col min="6" max="6" width="14.7109375" bestFit="1" customWidth="1"/>
    <col min="7" max="7" width="16" bestFit="1" customWidth="1"/>
    <col min="9" max="9" width="18.42578125" bestFit="1" customWidth="1"/>
    <col min="10" max="10" width="13.85546875" bestFit="1" customWidth="1"/>
    <col min="11" max="11" width="5.7109375" bestFit="1" customWidth="1"/>
    <col min="12" max="12" width="8.140625" bestFit="1" customWidth="1"/>
    <col min="13" max="13" width="9.5703125" bestFit="1" customWidth="1"/>
    <col min="14" max="14" width="8.140625" bestFit="1" customWidth="1"/>
    <col min="15" max="15" width="9.5703125" bestFit="1" customWidth="1"/>
    <col min="16" max="16" width="12.140625" bestFit="1" customWidth="1"/>
    <col min="17" max="17" width="13.7109375" bestFit="1" customWidth="1"/>
    <col min="18" max="18" width="9.85546875" bestFit="1" customWidth="1"/>
    <col min="19" max="19" width="11.28515625" bestFit="1" customWidth="1"/>
    <col min="20" max="20" width="9.85546875" bestFit="1" customWidth="1"/>
    <col min="21" max="21" width="11.28515625" bestFit="1" customWidth="1"/>
    <col min="22" max="22" width="8.140625" bestFit="1" customWidth="1"/>
    <col min="23" max="23" width="9.5703125" bestFit="1" customWidth="1"/>
    <col min="24" max="24" width="12.140625" bestFit="1" customWidth="1"/>
    <col min="25" max="25" width="13.7109375" bestFit="1" customWidth="1"/>
    <col min="26" max="26" width="8.140625" bestFit="1" customWidth="1"/>
    <col min="27" max="27" width="9.5703125" bestFit="1" customWidth="1"/>
    <col min="28" max="28" width="10.85546875" bestFit="1" customWidth="1"/>
    <col min="29" max="29" width="8.42578125" bestFit="1" customWidth="1"/>
    <col min="30" max="30" width="19.28515625" bestFit="1" customWidth="1"/>
    <col min="31" max="31" width="17.7109375" bestFit="1" customWidth="1"/>
    <col min="32" max="32" width="40.85546875" bestFit="1" customWidth="1"/>
    <col min="33" max="33" width="15.7109375" bestFit="1" customWidth="1"/>
    <col min="34" max="34" width="4.5703125" bestFit="1" customWidth="1"/>
    <col min="35" max="35" width="18" bestFit="1" customWidth="1"/>
    <col min="36" max="36" width="22.28515625" bestFit="1" customWidth="1"/>
    <col min="37" max="38" width="15.7109375" bestFit="1" customWidth="1"/>
    <col min="39" max="39" width="16.28515625" bestFit="1" customWidth="1"/>
    <col min="40" max="40" width="11.5703125" bestFit="1" customWidth="1"/>
    <col min="41" max="41" width="21" bestFit="1" customWidth="1"/>
    <col min="42" max="42" width="12.85546875" bestFit="1" customWidth="1"/>
    <col min="43" max="43" width="35.42578125" customWidth="1"/>
    <col min="44" max="44" width="17.7109375" bestFit="1" customWidth="1"/>
    <col min="45" max="45" width="21.28515625" bestFit="1" customWidth="1"/>
  </cols>
  <sheetData>
    <row r="1" spans="1:45" s="149" customFormat="1" ht="19.5" customHeight="1">
      <c r="A1" s="76"/>
      <c r="B1" s="78"/>
      <c r="C1" s="76"/>
      <c r="D1" s="76"/>
      <c r="E1" s="76"/>
      <c r="F1" s="77"/>
      <c r="G1" s="78"/>
      <c r="H1" s="82" t="s">
        <v>1730</v>
      </c>
      <c r="I1" s="82"/>
      <c r="J1" s="78"/>
      <c r="K1" s="85"/>
      <c r="L1" s="134"/>
      <c r="M1" s="134"/>
      <c r="N1" s="134"/>
      <c r="O1" s="134"/>
      <c r="P1" s="134"/>
      <c r="Q1" s="134"/>
      <c r="R1" s="134"/>
      <c r="S1" s="134"/>
      <c r="T1" s="134"/>
      <c r="U1" s="134"/>
      <c r="V1" s="134"/>
      <c r="W1" s="134"/>
      <c r="X1" s="134"/>
      <c r="Y1" s="134"/>
      <c r="Z1" s="134"/>
      <c r="AA1" s="134"/>
      <c r="AB1" s="134"/>
      <c r="AC1" s="134"/>
      <c r="AD1" s="108"/>
      <c r="AE1" s="108"/>
      <c r="AF1" s="105"/>
      <c r="AG1" s="108"/>
      <c r="AH1" s="138"/>
      <c r="AI1" s="138"/>
      <c r="AJ1" s="138"/>
      <c r="AK1" s="138"/>
      <c r="AL1" s="138"/>
      <c r="AM1" s="138"/>
      <c r="AN1" s="138"/>
      <c r="AO1" s="199"/>
      <c r="AP1" s="138"/>
      <c r="AQ1" s="199"/>
      <c r="AR1" s="138"/>
      <c r="AS1" s="138"/>
    </row>
    <row r="2" spans="1:45" s="149" customFormat="1" ht="12.75" customHeight="1">
      <c r="A2" s="80"/>
      <c r="B2" s="145"/>
      <c r="C2" s="81"/>
      <c r="D2" s="81"/>
      <c r="E2" s="81"/>
      <c r="F2" s="82"/>
      <c r="G2" s="83"/>
      <c r="H2" s="201" t="s">
        <v>1731</v>
      </c>
      <c r="I2" s="141"/>
      <c r="J2" s="83"/>
      <c r="K2" s="84"/>
      <c r="L2" s="85"/>
      <c r="M2" s="85"/>
      <c r="N2" s="85"/>
      <c r="O2" s="85"/>
      <c r="P2" s="85"/>
      <c r="Q2" s="85"/>
      <c r="R2" s="85"/>
      <c r="S2" s="85"/>
      <c r="T2" s="85"/>
      <c r="U2" s="85"/>
      <c r="V2" s="85"/>
      <c r="W2" s="85"/>
      <c r="X2" s="85"/>
      <c r="Y2" s="85"/>
      <c r="Z2" s="85"/>
      <c r="AA2" s="85"/>
      <c r="AB2" s="85"/>
      <c r="AC2" s="85"/>
      <c r="AD2" s="108"/>
      <c r="AE2" s="108"/>
      <c r="AF2" s="105"/>
      <c r="AG2" s="108"/>
      <c r="AH2" s="138"/>
      <c r="AI2" s="138"/>
      <c r="AJ2" s="138"/>
      <c r="AK2" s="138"/>
      <c r="AL2" s="138"/>
      <c r="AM2" s="138"/>
      <c r="AN2" s="138"/>
      <c r="AO2" s="199"/>
      <c r="AP2" s="138"/>
      <c r="AQ2" s="199"/>
      <c r="AR2" s="138"/>
      <c r="AS2" s="138"/>
    </row>
    <row r="3" spans="1:45" s="149" customFormat="1" ht="12.75" customHeight="1">
      <c r="A3" s="80"/>
      <c r="B3" s="145"/>
      <c r="C3" s="81"/>
      <c r="D3" s="81"/>
      <c r="E3" s="81"/>
      <c r="F3" s="82"/>
      <c r="G3" s="83"/>
      <c r="H3" s="202" t="s">
        <v>1732</v>
      </c>
      <c r="I3" s="142"/>
      <c r="J3" s="83"/>
      <c r="K3" s="84"/>
      <c r="L3" s="85"/>
      <c r="M3" s="85"/>
      <c r="N3" s="85"/>
      <c r="O3" s="85"/>
      <c r="P3" s="85"/>
      <c r="Q3" s="85"/>
      <c r="R3" s="85"/>
      <c r="S3" s="85"/>
      <c r="T3" s="85"/>
      <c r="U3" s="85"/>
      <c r="V3" s="85"/>
      <c r="W3" s="85"/>
      <c r="X3" s="85"/>
      <c r="Y3" s="85"/>
      <c r="Z3" s="85"/>
      <c r="AA3" s="85"/>
      <c r="AB3" s="85"/>
      <c r="AC3" s="85"/>
      <c r="AD3" s="108"/>
      <c r="AE3" s="108"/>
      <c r="AF3" s="105"/>
      <c r="AG3" s="108"/>
      <c r="AH3" s="138"/>
      <c r="AI3" s="138"/>
      <c r="AJ3" s="138"/>
      <c r="AK3" s="138"/>
      <c r="AL3" s="138"/>
      <c r="AM3" s="138"/>
      <c r="AN3" s="138"/>
      <c r="AO3" s="199"/>
      <c r="AP3" s="138"/>
      <c r="AQ3" s="199"/>
      <c r="AR3" s="138"/>
      <c r="AS3" s="138"/>
    </row>
    <row r="4" spans="1:45" s="149" customFormat="1" ht="21" customHeight="1">
      <c r="A4" s="86" t="s">
        <v>0</v>
      </c>
      <c r="B4" s="146"/>
      <c r="C4" s="81"/>
      <c r="D4" s="81"/>
      <c r="E4" s="81"/>
      <c r="F4" s="82"/>
      <c r="J4" s="83"/>
      <c r="K4" s="83"/>
      <c r="L4" s="85"/>
      <c r="M4" s="85"/>
      <c r="N4" s="85"/>
      <c r="O4" s="85"/>
      <c r="P4" s="85"/>
      <c r="Q4" s="85"/>
      <c r="R4" s="85"/>
      <c r="S4" s="85"/>
      <c r="T4" s="85"/>
      <c r="U4" s="85"/>
      <c r="V4" s="85"/>
      <c r="W4" s="85"/>
      <c r="X4" s="85"/>
      <c r="Y4" s="85"/>
      <c r="Z4" s="85"/>
      <c r="AA4" s="85"/>
      <c r="AB4" s="85"/>
      <c r="AC4" s="85"/>
      <c r="AD4" s="108"/>
      <c r="AE4" s="108"/>
      <c r="AF4" s="105"/>
      <c r="AG4" s="108"/>
      <c r="AH4" s="138"/>
      <c r="AI4" s="138"/>
      <c r="AJ4" s="138"/>
      <c r="AK4" s="138"/>
      <c r="AL4" s="138"/>
      <c r="AM4" s="138"/>
      <c r="AN4" s="138"/>
      <c r="AO4" s="199"/>
      <c r="AP4" s="138"/>
      <c r="AQ4" s="199"/>
      <c r="AR4" s="138"/>
      <c r="AS4" s="138"/>
    </row>
    <row r="5" spans="1:45" s="149" customFormat="1" ht="13.5" customHeight="1">
      <c r="A5" s="165" t="s">
        <v>2382</v>
      </c>
      <c r="B5" s="166"/>
      <c r="C5" s="167"/>
      <c r="D5" s="167"/>
      <c r="E5" s="83"/>
      <c r="F5" s="82"/>
      <c r="I5" s="82"/>
      <c r="J5" s="82"/>
      <c r="K5" s="84" t="s">
        <v>1</v>
      </c>
      <c r="L5" s="85"/>
      <c r="M5" s="85"/>
      <c r="N5" s="85"/>
      <c r="O5" s="85"/>
      <c r="P5" s="85"/>
      <c r="Q5" s="85"/>
      <c r="R5" s="85"/>
      <c r="S5" s="85"/>
      <c r="T5" s="85"/>
      <c r="U5" s="85"/>
      <c r="V5" s="85"/>
      <c r="W5" s="85"/>
      <c r="X5" s="85"/>
      <c r="Y5" s="85"/>
      <c r="Z5" s="85"/>
      <c r="AA5" s="85"/>
      <c r="AB5" s="85"/>
      <c r="AC5" s="85"/>
      <c r="AD5" s="108"/>
      <c r="AE5" s="108"/>
      <c r="AF5" s="105"/>
      <c r="AG5" s="108"/>
      <c r="AH5" s="138"/>
      <c r="AI5" s="138"/>
      <c r="AJ5" s="138"/>
      <c r="AK5" s="138"/>
      <c r="AL5" s="138"/>
      <c r="AM5" s="138"/>
      <c r="AN5" s="138"/>
      <c r="AO5" s="199"/>
      <c r="AP5" s="138"/>
      <c r="AQ5" s="199"/>
      <c r="AR5" s="138"/>
      <c r="AS5" s="138"/>
    </row>
    <row r="6" spans="1:45" s="149" customFormat="1" ht="15" customHeight="1">
      <c r="A6" s="169" t="s">
        <v>2383</v>
      </c>
      <c r="B6" s="166"/>
      <c r="C6" s="167"/>
      <c r="D6" s="167"/>
      <c r="E6" s="83"/>
      <c r="F6" s="82"/>
      <c r="I6" s="82"/>
      <c r="J6" s="82"/>
      <c r="K6" s="84"/>
      <c r="L6" s="85"/>
      <c r="M6" s="85"/>
      <c r="N6" s="85"/>
      <c r="O6" s="85"/>
      <c r="P6" s="85"/>
      <c r="Q6" s="85"/>
      <c r="R6" s="85"/>
      <c r="S6" s="85"/>
      <c r="T6" s="85"/>
      <c r="U6" s="85"/>
      <c r="V6" s="85"/>
      <c r="W6" s="85"/>
      <c r="X6" s="85"/>
      <c r="Y6" s="85"/>
      <c r="Z6" s="85"/>
      <c r="AA6" s="85"/>
      <c r="AB6" s="85"/>
      <c r="AC6" s="85"/>
      <c r="AD6" s="108"/>
      <c r="AE6" s="108"/>
      <c r="AF6" s="105"/>
      <c r="AG6" s="108"/>
      <c r="AH6" s="138"/>
      <c r="AI6" s="138"/>
      <c r="AJ6" s="138"/>
      <c r="AK6" s="138"/>
      <c r="AL6" s="138"/>
      <c r="AM6" s="138"/>
      <c r="AN6" s="138"/>
      <c r="AO6" s="199"/>
      <c r="AP6" s="138"/>
      <c r="AQ6" s="199"/>
      <c r="AR6" s="138"/>
      <c r="AS6" s="138"/>
    </row>
    <row r="7" spans="1:45" s="149" customFormat="1" ht="12.75" customHeight="1">
      <c r="A7" s="86"/>
      <c r="B7" s="146"/>
      <c r="C7" s="83"/>
      <c r="D7" s="83"/>
      <c r="E7" s="83"/>
      <c r="F7" s="82"/>
      <c r="G7" s="83"/>
      <c r="H7" s="82"/>
      <c r="I7" s="82"/>
      <c r="J7" s="82"/>
      <c r="K7" s="84"/>
      <c r="L7" s="85"/>
      <c r="M7" s="85"/>
      <c r="N7" s="85"/>
      <c r="O7" s="85"/>
      <c r="P7" s="85"/>
      <c r="Q7" s="85"/>
      <c r="R7" s="85"/>
      <c r="S7" s="85"/>
      <c r="T7" s="85"/>
      <c r="U7" s="85"/>
      <c r="V7" s="85"/>
      <c r="W7" s="85"/>
      <c r="X7" s="85"/>
      <c r="Y7" s="85"/>
      <c r="Z7" s="85"/>
      <c r="AA7" s="85"/>
      <c r="AB7" s="85"/>
      <c r="AC7" s="85"/>
      <c r="AD7" s="108"/>
      <c r="AE7" s="108"/>
      <c r="AF7" s="105"/>
      <c r="AG7" s="108"/>
      <c r="AH7" s="138"/>
      <c r="AI7" s="138"/>
      <c r="AJ7" s="138"/>
      <c r="AK7" s="138"/>
      <c r="AL7" s="138"/>
      <c r="AM7" s="138"/>
      <c r="AN7" s="138"/>
      <c r="AO7" s="199"/>
      <c r="AP7" s="138"/>
      <c r="AQ7" s="199"/>
      <c r="AR7" s="306"/>
      <c r="AS7" s="138"/>
    </row>
    <row r="8" spans="1:45" s="149" customFormat="1" ht="15.75" customHeight="1" thickBot="1">
      <c r="A8" s="399" t="s">
        <v>2381</v>
      </c>
      <c r="B8" s="146"/>
      <c r="C8" s="83"/>
      <c r="D8" s="83"/>
      <c r="E8" s="83"/>
      <c r="F8" s="82"/>
      <c r="G8" s="83"/>
      <c r="H8" s="82"/>
      <c r="I8" s="82"/>
      <c r="J8" s="82"/>
      <c r="K8" s="84"/>
      <c r="L8" s="85"/>
      <c r="M8" s="85"/>
      <c r="N8" s="85"/>
      <c r="O8" s="85"/>
      <c r="P8" s="85"/>
      <c r="Q8" s="85"/>
      <c r="R8" s="85"/>
      <c r="S8" s="85"/>
      <c r="T8" s="85"/>
      <c r="U8" s="85"/>
      <c r="V8" s="85"/>
      <c r="W8" s="85"/>
      <c r="X8" s="85"/>
      <c r="Y8" s="85"/>
      <c r="Z8" s="85"/>
      <c r="AA8" s="85"/>
      <c r="AB8" s="85"/>
      <c r="AC8" s="85"/>
      <c r="AD8" s="108"/>
      <c r="AE8" s="108"/>
      <c r="AF8" s="105"/>
      <c r="AG8" s="108"/>
      <c r="AH8" s="138"/>
      <c r="AI8" s="138"/>
      <c r="AJ8" s="138"/>
      <c r="AK8" s="138"/>
      <c r="AL8" s="138"/>
      <c r="AM8" s="138"/>
      <c r="AN8" s="138"/>
      <c r="AO8" s="199"/>
      <c r="AP8" s="138"/>
      <c r="AQ8" s="199"/>
      <c r="AR8" s="138"/>
      <c r="AS8" s="138"/>
    </row>
    <row r="9" spans="1:45" s="149" customFormat="1" ht="12" customHeight="1" thickBot="1">
      <c r="A9" s="350"/>
      <c r="B9" s="213"/>
      <c r="C9" s="214"/>
      <c r="D9" s="214"/>
      <c r="E9" s="214"/>
      <c r="F9" s="215"/>
      <c r="G9" s="214"/>
      <c r="H9" s="215"/>
      <c r="I9" s="215"/>
      <c r="J9" s="215"/>
      <c r="K9" s="216"/>
      <c r="L9" s="217"/>
      <c r="M9" s="217"/>
      <c r="N9" s="217"/>
      <c r="O9" s="217"/>
      <c r="P9" s="217"/>
      <c r="Q9" s="217"/>
      <c r="R9" s="217"/>
      <c r="S9" s="217"/>
      <c r="T9" s="217"/>
      <c r="U9" s="217"/>
      <c r="V9" s="217"/>
      <c r="W9" s="217"/>
      <c r="X9" s="217"/>
      <c r="Y9" s="217"/>
      <c r="Z9" s="217"/>
      <c r="AA9" s="217"/>
      <c r="AB9" s="217"/>
      <c r="AC9" s="217"/>
      <c r="AD9" s="218"/>
      <c r="AE9" s="218"/>
      <c r="AF9" s="219"/>
      <c r="AG9" s="218"/>
      <c r="AH9" s="220"/>
      <c r="AI9" s="220"/>
      <c r="AJ9" s="220"/>
      <c r="AK9" s="220"/>
      <c r="AL9" s="220"/>
      <c r="AM9" s="220"/>
      <c r="AN9" s="220"/>
      <c r="AO9" s="295"/>
      <c r="AP9" s="220"/>
      <c r="AQ9" s="295"/>
      <c r="AR9" s="220"/>
      <c r="AS9" s="220"/>
    </row>
    <row r="10" spans="1:45" s="149" customFormat="1" ht="15.75" thickBot="1">
      <c r="A10" s="87" t="s">
        <v>2</v>
      </c>
      <c r="B10" s="147"/>
      <c r="C10" s="88"/>
      <c r="D10" s="88"/>
      <c r="E10" s="88"/>
      <c r="F10" s="88"/>
      <c r="G10" s="89"/>
      <c r="H10" s="88"/>
      <c r="I10" s="89"/>
      <c r="J10" s="90"/>
      <c r="K10" s="91"/>
      <c r="L10" s="467" t="s">
        <v>2347</v>
      </c>
      <c r="M10" s="468"/>
      <c r="N10" s="467" t="s">
        <v>4</v>
      </c>
      <c r="O10" s="468"/>
      <c r="P10" s="467" t="s">
        <v>2348</v>
      </c>
      <c r="Q10" s="468"/>
      <c r="R10" s="467" t="s">
        <v>2349</v>
      </c>
      <c r="S10" s="468"/>
      <c r="T10" s="467" t="s">
        <v>2350</v>
      </c>
      <c r="U10" s="468"/>
      <c r="V10" s="467" t="s">
        <v>5</v>
      </c>
      <c r="W10" s="468"/>
      <c r="X10" s="467" t="s">
        <v>2351</v>
      </c>
      <c r="Y10" s="468"/>
      <c r="Z10" s="467" t="s">
        <v>7</v>
      </c>
      <c r="AA10" s="468"/>
      <c r="AB10" s="154" t="s">
        <v>8</v>
      </c>
      <c r="AC10" s="210"/>
      <c r="AD10" s="473" t="s">
        <v>1101</v>
      </c>
      <c r="AE10" s="471"/>
      <c r="AF10" s="471"/>
      <c r="AG10" s="472" t="s">
        <v>2281</v>
      </c>
      <c r="AH10" s="472"/>
      <c r="AI10" s="472"/>
      <c r="AJ10" s="471" t="s">
        <v>2280</v>
      </c>
      <c r="AK10" s="471"/>
      <c r="AL10" s="471"/>
      <c r="AM10" s="351"/>
      <c r="AN10" s="471" t="s">
        <v>2279</v>
      </c>
      <c r="AO10" s="471"/>
      <c r="AP10" s="467" t="s">
        <v>2276</v>
      </c>
      <c r="AQ10" s="468"/>
      <c r="AR10" s="469" t="s">
        <v>2277</v>
      </c>
      <c r="AS10" s="470"/>
    </row>
    <row r="11" spans="1:45" s="150" customFormat="1" ht="26.25" thickBot="1">
      <c r="A11" s="64" t="s">
        <v>9</v>
      </c>
      <c r="B11" s="65" t="s">
        <v>19</v>
      </c>
      <c r="C11" s="326" t="s">
        <v>10</v>
      </c>
      <c r="D11" s="65" t="s">
        <v>11</v>
      </c>
      <c r="E11" s="65" t="s">
        <v>12</v>
      </c>
      <c r="F11" s="254" t="s">
        <v>13</v>
      </c>
      <c r="G11" s="262" t="s">
        <v>14</v>
      </c>
      <c r="H11" s="65" t="s">
        <v>15</v>
      </c>
      <c r="I11" s="66" t="s">
        <v>16</v>
      </c>
      <c r="J11" s="67" t="s">
        <v>2243</v>
      </c>
      <c r="K11" s="275" t="s">
        <v>2244</v>
      </c>
      <c r="L11" s="92" t="s">
        <v>2352</v>
      </c>
      <c r="M11" s="92" t="s">
        <v>2353</v>
      </c>
      <c r="N11" s="284" t="s">
        <v>2121</v>
      </c>
      <c r="O11" s="92" t="s">
        <v>2122</v>
      </c>
      <c r="P11" s="284" t="s">
        <v>2354</v>
      </c>
      <c r="Q11" s="92" t="s">
        <v>2355</v>
      </c>
      <c r="R11" s="284" t="s">
        <v>2356</v>
      </c>
      <c r="S11" s="92" t="s">
        <v>2357</v>
      </c>
      <c r="T11" s="284" t="s">
        <v>2358</v>
      </c>
      <c r="U11" s="92" t="s">
        <v>2359</v>
      </c>
      <c r="V11" s="284" t="s">
        <v>2123</v>
      </c>
      <c r="W11" s="92" t="s">
        <v>2124</v>
      </c>
      <c r="X11" s="284" t="s">
        <v>2360</v>
      </c>
      <c r="Y11" s="92" t="s">
        <v>2361</v>
      </c>
      <c r="Z11" s="92" t="s">
        <v>2127</v>
      </c>
      <c r="AA11" s="92" t="s">
        <v>2128</v>
      </c>
      <c r="AB11" s="68" t="s">
        <v>2129</v>
      </c>
      <c r="AC11" s="285" t="s">
        <v>2130</v>
      </c>
      <c r="AD11" s="68" t="s">
        <v>1102</v>
      </c>
      <c r="AE11" s="68" t="s">
        <v>1103</v>
      </c>
      <c r="AF11" s="285" t="s">
        <v>1726</v>
      </c>
      <c r="AG11" s="92" t="s">
        <v>1106</v>
      </c>
      <c r="AH11" s="92" t="s">
        <v>1104</v>
      </c>
      <c r="AI11" s="92" t="s">
        <v>1105</v>
      </c>
      <c r="AJ11" s="68" t="s">
        <v>1725</v>
      </c>
      <c r="AK11" s="285" t="s">
        <v>1724</v>
      </c>
      <c r="AL11" s="68" t="s">
        <v>1723</v>
      </c>
      <c r="AM11" s="92" t="s">
        <v>2139</v>
      </c>
      <c r="AN11" s="285" t="s">
        <v>2172</v>
      </c>
      <c r="AO11" s="285" t="s">
        <v>2278</v>
      </c>
      <c r="AP11" s="92" t="s">
        <v>2134</v>
      </c>
      <c r="AQ11" s="321" t="s">
        <v>1956</v>
      </c>
      <c r="AR11" s="320" t="s">
        <v>2249</v>
      </c>
      <c r="AS11" s="320" t="s">
        <v>2248</v>
      </c>
    </row>
    <row r="12" spans="1:45" s="151" customFormat="1" ht="33.75">
      <c r="A12" s="60" t="s">
        <v>2021</v>
      </c>
      <c r="B12" s="48" t="s">
        <v>37</v>
      </c>
      <c r="C12" s="60" t="s">
        <v>44</v>
      </c>
      <c r="D12" s="60" t="s">
        <v>45</v>
      </c>
      <c r="E12" s="60" t="s">
        <v>40</v>
      </c>
      <c r="F12" s="246" t="s">
        <v>41</v>
      </c>
      <c r="G12" s="267">
        <v>7896261002067</v>
      </c>
      <c r="H12" s="48" t="s">
        <v>46</v>
      </c>
      <c r="I12" s="111">
        <v>526500201132410</v>
      </c>
      <c r="J12" s="48">
        <v>119554</v>
      </c>
      <c r="K12" s="116" t="s">
        <v>43</v>
      </c>
      <c r="L12" s="407">
        <v>11.19</v>
      </c>
      <c r="M12" s="414">
        <v>14.9</v>
      </c>
      <c r="N12" s="414">
        <v>10.88</v>
      </c>
      <c r="O12" s="414">
        <v>14.49</v>
      </c>
      <c r="P12" s="414">
        <v>9.4499999999999993</v>
      </c>
      <c r="Q12" s="414">
        <v>13.07</v>
      </c>
      <c r="R12" s="414">
        <v>10.8</v>
      </c>
      <c r="S12" s="414">
        <v>14.4</v>
      </c>
      <c r="T12" s="414">
        <v>9.4</v>
      </c>
      <c r="U12" s="414">
        <v>12.99</v>
      </c>
      <c r="V12" s="414">
        <v>10.73</v>
      </c>
      <c r="W12" s="414">
        <v>14.3</v>
      </c>
      <c r="X12" s="414">
        <v>9.34</v>
      </c>
      <c r="Y12" s="414">
        <v>12.91</v>
      </c>
      <c r="Z12" s="414">
        <v>10.029999999999999</v>
      </c>
      <c r="AA12" s="414">
        <v>13.4</v>
      </c>
      <c r="AB12" s="414" t="s">
        <v>1098</v>
      </c>
      <c r="AC12" s="429" t="s">
        <v>1098</v>
      </c>
      <c r="AD12" s="48" t="s">
        <v>1113</v>
      </c>
      <c r="AE12" s="48" t="s">
        <v>1109</v>
      </c>
      <c r="AF12" s="245" t="s">
        <v>1736</v>
      </c>
      <c r="AG12" s="48" t="s">
        <v>1107</v>
      </c>
      <c r="AH12" s="127" t="s">
        <v>1107</v>
      </c>
      <c r="AI12" s="127" t="s">
        <v>1107</v>
      </c>
      <c r="AJ12" s="127" t="s">
        <v>1107</v>
      </c>
      <c r="AK12" s="290" t="s">
        <v>1107</v>
      </c>
      <c r="AL12" s="127" t="s">
        <v>1107</v>
      </c>
      <c r="AM12" s="127" t="s">
        <v>1107</v>
      </c>
      <c r="AN12" s="290" t="s">
        <v>37</v>
      </c>
      <c r="AO12" s="300"/>
      <c r="AP12" s="127" t="s">
        <v>1158</v>
      </c>
      <c r="AQ12" s="300" t="s">
        <v>2140</v>
      </c>
      <c r="AR12" s="127" t="s">
        <v>1100</v>
      </c>
      <c r="AS12" s="311" t="s">
        <v>1098</v>
      </c>
    </row>
    <row r="13" spans="1:45" s="151" customFormat="1" ht="34.5" thickBot="1">
      <c r="A13" s="59" t="s">
        <v>2021</v>
      </c>
      <c r="B13" s="53" t="s">
        <v>37</v>
      </c>
      <c r="C13" s="59" t="s">
        <v>38</v>
      </c>
      <c r="D13" s="59" t="s">
        <v>39</v>
      </c>
      <c r="E13" s="59" t="s">
        <v>40</v>
      </c>
      <c r="F13" s="248" t="s">
        <v>41</v>
      </c>
      <c r="G13" s="268">
        <v>7896261002050</v>
      </c>
      <c r="H13" s="53" t="s">
        <v>42</v>
      </c>
      <c r="I13" s="110">
        <v>526500202112413</v>
      </c>
      <c r="J13" s="53">
        <v>119827</v>
      </c>
      <c r="K13" s="280" t="s">
        <v>43</v>
      </c>
      <c r="L13" s="408">
        <v>18.52</v>
      </c>
      <c r="M13" s="416">
        <v>24.65</v>
      </c>
      <c r="N13" s="416">
        <v>18</v>
      </c>
      <c r="O13" s="416">
        <v>23.98</v>
      </c>
      <c r="P13" s="416">
        <v>15.64</v>
      </c>
      <c r="Q13" s="416">
        <v>21.62</v>
      </c>
      <c r="R13" s="416">
        <v>17.87</v>
      </c>
      <c r="S13" s="416">
        <v>23.82</v>
      </c>
      <c r="T13" s="416">
        <v>15.55</v>
      </c>
      <c r="U13" s="416">
        <v>21.49</v>
      </c>
      <c r="V13" s="416">
        <v>17.75</v>
      </c>
      <c r="W13" s="416">
        <v>23.66</v>
      </c>
      <c r="X13" s="416">
        <v>15.45</v>
      </c>
      <c r="Y13" s="416">
        <v>21.36</v>
      </c>
      <c r="Z13" s="416">
        <v>16.600000000000001</v>
      </c>
      <c r="AA13" s="416">
        <v>22.17</v>
      </c>
      <c r="AB13" s="416" t="s">
        <v>1098</v>
      </c>
      <c r="AC13" s="430" t="s">
        <v>1098</v>
      </c>
      <c r="AD13" s="53" t="s">
        <v>1113</v>
      </c>
      <c r="AE13" s="53" t="s">
        <v>1109</v>
      </c>
      <c r="AF13" s="247" t="s">
        <v>1736</v>
      </c>
      <c r="AG13" s="53" t="s">
        <v>1107</v>
      </c>
      <c r="AH13" s="123" t="s">
        <v>1107</v>
      </c>
      <c r="AI13" s="123" t="s">
        <v>1107</v>
      </c>
      <c r="AJ13" s="123" t="s">
        <v>1107</v>
      </c>
      <c r="AK13" s="291" t="s">
        <v>1107</v>
      </c>
      <c r="AL13" s="123" t="s">
        <v>1107</v>
      </c>
      <c r="AM13" s="123" t="s">
        <v>1107</v>
      </c>
      <c r="AN13" s="291" t="s">
        <v>37</v>
      </c>
      <c r="AO13" s="301"/>
      <c r="AP13" s="123" t="s">
        <v>1158</v>
      </c>
      <c r="AQ13" s="301" t="s">
        <v>2140</v>
      </c>
      <c r="AR13" s="123" t="s">
        <v>1100</v>
      </c>
      <c r="AS13" s="309" t="s">
        <v>1098</v>
      </c>
    </row>
    <row r="14" spans="1:45" s="151" customFormat="1" ht="23.25" thickBot="1">
      <c r="A14" s="41" t="s">
        <v>2024</v>
      </c>
      <c r="B14" s="72" t="s">
        <v>37</v>
      </c>
      <c r="C14" s="41" t="s">
        <v>62</v>
      </c>
      <c r="D14" s="261" t="s">
        <v>63</v>
      </c>
      <c r="E14" s="41" t="s">
        <v>64</v>
      </c>
      <c r="F14" s="244" t="s">
        <v>41</v>
      </c>
      <c r="G14" s="263">
        <v>7896261014497</v>
      </c>
      <c r="H14" s="222" t="s">
        <v>2338</v>
      </c>
      <c r="I14" s="222" t="s">
        <v>1098</v>
      </c>
      <c r="J14" s="274">
        <v>712327</v>
      </c>
      <c r="K14" s="276" t="s">
        <v>2164</v>
      </c>
      <c r="L14" s="408">
        <v>67.52</v>
      </c>
      <c r="M14" s="416" t="s">
        <v>1098</v>
      </c>
      <c r="N14" s="416">
        <v>65.69</v>
      </c>
      <c r="O14" s="416" t="s">
        <v>1098</v>
      </c>
      <c r="P14" s="416">
        <v>59.08</v>
      </c>
      <c r="Q14" s="416" t="s">
        <v>1098</v>
      </c>
      <c r="R14" s="416">
        <v>65.239999999999995</v>
      </c>
      <c r="S14" s="416" t="s">
        <v>1098</v>
      </c>
      <c r="T14" s="416">
        <v>58.72</v>
      </c>
      <c r="U14" s="416" t="s">
        <v>1098</v>
      </c>
      <c r="V14" s="416">
        <v>64.81</v>
      </c>
      <c r="W14" s="416" t="s">
        <v>1098</v>
      </c>
      <c r="X14" s="416">
        <v>58.36</v>
      </c>
      <c r="Y14" s="416" t="s">
        <v>1098</v>
      </c>
      <c r="Z14" s="416">
        <v>60.74</v>
      </c>
      <c r="AA14" s="416" t="s">
        <v>1098</v>
      </c>
      <c r="AB14" s="416" t="s">
        <v>1098</v>
      </c>
      <c r="AC14" s="430" t="s">
        <v>1098</v>
      </c>
      <c r="AD14" s="72" t="s">
        <v>1721</v>
      </c>
      <c r="AE14" s="274" t="s">
        <v>1722</v>
      </c>
      <c r="AF14" s="276" t="s">
        <v>1098</v>
      </c>
      <c r="AG14" s="72" t="s">
        <v>1107</v>
      </c>
      <c r="AH14" s="130" t="s">
        <v>1107</v>
      </c>
      <c r="AI14" s="130" t="s">
        <v>1107</v>
      </c>
      <c r="AJ14" s="130" t="s">
        <v>1107</v>
      </c>
      <c r="AK14" s="286" t="s">
        <v>1107</v>
      </c>
      <c r="AL14" s="130" t="s">
        <v>1107</v>
      </c>
      <c r="AM14" s="130" t="s">
        <v>1158</v>
      </c>
      <c r="AN14" s="286" t="s">
        <v>37</v>
      </c>
      <c r="AO14" s="296"/>
      <c r="AP14" s="130" t="s">
        <v>1107</v>
      </c>
      <c r="AQ14" s="296"/>
      <c r="AR14" s="130" t="s">
        <v>2256</v>
      </c>
      <c r="AS14" s="130" t="s">
        <v>2256</v>
      </c>
    </row>
    <row r="15" spans="1:45" s="151" customFormat="1" ht="22.5">
      <c r="A15" s="62" t="s">
        <v>2025</v>
      </c>
      <c r="B15" s="56" t="s">
        <v>37</v>
      </c>
      <c r="C15" s="62" t="s">
        <v>67</v>
      </c>
      <c r="D15" s="62" t="s">
        <v>68</v>
      </c>
      <c r="E15" s="62" t="s">
        <v>64</v>
      </c>
      <c r="F15" s="240" t="s">
        <v>41</v>
      </c>
      <c r="G15" s="271">
        <v>7896261015500</v>
      </c>
      <c r="H15" s="112" t="s">
        <v>2339</v>
      </c>
      <c r="I15" s="112" t="s">
        <v>1098</v>
      </c>
      <c r="J15" s="56">
        <v>712329</v>
      </c>
      <c r="K15" s="283" t="s">
        <v>2164</v>
      </c>
      <c r="L15" s="411">
        <v>75.11</v>
      </c>
      <c r="M15" s="404" t="s">
        <v>1098</v>
      </c>
      <c r="N15" s="404">
        <v>73.069999999999993</v>
      </c>
      <c r="O15" s="404" t="s">
        <v>1098</v>
      </c>
      <c r="P15" s="404">
        <v>65.72</v>
      </c>
      <c r="Q15" s="404" t="s">
        <v>1098</v>
      </c>
      <c r="R15" s="404">
        <v>72.58</v>
      </c>
      <c r="S15" s="404" t="s">
        <v>1098</v>
      </c>
      <c r="T15" s="404">
        <v>65.319999999999993</v>
      </c>
      <c r="U15" s="404" t="s">
        <v>1098</v>
      </c>
      <c r="V15" s="404">
        <v>72.09</v>
      </c>
      <c r="W15" s="404" t="s">
        <v>1098</v>
      </c>
      <c r="X15" s="404">
        <v>64.930000000000007</v>
      </c>
      <c r="Y15" s="404" t="s">
        <v>1098</v>
      </c>
      <c r="Z15" s="404">
        <v>67.569999999999993</v>
      </c>
      <c r="AA15" s="404" t="s">
        <v>1098</v>
      </c>
      <c r="AB15" s="404" t="s">
        <v>1098</v>
      </c>
      <c r="AC15" s="433" t="s">
        <v>1098</v>
      </c>
      <c r="AD15" s="56" t="s">
        <v>1721</v>
      </c>
      <c r="AE15" s="56" t="s">
        <v>1722</v>
      </c>
      <c r="AF15" s="283" t="s">
        <v>1098</v>
      </c>
      <c r="AG15" s="56" t="s">
        <v>1107</v>
      </c>
      <c r="AH15" s="124" t="s">
        <v>1107</v>
      </c>
      <c r="AI15" s="124" t="s">
        <v>1107</v>
      </c>
      <c r="AJ15" s="124" t="s">
        <v>1107</v>
      </c>
      <c r="AK15" s="287" t="s">
        <v>1107</v>
      </c>
      <c r="AL15" s="124" t="s">
        <v>1107</v>
      </c>
      <c r="AM15" s="124" t="s">
        <v>1158</v>
      </c>
      <c r="AN15" s="287" t="s">
        <v>37</v>
      </c>
      <c r="AO15" s="297"/>
      <c r="AP15" s="124" t="s">
        <v>1107</v>
      </c>
      <c r="AQ15" s="297"/>
      <c r="AR15" s="124" t="s">
        <v>2256</v>
      </c>
      <c r="AS15" s="124" t="s">
        <v>2256</v>
      </c>
    </row>
    <row r="16" spans="1:45" s="151" customFormat="1" ht="23.25" thickBot="1">
      <c r="A16" s="63" t="s">
        <v>2025</v>
      </c>
      <c r="B16" s="52" t="s">
        <v>37</v>
      </c>
      <c r="C16" s="63" t="s">
        <v>65</v>
      </c>
      <c r="D16" s="63" t="s">
        <v>66</v>
      </c>
      <c r="E16" s="63" t="s">
        <v>64</v>
      </c>
      <c r="F16" s="242" t="s">
        <v>41</v>
      </c>
      <c r="G16" s="266">
        <v>7896261015043</v>
      </c>
      <c r="H16" s="52" t="s">
        <v>2339</v>
      </c>
      <c r="I16" s="74" t="s">
        <v>1098</v>
      </c>
      <c r="J16" s="38">
        <v>720224</v>
      </c>
      <c r="K16" s="279" t="s">
        <v>2164</v>
      </c>
      <c r="L16" s="409">
        <v>27.73</v>
      </c>
      <c r="M16" s="406" t="s">
        <v>1098</v>
      </c>
      <c r="N16" s="406">
        <v>26.98</v>
      </c>
      <c r="O16" s="406" t="s">
        <v>1098</v>
      </c>
      <c r="P16" s="406">
        <v>24.27</v>
      </c>
      <c r="Q16" s="406" t="s">
        <v>1098</v>
      </c>
      <c r="R16" s="406">
        <v>26.8</v>
      </c>
      <c r="S16" s="406" t="s">
        <v>1098</v>
      </c>
      <c r="T16" s="406">
        <v>24.12</v>
      </c>
      <c r="U16" s="406" t="s">
        <v>1098</v>
      </c>
      <c r="V16" s="406">
        <v>26.62</v>
      </c>
      <c r="W16" s="406" t="s">
        <v>1098</v>
      </c>
      <c r="X16" s="406">
        <v>23.97</v>
      </c>
      <c r="Y16" s="406" t="s">
        <v>1098</v>
      </c>
      <c r="Z16" s="406">
        <v>24.95</v>
      </c>
      <c r="AA16" s="406" t="s">
        <v>1098</v>
      </c>
      <c r="AB16" s="406" t="s">
        <v>1098</v>
      </c>
      <c r="AC16" s="431" t="s">
        <v>1098</v>
      </c>
      <c r="AD16" s="52" t="s">
        <v>1721</v>
      </c>
      <c r="AE16" s="52" t="s">
        <v>1722</v>
      </c>
      <c r="AF16" s="279" t="s">
        <v>1098</v>
      </c>
      <c r="AG16" s="52" t="s">
        <v>1107</v>
      </c>
      <c r="AH16" s="126" t="s">
        <v>1107</v>
      </c>
      <c r="AI16" s="126" t="s">
        <v>1107</v>
      </c>
      <c r="AJ16" s="126" t="s">
        <v>1107</v>
      </c>
      <c r="AK16" s="289" t="s">
        <v>1107</v>
      </c>
      <c r="AL16" s="126" t="s">
        <v>1107</v>
      </c>
      <c r="AM16" s="126" t="s">
        <v>1158</v>
      </c>
      <c r="AN16" s="289" t="s">
        <v>37</v>
      </c>
      <c r="AO16" s="299"/>
      <c r="AP16" s="126" t="s">
        <v>1107</v>
      </c>
      <c r="AQ16" s="299"/>
      <c r="AR16" s="126" t="s">
        <v>2256</v>
      </c>
      <c r="AS16" s="126" t="s">
        <v>2256</v>
      </c>
    </row>
    <row r="17" spans="1:45" s="151" customFormat="1" ht="33.75">
      <c r="A17" s="60" t="s">
        <v>2026</v>
      </c>
      <c r="B17" s="48" t="s">
        <v>37</v>
      </c>
      <c r="C17" s="60" t="s">
        <v>69</v>
      </c>
      <c r="D17" s="33" t="s">
        <v>70</v>
      </c>
      <c r="E17" s="60" t="s">
        <v>71</v>
      </c>
      <c r="F17" s="246" t="s">
        <v>41</v>
      </c>
      <c r="G17" s="267">
        <v>7896261017795</v>
      </c>
      <c r="H17" s="48" t="s">
        <v>72</v>
      </c>
      <c r="I17" s="111">
        <v>526526902111421</v>
      </c>
      <c r="J17" s="35">
        <v>721962</v>
      </c>
      <c r="K17" s="116" t="s">
        <v>43</v>
      </c>
      <c r="L17" s="407">
        <v>36.409999999999997</v>
      </c>
      <c r="M17" s="414">
        <v>48.46</v>
      </c>
      <c r="N17" s="414">
        <v>35.380000000000003</v>
      </c>
      <c r="O17" s="414">
        <v>47.14</v>
      </c>
      <c r="P17" s="414">
        <v>30.74</v>
      </c>
      <c r="Q17" s="414">
        <v>42.5</v>
      </c>
      <c r="R17" s="414">
        <v>35.130000000000003</v>
      </c>
      <c r="S17" s="414">
        <v>46.82</v>
      </c>
      <c r="T17" s="414">
        <v>30.56</v>
      </c>
      <c r="U17" s="414">
        <v>42.24</v>
      </c>
      <c r="V17" s="414">
        <v>34.89</v>
      </c>
      <c r="W17" s="414">
        <v>46.51</v>
      </c>
      <c r="X17" s="414">
        <v>30.37</v>
      </c>
      <c r="Y17" s="414">
        <v>41.99</v>
      </c>
      <c r="Z17" s="414">
        <v>32.630000000000003</v>
      </c>
      <c r="AA17" s="414">
        <v>43.58</v>
      </c>
      <c r="AB17" s="414" t="s">
        <v>1098</v>
      </c>
      <c r="AC17" s="429" t="s">
        <v>1098</v>
      </c>
      <c r="AD17" s="48" t="s">
        <v>1113</v>
      </c>
      <c r="AE17" s="48" t="s">
        <v>1175</v>
      </c>
      <c r="AF17" s="245" t="s">
        <v>1176</v>
      </c>
      <c r="AG17" s="48" t="s">
        <v>1107</v>
      </c>
      <c r="AH17" s="127" t="s">
        <v>1107</v>
      </c>
      <c r="AI17" s="127" t="s">
        <v>1107</v>
      </c>
      <c r="AJ17" s="127" t="s">
        <v>1107</v>
      </c>
      <c r="AK17" s="290" t="s">
        <v>1107</v>
      </c>
      <c r="AL17" s="127" t="s">
        <v>1107</v>
      </c>
      <c r="AM17" s="127" t="s">
        <v>1107</v>
      </c>
      <c r="AN17" s="290" t="s">
        <v>37</v>
      </c>
      <c r="AO17" s="300"/>
      <c r="AP17" s="127" t="s">
        <v>1158</v>
      </c>
      <c r="AQ17" s="300" t="s">
        <v>2140</v>
      </c>
      <c r="AR17" s="127" t="s">
        <v>2257</v>
      </c>
      <c r="AS17" s="311" t="s">
        <v>1100</v>
      </c>
    </row>
    <row r="18" spans="1:45" s="151" customFormat="1" ht="34.5" thickBot="1">
      <c r="A18" s="59" t="s">
        <v>2027</v>
      </c>
      <c r="B18" s="53" t="s">
        <v>37</v>
      </c>
      <c r="C18" s="59" t="s">
        <v>73</v>
      </c>
      <c r="D18" s="59" t="s">
        <v>74</v>
      </c>
      <c r="E18" s="59" t="s">
        <v>71</v>
      </c>
      <c r="F18" s="248" t="s">
        <v>41</v>
      </c>
      <c r="G18" s="268">
        <v>7896261017801</v>
      </c>
      <c r="H18" s="53" t="s">
        <v>75</v>
      </c>
      <c r="I18" s="110">
        <v>526526901115423</v>
      </c>
      <c r="J18" s="39">
        <v>721970</v>
      </c>
      <c r="K18" s="280" t="s">
        <v>43</v>
      </c>
      <c r="L18" s="408">
        <v>302.06</v>
      </c>
      <c r="M18" s="416">
        <v>402.05</v>
      </c>
      <c r="N18" s="416">
        <v>293.56</v>
      </c>
      <c r="O18" s="416">
        <v>391.11</v>
      </c>
      <c r="P18" s="416">
        <v>255.08</v>
      </c>
      <c r="Q18" s="416">
        <v>352.63</v>
      </c>
      <c r="R18" s="416">
        <v>291.51</v>
      </c>
      <c r="S18" s="416">
        <v>388.47</v>
      </c>
      <c r="T18" s="416">
        <v>253.53</v>
      </c>
      <c r="U18" s="416">
        <v>350.49</v>
      </c>
      <c r="V18" s="416">
        <v>289.48</v>
      </c>
      <c r="W18" s="416">
        <v>385.86</v>
      </c>
      <c r="X18" s="416">
        <v>252</v>
      </c>
      <c r="Y18" s="416">
        <v>348.38</v>
      </c>
      <c r="Z18" s="416">
        <v>270.70999999999998</v>
      </c>
      <c r="AA18" s="416">
        <v>361.61</v>
      </c>
      <c r="AB18" s="416" t="s">
        <v>1098</v>
      </c>
      <c r="AC18" s="430" t="s">
        <v>1098</v>
      </c>
      <c r="AD18" s="53" t="s">
        <v>1113</v>
      </c>
      <c r="AE18" s="53" t="s">
        <v>1175</v>
      </c>
      <c r="AF18" s="247" t="s">
        <v>1176</v>
      </c>
      <c r="AG18" s="53" t="s">
        <v>1107</v>
      </c>
      <c r="AH18" s="123" t="s">
        <v>1107</v>
      </c>
      <c r="AI18" s="123" t="s">
        <v>1107</v>
      </c>
      <c r="AJ18" s="123" t="s">
        <v>1107</v>
      </c>
      <c r="AK18" s="291" t="s">
        <v>1107</v>
      </c>
      <c r="AL18" s="123" t="s">
        <v>1107</v>
      </c>
      <c r="AM18" s="123" t="s">
        <v>1107</v>
      </c>
      <c r="AN18" s="291" t="s">
        <v>37</v>
      </c>
      <c r="AO18" s="301"/>
      <c r="AP18" s="123" t="s">
        <v>1158</v>
      </c>
      <c r="AQ18" s="301" t="s">
        <v>2140</v>
      </c>
      <c r="AR18" s="123" t="s">
        <v>2257</v>
      </c>
      <c r="AS18" s="309" t="s">
        <v>1100</v>
      </c>
    </row>
    <row r="19" spans="1:45" s="151" customFormat="1" ht="34.5" thickBot="1">
      <c r="A19" s="43" t="s">
        <v>2028</v>
      </c>
      <c r="B19" s="71" t="s">
        <v>37</v>
      </c>
      <c r="C19" s="43" t="s">
        <v>76</v>
      </c>
      <c r="D19" s="43" t="s">
        <v>77</v>
      </c>
      <c r="E19" s="43" t="s">
        <v>40</v>
      </c>
      <c r="F19" s="250" t="s">
        <v>23</v>
      </c>
      <c r="G19" s="269">
        <v>7896261017788</v>
      </c>
      <c r="H19" s="71" t="s">
        <v>78</v>
      </c>
      <c r="I19" s="178">
        <v>526528201110417</v>
      </c>
      <c r="J19" s="273">
        <v>721973</v>
      </c>
      <c r="K19" s="281" t="s">
        <v>43</v>
      </c>
      <c r="L19" s="409">
        <v>11.32</v>
      </c>
      <c r="M19" s="406">
        <v>15.07</v>
      </c>
      <c r="N19" s="406">
        <v>11</v>
      </c>
      <c r="O19" s="406">
        <v>14.66</v>
      </c>
      <c r="P19" s="406">
        <v>9.56</v>
      </c>
      <c r="Q19" s="406">
        <v>13.21</v>
      </c>
      <c r="R19" s="406">
        <v>10.92</v>
      </c>
      <c r="S19" s="406">
        <v>14.56</v>
      </c>
      <c r="T19" s="406">
        <v>9.5</v>
      </c>
      <c r="U19" s="406">
        <v>13.13</v>
      </c>
      <c r="V19" s="406">
        <v>10.85</v>
      </c>
      <c r="W19" s="406">
        <v>14.46</v>
      </c>
      <c r="X19" s="406">
        <v>9.44</v>
      </c>
      <c r="Y19" s="406">
        <v>13.05</v>
      </c>
      <c r="Z19" s="406">
        <v>10.15</v>
      </c>
      <c r="AA19" s="406">
        <v>13.56</v>
      </c>
      <c r="AB19" s="406" t="s">
        <v>1098</v>
      </c>
      <c r="AC19" s="431" t="s">
        <v>1098</v>
      </c>
      <c r="AD19" s="71" t="s">
        <v>1108</v>
      </c>
      <c r="AE19" s="71" t="s">
        <v>1109</v>
      </c>
      <c r="AF19" s="249" t="s">
        <v>1738</v>
      </c>
      <c r="AG19" s="71" t="s">
        <v>1107</v>
      </c>
      <c r="AH19" s="129" t="s">
        <v>1107</v>
      </c>
      <c r="AI19" s="129" t="s">
        <v>1107</v>
      </c>
      <c r="AJ19" s="129" t="s">
        <v>1107</v>
      </c>
      <c r="AK19" s="292" t="s">
        <v>1107</v>
      </c>
      <c r="AL19" s="129" t="s">
        <v>1107</v>
      </c>
      <c r="AM19" s="129" t="s">
        <v>1107</v>
      </c>
      <c r="AN19" s="292" t="s">
        <v>37</v>
      </c>
      <c r="AO19" s="302"/>
      <c r="AP19" s="129" t="s">
        <v>1158</v>
      </c>
      <c r="AQ19" s="302" t="s">
        <v>2140</v>
      </c>
      <c r="AR19" s="129" t="s">
        <v>2257</v>
      </c>
      <c r="AS19" s="314" t="s">
        <v>1100</v>
      </c>
    </row>
    <row r="20" spans="1:45" s="151" customFormat="1" ht="33.75">
      <c r="A20" s="60" t="s">
        <v>1960</v>
      </c>
      <c r="B20" s="48" t="s">
        <v>37</v>
      </c>
      <c r="C20" s="60" t="s">
        <v>79</v>
      </c>
      <c r="D20" s="33" t="s">
        <v>80</v>
      </c>
      <c r="E20" s="60" t="s">
        <v>81</v>
      </c>
      <c r="F20" s="246" t="s">
        <v>41</v>
      </c>
      <c r="G20" s="267">
        <v>7896261005761</v>
      </c>
      <c r="H20" s="48" t="s">
        <v>82</v>
      </c>
      <c r="I20" s="111">
        <v>526501902118412</v>
      </c>
      <c r="J20" s="35">
        <v>702283</v>
      </c>
      <c r="K20" s="116" t="s">
        <v>43</v>
      </c>
      <c r="L20" s="413">
        <v>28.6</v>
      </c>
      <c r="M20" s="414">
        <v>38.07</v>
      </c>
      <c r="N20" s="414">
        <v>27.8</v>
      </c>
      <c r="O20" s="414">
        <v>37.04</v>
      </c>
      <c r="P20" s="414">
        <v>24.16</v>
      </c>
      <c r="Q20" s="414">
        <v>33.39</v>
      </c>
      <c r="R20" s="414">
        <v>27.61</v>
      </c>
      <c r="S20" s="414">
        <v>36.79</v>
      </c>
      <c r="T20" s="414">
        <v>24.01</v>
      </c>
      <c r="U20" s="414">
        <v>33.19</v>
      </c>
      <c r="V20" s="414">
        <v>27.41</v>
      </c>
      <c r="W20" s="414">
        <v>36.54</v>
      </c>
      <c r="X20" s="414">
        <v>23.86</v>
      </c>
      <c r="Y20" s="414">
        <v>32.99</v>
      </c>
      <c r="Z20" s="414">
        <v>25.63</v>
      </c>
      <c r="AA20" s="414">
        <v>34.24</v>
      </c>
      <c r="AB20" s="414" t="s">
        <v>1098</v>
      </c>
      <c r="AC20" s="429" t="s">
        <v>1098</v>
      </c>
      <c r="AD20" s="48" t="s">
        <v>1113</v>
      </c>
      <c r="AE20" s="48" t="s">
        <v>1109</v>
      </c>
      <c r="AF20" s="245" t="s">
        <v>1739</v>
      </c>
      <c r="AG20" s="48" t="s">
        <v>1107</v>
      </c>
      <c r="AH20" s="127" t="s">
        <v>1107</v>
      </c>
      <c r="AI20" s="127" t="s">
        <v>1107</v>
      </c>
      <c r="AJ20" s="127" t="s">
        <v>1107</v>
      </c>
      <c r="AK20" s="290" t="s">
        <v>1107</v>
      </c>
      <c r="AL20" s="127" t="s">
        <v>1107</v>
      </c>
      <c r="AM20" s="127" t="s">
        <v>1107</v>
      </c>
      <c r="AN20" s="290" t="s">
        <v>37</v>
      </c>
      <c r="AO20" s="300"/>
      <c r="AP20" s="127" t="s">
        <v>1158</v>
      </c>
      <c r="AQ20" s="300" t="s">
        <v>2140</v>
      </c>
      <c r="AR20" s="127" t="str">
        <f>VLOOKUP(I$14:I$27,'[1]TPN nº.33'!$G:$I,3,FALSE)</f>
        <v>Categoria III</v>
      </c>
      <c r="AS20" s="311">
        <f>VLOOKUP(I$14:I$27,'[1]TPN nº.33'!$G:$H,2,FALSE)</f>
        <v>37522</v>
      </c>
    </row>
    <row r="21" spans="1:45" s="151" customFormat="1" ht="34.5" thickBot="1">
      <c r="A21" s="59" t="s">
        <v>1960</v>
      </c>
      <c r="B21" s="53" t="s">
        <v>37</v>
      </c>
      <c r="C21" s="59" t="s">
        <v>83</v>
      </c>
      <c r="D21" s="59" t="s">
        <v>84</v>
      </c>
      <c r="E21" s="59" t="s">
        <v>81</v>
      </c>
      <c r="F21" s="248" t="s">
        <v>41</v>
      </c>
      <c r="G21" s="268">
        <v>7896261008519</v>
      </c>
      <c r="H21" s="53" t="s">
        <v>85</v>
      </c>
      <c r="I21" s="110">
        <v>526501903114410</v>
      </c>
      <c r="J21" s="39">
        <v>702321</v>
      </c>
      <c r="K21" s="280" t="s">
        <v>43</v>
      </c>
      <c r="L21" s="408">
        <v>53.94</v>
      </c>
      <c r="M21" s="416">
        <v>71.790000000000006</v>
      </c>
      <c r="N21" s="416">
        <v>52.42</v>
      </c>
      <c r="O21" s="416">
        <v>69.84</v>
      </c>
      <c r="P21" s="416">
        <v>45.55</v>
      </c>
      <c r="Q21" s="416">
        <v>62.97</v>
      </c>
      <c r="R21" s="416">
        <v>52.05</v>
      </c>
      <c r="S21" s="416">
        <v>69.37</v>
      </c>
      <c r="T21" s="416">
        <v>45.27</v>
      </c>
      <c r="U21" s="416">
        <v>62.59</v>
      </c>
      <c r="V21" s="416">
        <v>51.69</v>
      </c>
      <c r="W21" s="416">
        <v>68.900000000000006</v>
      </c>
      <c r="X21" s="416">
        <v>45</v>
      </c>
      <c r="Y21" s="416">
        <v>62.21</v>
      </c>
      <c r="Z21" s="416">
        <v>48.34</v>
      </c>
      <c r="AA21" s="416">
        <v>64.569999999999993</v>
      </c>
      <c r="AB21" s="416" t="s">
        <v>1098</v>
      </c>
      <c r="AC21" s="430" t="s">
        <v>1098</v>
      </c>
      <c r="AD21" s="53" t="s">
        <v>1113</v>
      </c>
      <c r="AE21" s="53" t="s">
        <v>1109</v>
      </c>
      <c r="AF21" s="247" t="s">
        <v>1739</v>
      </c>
      <c r="AG21" s="53" t="s">
        <v>1107</v>
      </c>
      <c r="AH21" s="123" t="s">
        <v>1107</v>
      </c>
      <c r="AI21" s="123" t="s">
        <v>1107</v>
      </c>
      <c r="AJ21" s="123" t="s">
        <v>1107</v>
      </c>
      <c r="AK21" s="291" t="s">
        <v>1107</v>
      </c>
      <c r="AL21" s="123" t="s">
        <v>1107</v>
      </c>
      <c r="AM21" s="123" t="s">
        <v>1107</v>
      </c>
      <c r="AN21" s="291" t="s">
        <v>37</v>
      </c>
      <c r="AO21" s="301"/>
      <c r="AP21" s="123" t="s">
        <v>1158</v>
      </c>
      <c r="AQ21" s="301" t="s">
        <v>2140</v>
      </c>
      <c r="AR21" s="123" t="str">
        <f>VLOOKUP(I$14:I$27,'[1]TPN nº.33'!$G:$I,3,FALSE)</f>
        <v>Categoria III</v>
      </c>
      <c r="AS21" s="309">
        <f>VLOOKUP(I$14:I$27,'[1]TPN nº.33'!$G:$H,2,FALSE)</f>
        <v>37522</v>
      </c>
    </row>
    <row r="22" spans="1:45" s="151" customFormat="1" ht="34.5" thickBot="1">
      <c r="A22" s="43" t="s">
        <v>2031</v>
      </c>
      <c r="B22" s="71" t="s">
        <v>37</v>
      </c>
      <c r="C22" s="43" t="s">
        <v>93</v>
      </c>
      <c r="D22" s="43" t="s">
        <v>94</v>
      </c>
      <c r="E22" s="43" t="s">
        <v>95</v>
      </c>
      <c r="F22" s="250" t="s">
        <v>41</v>
      </c>
      <c r="G22" s="269">
        <v>7896261013353</v>
      </c>
      <c r="H22" s="71" t="s">
        <v>96</v>
      </c>
      <c r="I22" s="178">
        <v>526529401113418</v>
      </c>
      <c r="J22" s="273">
        <v>712109</v>
      </c>
      <c r="K22" s="281" t="s">
        <v>43</v>
      </c>
      <c r="L22" s="409">
        <v>12.84</v>
      </c>
      <c r="M22" s="406">
        <v>17.09</v>
      </c>
      <c r="N22" s="406">
        <v>12.48</v>
      </c>
      <c r="O22" s="406">
        <v>16.62</v>
      </c>
      <c r="P22" s="406">
        <v>10.84</v>
      </c>
      <c r="Q22" s="406">
        <v>14.99</v>
      </c>
      <c r="R22" s="406">
        <v>12.39</v>
      </c>
      <c r="S22" s="406">
        <v>16.510000000000002</v>
      </c>
      <c r="T22" s="406">
        <v>10.78</v>
      </c>
      <c r="U22" s="406">
        <v>14.9</v>
      </c>
      <c r="V22" s="406">
        <v>12.3</v>
      </c>
      <c r="W22" s="406">
        <v>16.39</v>
      </c>
      <c r="X22" s="406">
        <v>10.71</v>
      </c>
      <c r="Y22" s="406">
        <v>14.81</v>
      </c>
      <c r="Z22" s="406">
        <v>11.51</v>
      </c>
      <c r="AA22" s="406">
        <v>15.37</v>
      </c>
      <c r="AB22" s="406" t="s">
        <v>1098</v>
      </c>
      <c r="AC22" s="431" t="s">
        <v>1098</v>
      </c>
      <c r="AD22" s="71" t="s">
        <v>1113</v>
      </c>
      <c r="AE22" s="71" t="s">
        <v>1109</v>
      </c>
      <c r="AF22" s="249" t="s">
        <v>1739</v>
      </c>
      <c r="AG22" s="71" t="s">
        <v>1107</v>
      </c>
      <c r="AH22" s="129" t="s">
        <v>1107</v>
      </c>
      <c r="AI22" s="129" t="s">
        <v>1107</v>
      </c>
      <c r="AJ22" s="129" t="s">
        <v>1107</v>
      </c>
      <c r="AK22" s="292" t="s">
        <v>1107</v>
      </c>
      <c r="AL22" s="129" t="s">
        <v>1107</v>
      </c>
      <c r="AM22" s="129" t="s">
        <v>1158</v>
      </c>
      <c r="AN22" s="292" t="s">
        <v>37</v>
      </c>
      <c r="AO22" s="302"/>
      <c r="AP22" s="129" t="s">
        <v>1158</v>
      </c>
      <c r="AQ22" s="302" t="s">
        <v>2140</v>
      </c>
      <c r="AR22" s="129" t="str">
        <f>VLOOKUP(I$14:I$27,'[1]TPN nº.33'!$G:$I,3,FALSE)</f>
        <v>Categoria III</v>
      </c>
      <c r="AS22" s="314">
        <f>VLOOKUP(I$14:I$27,'[1]TPN nº.33'!$G:$H,2,FALSE)</f>
        <v>39309</v>
      </c>
    </row>
    <row r="23" spans="1:45" s="151" customFormat="1" ht="34.5" thickBot="1">
      <c r="A23" s="41" t="s">
        <v>2029</v>
      </c>
      <c r="B23" s="72" t="s">
        <v>37</v>
      </c>
      <c r="C23" s="41" t="s">
        <v>86</v>
      </c>
      <c r="D23" s="41" t="s">
        <v>87</v>
      </c>
      <c r="E23" s="41" t="s">
        <v>88</v>
      </c>
      <c r="F23" s="244" t="s">
        <v>41</v>
      </c>
      <c r="G23" s="263">
        <v>7896261012639</v>
      </c>
      <c r="H23" s="72" t="s">
        <v>89</v>
      </c>
      <c r="I23" s="222">
        <v>526502203116419</v>
      </c>
      <c r="J23" s="274">
        <v>712105</v>
      </c>
      <c r="K23" s="276" t="s">
        <v>43</v>
      </c>
      <c r="L23" s="408">
        <v>13.66</v>
      </c>
      <c r="M23" s="416">
        <v>18.190000000000001</v>
      </c>
      <c r="N23" s="416">
        <v>13.28</v>
      </c>
      <c r="O23" s="416">
        <v>17.690000000000001</v>
      </c>
      <c r="P23" s="416">
        <v>11.54</v>
      </c>
      <c r="Q23" s="416">
        <v>15.95</v>
      </c>
      <c r="R23" s="416">
        <v>13.19</v>
      </c>
      <c r="S23" s="416">
        <v>17.57</v>
      </c>
      <c r="T23" s="416">
        <v>11.47</v>
      </c>
      <c r="U23" s="416">
        <v>15.86</v>
      </c>
      <c r="V23" s="416">
        <v>13.09</v>
      </c>
      <c r="W23" s="416">
        <v>17.45</v>
      </c>
      <c r="X23" s="416">
        <v>11.4</v>
      </c>
      <c r="Y23" s="416">
        <v>15.76</v>
      </c>
      <c r="Z23" s="416">
        <v>12.24</v>
      </c>
      <c r="AA23" s="416">
        <v>16.350000000000001</v>
      </c>
      <c r="AB23" s="416" t="s">
        <v>1098</v>
      </c>
      <c r="AC23" s="430" t="s">
        <v>1098</v>
      </c>
      <c r="AD23" s="72" t="s">
        <v>1113</v>
      </c>
      <c r="AE23" s="72" t="s">
        <v>1109</v>
      </c>
      <c r="AF23" s="243" t="s">
        <v>1739</v>
      </c>
      <c r="AG23" s="72" t="s">
        <v>1107</v>
      </c>
      <c r="AH23" s="130" t="s">
        <v>1107</v>
      </c>
      <c r="AI23" s="130" t="s">
        <v>1107</v>
      </c>
      <c r="AJ23" s="130" t="s">
        <v>1107</v>
      </c>
      <c r="AK23" s="286" t="s">
        <v>1107</v>
      </c>
      <c r="AL23" s="130" t="s">
        <v>1107</v>
      </c>
      <c r="AM23" s="130" t="s">
        <v>1158</v>
      </c>
      <c r="AN23" s="286" t="s">
        <v>37</v>
      </c>
      <c r="AO23" s="296"/>
      <c r="AP23" s="130" t="s">
        <v>1158</v>
      </c>
      <c r="AQ23" s="296" t="s">
        <v>2140</v>
      </c>
      <c r="AR23" s="130" t="str">
        <f>VLOOKUP(I$14:I$27,'[1]TPN nº.33'!$G:$I,3,FALSE)</f>
        <v>Categoria III</v>
      </c>
      <c r="AS23" s="310">
        <f>VLOOKUP(I$14:I$27,'[1]TPN nº.33'!$G:$H,2,FALSE)</f>
        <v>39092</v>
      </c>
    </row>
    <row r="24" spans="1:45" s="151" customFormat="1" ht="34.5" thickBot="1">
      <c r="A24" s="43" t="s">
        <v>2030</v>
      </c>
      <c r="B24" s="71" t="s">
        <v>37</v>
      </c>
      <c r="C24" s="43" t="s">
        <v>90</v>
      </c>
      <c r="D24" s="176" t="s">
        <v>91</v>
      </c>
      <c r="E24" s="43" t="s">
        <v>88</v>
      </c>
      <c r="F24" s="250" t="s">
        <v>41</v>
      </c>
      <c r="G24" s="269">
        <v>7896261012653</v>
      </c>
      <c r="H24" s="71" t="s">
        <v>92</v>
      </c>
      <c r="I24" s="178">
        <v>526502303110412</v>
      </c>
      <c r="J24" s="273">
        <v>712107</v>
      </c>
      <c r="K24" s="281" t="s">
        <v>43</v>
      </c>
      <c r="L24" s="409">
        <v>22.06</v>
      </c>
      <c r="M24" s="406">
        <v>29.36</v>
      </c>
      <c r="N24" s="406">
        <v>21.44</v>
      </c>
      <c r="O24" s="406">
        <v>28.57</v>
      </c>
      <c r="P24" s="406">
        <v>18.63</v>
      </c>
      <c r="Q24" s="406">
        <v>25.75</v>
      </c>
      <c r="R24" s="406">
        <v>21.29</v>
      </c>
      <c r="S24" s="406">
        <v>28.37</v>
      </c>
      <c r="T24" s="406">
        <v>18.52</v>
      </c>
      <c r="U24" s="406">
        <v>25.6</v>
      </c>
      <c r="V24" s="406">
        <v>21.14</v>
      </c>
      <c r="W24" s="406">
        <v>28.18</v>
      </c>
      <c r="X24" s="406">
        <v>18.41</v>
      </c>
      <c r="Y24" s="406">
        <v>25.45</v>
      </c>
      <c r="Z24" s="406">
        <v>19.77</v>
      </c>
      <c r="AA24" s="406">
        <v>26.41</v>
      </c>
      <c r="AB24" s="406" t="s">
        <v>1098</v>
      </c>
      <c r="AC24" s="431" t="s">
        <v>1098</v>
      </c>
      <c r="AD24" s="71" t="s">
        <v>1113</v>
      </c>
      <c r="AE24" s="71" t="s">
        <v>1109</v>
      </c>
      <c r="AF24" s="249" t="s">
        <v>1739</v>
      </c>
      <c r="AG24" s="71" t="s">
        <v>1107</v>
      </c>
      <c r="AH24" s="129" t="s">
        <v>1107</v>
      </c>
      <c r="AI24" s="129" t="s">
        <v>1107</v>
      </c>
      <c r="AJ24" s="129" t="s">
        <v>1107</v>
      </c>
      <c r="AK24" s="292" t="s">
        <v>1107</v>
      </c>
      <c r="AL24" s="129" t="s">
        <v>1107</v>
      </c>
      <c r="AM24" s="129" t="s">
        <v>1158</v>
      </c>
      <c r="AN24" s="292" t="s">
        <v>37</v>
      </c>
      <c r="AO24" s="302"/>
      <c r="AP24" s="129" t="s">
        <v>1158</v>
      </c>
      <c r="AQ24" s="302" t="s">
        <v>2140</v>
      </c>
      <c r="AR24" s="129" t="str">
        <f>VLOOKUP(I$14:I$27,'[1]TPN nº.33'!$G:$I,3,FALSE)</f>
        <v>Categoria III</v>
      </c>
      <c r="AS24" s="314">
        <f>VLOOKUP(I$14:I$27,'[1]TPN nº.33'!$G:$H,2,FALSE)</f>
        <v>39092</v>
      </c>
    </row>
    <row r="25" spans="1:45" s="151" customFormat="1" ht="34.5" thickBot="1">
      <c r="A25" s="41" t="s">
        <v>2032</v>
      </c>
      <c r="B25" s="72" t="s">
        <v>37</v>
      </c>
      <c r="C25" s="41" t="s">
        <v>97</v>
      </c>
      <c r="D25" s="261" t="s">
        <v>98</v>
      </c>
      <c r="E25" s="41" t="s">
        <v>99</v>
      </c>
      <c r="F25" s="244" t="s">
        <v>41</v>
      </c>
      <c r="G25" s="263">
        <v>7896261002029</v>
      </c>
      <c r="H25" s="72" t="s">
        <v>100</v>
      </c>
      <c r="I25" s="222">
        <v>526502401112411</v>
      </c>
      <c r="J25" s="274">
        <v>132307</v>
      </c>
      <c r="K25" s="276" t="s">
        <v>43</v>
      </c>
      <c r="L25" s="408">
        <v>39.28</v>
      </c>
      <c r="M25" s="416">
        <v>52.28</v>
      </c>
      <c r="N25" s="416">
        <v>38.17</v>
      </c>
      <c r="O25" s="416">
        <v>50.86</v>
      </c>
      <c r="P25" s="416">
        <v>33.17</v>
      </c>
      <c r="Q25" s="416">
        <v>45.85</v>
      </c>
      <c r="R25" s="416">
        <v>37.9</v>
      </c>
      <c r="S25" s="416">
        <v>50.51</v>
      </c>
      <c r="T25" s="416">
        <v>32.97</v>
      </c>
      <c r="U25" s="416">
        <v>45.57</v>
      </c>
      <c r="V25" s="416">
        <v>37.64</v>
      </c>
      <c r="W25" s="416">
        <v>50.17</v>
      </c>
      <c r="X25" s="416">
        <v>32.770000000000003</v>
      </c>
      <c r="Y25" s="416">
        <v>45.3</v>
      </c>
      <c r="Z25" s="416">
        <v>35.200000000000003</v>
      </c>
      <c r="AA25" s="416">
        <v>47.02</v>
      </c>
      <c r="AB25" s="416" t="s">
        <v>1098</v>
      </c>
      <c r="AC25" s="430" t="s">
        <v>1098</v>
      </c>
      <c r="AD25" s="72" t="s">
        <v>1113</v>
      </c>
      <c r="AE25" s="72" t="s">
        <v>1109</v>
      </c>
      <c r="AF25" s="243" t="s">
        <v>1739</v>
      </c>
      <c r="AG25" s="72" t="s">
        <v>1107</v>
      </c>
      <c r="AH25" s="130" t="s">
        <v>1107</v>
      </c>
      <c r="AI25" s="130" t="s">
        <v>1107</v>
      </c>
      <c r="AJ25" s="130" t="s">
        <v>1107</v>
      </c>
      <c r="AK25" s="286" t="s">
        <v>1107</v>
      </c>
      <c r="AL25" s="130" t="s">
        <v>1107</v>
      </c>
      <c r="AM25" s="130" t="s">
        <v>1107</v>
      </c>
      <c r="AN25" s="286" t="s">
        <v>37</v>
      </c>
      <c r="AO25" s="296"/>
      <c r="AP25" s="130" t="s">
        <v>1158</v>
      </c>
      <c r="AQ25" s="296" t="s">
        <v>2140</v>
      </c>
      <c r="AR25" s="130" t="s">
        <v>1100</v>
      </c>
      <c r="AS25" s="310" t="s">
        <v>1098</v>
      </c>
    </row>
    <row r="26" spans="1:45" s="151" customFormat="1" ht="56.25">
      <c r="A26" s="62" t="s">
        <v>2038</v>
      </c>
      <c r="B26" s="56" t="s">
        <v>37</v>
      </c>
      <c r="C26" s="62" t="s">
        <v>2223</v>
      </c>
      <c r="D26" s="30" t="s">
        <v>2224</v>
      </c>
      <c r="E26" s="62" t="s">
        <v>139</v>
      </c>
      <c r="F26" s="240" t="s">
        <v>140</v>
      </c>
      <c r="G26" s="271">
        <v>7896261018303</v>
      </c>
      <c r="H26" s="56">
        <v>80153480066</v>
      </c>
      <c r="I26" s="112" t="s">
        <v>1098</v>
      </c>
      <c r="J26" s="56">
        <v>723973</v>
      </c>
      <c r="K26" s="283" t="s">
        <v>43</v>
      </c>
      <c r="L26" s="411">
        <v>24.55</v>
      </c>
      <c r="M26" s="404" t="s">
        <v>1098</v>
      </c>
      <c r="N26" s="404">
        <v>23.86</v>
      </c>
      <c r="O26" s="404" t="s">
        <v>1098</v>
      </c>
      <c r="P26" s="404">
        <v>20.73</v>
      </c>
      <c r="Q26" s="404" t="s">
        <v>1098</v>
      </c>
      <c r="R26" s="404">
        <v>23.69</v>
      </c>
      <c r="S26" s="404" t="s">
        <v>1098</v>
      </c>
      <c r="T26" s="404">
        <v>20.61</v>
      </c>
      <c r="U26" s="404" t="s">
        <v>1098</v>
      </c>
      <c r="V26" s="404">
        <v>23.53</v>
      </c>
      <c r="W26" s="404" t="s">
        <v>1098</v>
      </c>
      <c r="X26" s="404">
        <v>20.48</v>
      </c>
      <c r="Y26" s="404" t="s">
        <v>1098</v>
      </c>
      <c r="Z26" s="404">
        <v>22</v>
      </c>
      <c r="AA26" s="404" t="s">
        <v>1098</v>
      </c>
      <c r="AB26" s="404" t="s">
        <v>1098</v>
      </c>
      <c r="AC26" s="433" t="s">
        <v>1098</v>
      </c>
      <c r="AD26" s="56" t="s">
        <v>2167</v>
      </c>
      <c r="AE26" s="56" t="s">
        <v>1722</v>
      </c>
      <c r="AF26" s="283" t="s">
        <v>1098</v>
      </c>
      <c r="AG26" s="56" t="s">
        <v>1107</v>
      </c>
      <c r="AH26" s="124" t="s">
        <v>1107</v>
      </c>
      <c r="AI26" s="124" t="s">
        <v>1107</v>
      </c>
      <c r="AJ26" s="124" t="s">
        <v>1107</v>
      </c>
      <c r="AK26" s="287" t="s">
        <v>1107</v>
      </c>
      <c r="AL26" s="124" t="s">
        <v>1107</v>
      </c>
      <c r="AM26" s="124" t="s">
        <v>1107</v>
      </c>
      <c r="AN26" s="287" t="s">
        <v>37</v>
      </c>
      <c r="AO26" s="297"/>
      <c r="AP26" s="124" t="s">
        <v>1158</v>
      </c>
      <c r="AQ26" s="297" t="s">
        <v>2237</v>
      </c>
      <c r="AR26" s="124" t="s">
        <v>2256</v>
      </c>
      <c r="AS26" s="124" t="s">
        <v>2256</v>
      </c>
    </row>
    <row r="27" spans="1:45" s="151" customFormat="1" ht="57" thickBot="1">
      <c r="A27" s="63" t="s">
        <v>2038</v>
      </c>
      <c r="B27" s="52" t="s">
        <v>37</v>
      </c>
      <c r="C27" s="63" t="s">
        <v>2225</v>
      </c>
      <c r="D27" s="63" t="s">
        <v>2226</v>
      </c>
      <c r="E27" s="63" t="s">
        <v>139</v>
      </c>
      <c r="F27" s="242" t="s">
        <v>140</v>
      </c>
      <c r="G27" s="266">
        <v>7896261018563</v>
      </c>
      <c r="H27" s="52">
        <v>80153480066</v>
      </c>
      <c r="I27" s="74" t="s">
        <v>1098</v>
      </c>
      <c r="J27" s="52">
        <v>725943</v>
      </c>
      <c r="K27" s="279" t="s">
        <v>43</v>
      </c>
      <c r="L27" s="409">
        <v>35.69</v>
      </c>
      <c r="M27" s="406" t="s">
        <v>1098</v>
      </c>
      <c r="N27" s="406">
        <v>34.68</v>
      </c>
      <c r="O27" s="406" t="s">
        <v>1098</v>
      </c>
      <c r="P27" s="406">
        <v>30.14</v>
      </c>
      <c r="Q27" s="406" t="s">
        <v>1098</v>
      </c>
      <c r="R27" s="406">
        <v>34.44</v>
      </c>
      <c r="S27" s="406" t="s">
        <v>1098</v>
      </c>
      <c r="T27" s="406">
        <v>29.95</v>
      </c>
      <c r="U27" s="406" t="s">
        <v>1098</v>
      </c>
      <c r="V27" s="406">
        <v>34.200000000000003</v>
      </c>
      <c r="W27" s="406" t="s">
        <v>1098</v>
      </c>
      <c r="X27" s="406">
        <v>29.77</v>
      </c>
      <c r="Y27" s="406" t="s">
        <v>1098</v>
      </c>
      <c r="Z27" s="406">
        <v>31.98</v>
      </c>
      <c r="AA27" s="406" t="s">
        <v>1098</v>
      </c>
      <c r="AB27" s="406" t="s">
        <v>1098</v>
      </c>
      <c r="AC27" s="431" t="s">
        <v>1098</v>
      </c>
      <c r="AD27" s="52" t="s">
        <v>2167</v>
      </c>
      <c r="AE27" s="52" t="s">
        <v>1722</v>
      </c>
      <c r="AF27" s="279" t="s">
        <v>1098</v>
      </c>
      <c r="AG27" s="52" t="s">
        <v>1107</v>
      </c>
      <c r="AH27" s="126" t="s">
        <v>1107</v>
      </c>
      <c r="AI27" s="126" t="s">
        <v>1107</v>
      </c>
      <c r="AJ27" s="126" t="s">
        <v>1107</v>
      </c>
      <c r="AK27" s="289" t="s">
        <v>1107</v>
      </c>
      <c r="AL27" s="126" t="s">
        <v>1107</v>
      </c>
      <c r="AM27" s="126" t="s">
        <v>1107</v>
      </c>
      <c r="AN27" s="289" t="s">
        <v>37</v>
      </c>
      <c r="AO27" s="299"/>
      <c r="AP27" s="126" t="s">
        <v>1158</v>
      </c>
      <c r="AQ27" s="299" t="s">
        <v>2237</v>
      </c>
      <c r="AR27" s="126" t="s">
        <v>2256</v>
      </c>
      <c r="AS27" s="126" t="s">
        <v>2256</v>
      </c>
    </row>
    <row r="28" spans="1:45" s="151" customFormat="1" ht="34.5" thickBot="1">
      <c r="A28" s="41" t="s">
        <v>1094</v>
      </c>
      <c r="B28" s="72" t="s">
        <v>37</v>
      </c>
      <c r="C28" s="41" t="s">
        <v>1095</v>
      </c>
      <c r="D28" s="261" t="s">
        <v>1796</v>
      </c>
      <c r="E28" s="41" t="s">
        <v>103</v>
      </c>
      <c r="F28" s="244" t="s">
        <v>23</v>
      </c>
      <c r="G28" s="263">
        <v>7896261018990</v>
      </c>
      <c r="H28" s="72" t="s">
        <v>1799</v>
      </c>
      <c r="I28" s="222">
        <v>526514070079103</v>
      </c>
      <c r="J28" s="274" t="s">
        <v>1801</v>
      </c>
      <c r="K28" s="276" t="s">
        <v>25</v>
      </c>
      <c r="L28" s="408">
        <v>3.52</v>
      </c>
      <c r="M28" s="416">
        <v>4.8600000000000003</v>
      </c>
      <c r="N28" s="416">
        <v>3.43</v>
      </c>
      <c r="O28" s="416">
        <v>4.74</v>
      </c>
      <c r="P28" s="416">
        <v>3.43</v>
      </c>
      <c r="Q28" s="416">
        <v>4.74</v>
      </c>
      <c r="R28" s="416">
        <v>3.41</v>
      </c>
      <c r="S28" s="416">
        <v>4.71</v>
      </c>
      <c r="T28" s="416">
        <v>3.41</v>
      </c>
      <c r="U28" s="416">
        <v>4.71</v>
      </c>
      <c r="V28" s="416">
        <v>3.39</v>
      </c>
      <c r="W28" s="416">
        <v>4.6900000000000004</v>
      </c>
      <c r="X28" s="416">
        <v>3.39</v>
      </c>
      <c r="Y28" s="416">
        <v>4.6900000000000004</v>
      </c>
      <c r="Z28" s="416">
        <v>3.2</v>
      </c>
      <c r="AA28" s="416">
        <v>4.42</v>
      </c>
      <c r="AB28" s="416" t="s">
        <v>1098</v>
      </c>
      <c r="AC28" s="430" t="s">
        <v>1098</v>
      </c>
      <c r="AD28" s="72" t="s">
        <v>1108</v>
      </c>
      <c r="AE28" s="72" t="s">
        <v>1109</v>
      </c>
      <c r="AF28" s="243" t="s">
        <v>1182</v>
      </c>
      <c r="AG28" s="72" t="s">
        <v>1107</v>
      </c>
      <c r="AH28" s="130" t="s">
        <v>1107</v>
      </c>
      <c r="AI28" s="130"/>
      <c r="AJ28" s="130"/>
      <c r="AK28" s="286"/>
      <c r="AL28" s="130"/>
      <c r="AM28" s="130" t="e">
        <v>#N/A</v>
      </c>
      <c r="AN28" s="286" t="s">
        <v>37</v>
      </c>
      <c r="AO28" s="296"/>
      <c r="AP28" s="130" t="s">
        <v>1158</v>
      </c>
      <c r="AQ28" s="296" t="s">
        <v>2140</v>
      </c>
      <c r="AR28" s="310" t="s">
        <v>1100</v>
      </c>
      <c r="AS28" s="310" t="s">
        <v>1100</v>
      </c>
    </row>
    <row r="29" spans="1:45" s="151" customFormat="1" ht="33.75">
      <c r="A29" s="62" t="s">
        <v>2036</v>
      </c>
      <c r="B29" s="56" t="s">
        <v>37</v>
      </c>
      <c r="C29" s="62" t="s">
        <v>122</v>
      </c>
      <c r="D29" s="62" t="s">
        <v>130</v>
      </c>
      <c r="E29" s="62" t="s">
        <v>115</v>
      </c>
      <c r="F29" s="240" t="s">
        <v>41</v>
      </c>
      <c r="G29" s="271">
        <v>7896261016279</v>
      </c>
      <c r="H29" s="56" t="s">
        <v>131</v>
      </c>
      <c r="I29" s="112">
        <v>526513080078103</v>
      </c>
      <c r="J29" s="56">
        <v>717986</v>
      </c>
      <c r="K29" s="283" t="s">
        <v>43</v>
      </c>
      <c r="L29" s="411">
        <v>24.14</v>
      </c>
      <c r="M29" s="404">
        <v>32.130000000000003</v>
      </c>
      <c r="N29" s="404">
        <v>23.46</v>
      </c>
      <c r="O29" s="404">
        <v>31.25</v>
      </c>
      <c r="P29" s="404">
        <v>20.38</v>
      </c>
      <c r="Q29" s="404">
        <v>28.18</v>
      </c>
      <c r="R29" s="404">
        <v>23.3</v>
      </c>
      <c r="S29" s="404">
        <v>31.04</v>
      </c>
      <c r="T29" s="404">
        <v>20.260000000000002</v>
      </c>
      <c r="U29" s="404">
        <v>28.01</v>
      </c>
      <c r="V29" s="404">
        <v>23.13</v>
      </c>
      <c r="W29" s="404">
        <v>30.83</v>
      </c>
      <c r="X29" s="404">
        <v>20.14</v>
      </c>
      <c r="Y29" s="404">
        <v>27.84</v>
      </c>
      <c r="Z29" s="404">
        <v>21.63</v>
      </c>
      <c r="AA29" s="404">
        <v>28.89</v>
      </c>
      <c r="AB29" s="404" t="s">
        <v>1098</v>
      </c>
      <c r="AC29" s="433" t="s">
        <v>1098</v>
      </c>
      <c r="AD29" s="56" t="s">
        <v>1108</v>
      </c>
      <c r="AE29" s="56" t="s">
        <v>1109</v>
      </c>
      <c r="AF29" s="239" t="s">
        <v>1740</v>
      </c>
      <c r="AG29" s="56" t="s">
        <v>1107</v>
      </c>
      <c r="AH29" s="124" t="s">
        <v>1107</v>
      </c>
      <c r="AI29" s="124" t="s">
        <v>1107</v>
      </c>
      <c r="AJ29" s="124" t="s">
        <v>1107</v>
      </c>
      <c r="AK29" s="287" t="s">
        <v>1107</v>
      </c>
      <c r="AL29" s="124" t="s">
        <v>1107</v>
      </c>
      <c r="AM29" s="124" t="s">
        <v>1158</v>
      </c>
      <c r="AN29" s="287" t="s">
        <v>37</v>
      </c>
      <c r="AO29" s="297"/>
      <c r="AP29" s="124" t="s">
        <v>1158</v>
      </c>
      <c r="AQ29" s="297" t="s">
        <v>2140</v>
      </c>
      <c r="AR29" s="315" t="s">
        <v>1100</v>
      </c>
      <c r="AS29" s="315" t="s">
        <v>1100</v>
      </c>
    </row>
    <row r="30" spans="1:45" s="151" customFormat="1" ht="33.75">
      <c r="A30" s="61" t="s">
        <v>2036</v>
      </c>
      <c r="B30" s="50" t="s">
        <v>37</v>
      </c>
      <c r="C30" s="61" t="s">
        <v>120</v>
      </c>
      <c r="D30" s="61" t="s">
        <v>126</v>
      </c>
      <c r="E30" s="61" t="s">
        <v>115</v>
      </c>
      <c r="F30" s="238" t="s">
        <v>41</v>
      </c>
      <c r="G30" s="265">
        <v>7896261014244</v>
      </c>
      <c r="H30" s="50" t="s">
        <v>127</v>
      </c>
      <c r="I30" s="114">
        <v>526513080077903</v>
      </c>
      <c r="J30" s="50">
        <v>717995</v>
      </c>
      <c r="K30" s="278" t="s">
        <v>43</v>
      </c>
      <c r="L30" s="411">
        <v>9.17</v>
      </c>
      <c r="M30" s="404">
        <v>12.2</v>
      </c>
      <c r="N30" s="404">
        <v>8.91</v>
      </c>
      <c r="O30" s="404">
        <v>11.87</v>
      </c>
      <c r="P30" s="404">
        <v>7.74</v>
      </c>
      <c r="Q30" s="404">
        <v>10.7</v>
      </c>
      <c r="R30" s="404">
        <v>8.85</v>
      </c>
      <c r="S30" s="404">
        <v>11.79</v>
      </c>
      <c r="T30" s="404">
        <v>7.7</v>
      </c>
      <c r="U30" s="404">
        <v>10.64</v>
      </c>
      <c r="V30" s="404">
        <v>8.7899999999999991</v>
      </c>
      <c r="W30" s="404">
        <v>11.72</v>
      </c>
      <c r="X30" s="404">
        <v>7.65</v>
      </c>
      <c r="Y30" s="404">
        <v>10.58</v>
      </c>
      <c r="Z30" s="404">
        <v>8.2200000000000006</v>
      </c>
      <c r="AA30" s="404">
        <v>10.98</v>
      </c>
      <c r="AB30" s="404" t="s">
        <v>1098</v>
      </c>
      <c r="AC30" s="433" t="s">
        <v>1098</v>
      </c>
      <c r="AD30" s="50" t="s">
        <v>1108</v>
      </c>
      <c r="AE30" s="50" t="s">
        <v>1109</v>
      </c>
      <c r="AF30" s="252" t="s">
        <v>1740</v>
      </c>
      <c r="AG30" s="50" t="s">
        <v>1107</v>
      </c>
      <c r="AH30" s="125" t="s">
        <v>1107</v>
      </c>
      <c r="AI30" s="125" t="s">
        <v>1107</v>
      </c>
      <c r="AJ30" s="125" t="s">
        <v>1107</v>
      </c>
      <c r="AK30" s="288" t="s">
        <v>1107</v>
      </c>
      <c r="AL30" s="125" t="s">
        <v>1107</v>
      </c>
      <c r="AM30" s="125" t="s">
        <v>1158</v>
      </c>
      <c r="AN30" s="288" t="s">
        <v>37</v>
      </c>
      <c r="AO30" s="298"/>
      <c r="AP30" s="125" t="s">
        <v>1158</v>
      </c>
      <c r="AQ30" s="298" t="s">
        <v>2140</v>
      </c>
      <c r="AR30" s="308" t="s">
        <v>1100</v>
      </c>
      <c r="AS30" s="308" t="s">
        <v>1100</v>
      </c>
    </row>
    <row r="31" spans="1:45" s="151" customFormat="1" ht="33.75">
      <c r="A31" s="61" t="s">
        <v>2036</v>
      </c>
      <c r="B31" s="50" t="s">
        <v>37</v>
      </c>
      <c r="C31" s="61" t="s">
        <v>121</v>
      </c>
      <c r="D31" s="61" t="s">
        <v>128</v>
      </c>
      <c r="E31" s="61" t="s">
        <v>115</v>
      </c>
      <c r="F31" s="238" t="s">
        <v>41</v>
      </c>
      <c r="G31" s="265">
        <v>7896261014268</v>
      </c>
      <c r="H31" s="50" t="s">
        <v>129</v>
      </c>
      <c r="I31" s="114">
        <v>526513080078003</v>
      </c>
      <c r="J31" s="50">
        <v>717996</v>
      </c>
      <c r="K31" s="278" t="s">
        <v>43</v>
      </c>
      <c r="L31" s="411">
        <v>18.27</v>
      </c>
      <c r="M31" s="404">
        <v>24.32</v>
      </c>
      <c r="N31" s="404">
        <v>17.760000000000002</v>
      </c>
      <c r="O31" s="404">
        <v>23.67</v>
      </c>
      <c r="P31" s="404">
        <v>15.43</v>
      </c>
      <c r="Q31" s="404">
        <v>21.33</v>
      </c>
      <c r="R31" s="404">
        <v>17.64</v>
      </c>
      <c r="S31" s="404">
        <v>23.5</v>
      </c>
      <c r="T31" s="404">
        <v>15.34</v>
      </c>
      <c r="U31" s="404">
        <v>21.2</v>
      </c>
      <c r="V31" s="404">
        <v>17.52</v>
      </c>
      <c r="W31" s="404">
        <v>23.35</v>
      </c>
      <c r="X31" s="404">
        <v>15.25</v>
      </c>
      <c r="Y31" s="404">
        <v>21.08</v>
      </c>
      <c r="Z31" s="404">
        <v>16.38</v>
      </c>
      <c r="AA31" s="404">
        <v>21.88</v>
      </c>
      <c r="AB31" s="404" t="s">
        <v>1098</v>
      </c>
      <c r="AC31" s="433" t="s">
        <v>1098</v>
      </c>
      <c r="AD31" s="50" t="s">
        <v>1108</v>
      </c>
      <c r="AE31" s="50" t="s">
        <v>1109</v>
      </c>
      <c r="AF31" s="252" t="s">
        <v>1740</v>
      </c>
      <c r="AG31" s="50" t="s">
        <v>1107</v>
      </c>
      <c r="AH31" s="125" t="s">
        <v>1107</v>
      </c>
      <c r="AI31" s="125" t="s">
        <v>1107</v>
      </c>
      <c r="AJ31" s="125" t="s">
        <v>1107</v>
      </c>
      <c r="AK31" s="288" t="s">
        <v>1107</v>
      </c>
      <c r="AL31" s="125" t="s">
        <v>1107</v>
      </c>
      <c r="AM31" s="125" t="s">
        <v>1158</v>
      </c>
      <c r="AN31" s="288" t="s">
        <v>37</v>
      </c>
      <c r="AO31" s="298"/>
      <c r="AP31" s="125" t="s">
        <v>1158</v>
      </c>
      <c r="AQ31" s="298" t="s">
        <v>2140</v>
      </c>
      <c r="AR31" s="308" t="s">
        <v>1100</v>
      </c>
      <c r="AS31" s="308" t="s">
        <v>1100</v>
      </c>
    </row>
    <row r="32" spans="1:45" s="151" customFormat="1" ht="34.5" thickBot="1">
      <c r="A32" s="63" t="s">
        <v>2036</v>
      </c>
      <c r="B32" s="52" t="s">
        <v>37</v>
      </c>
      <c r="C32" s="63" t="s">
        <v>123</v>
      </c>
      <c r="D32" s="63" t="s">
        <v>132</v>
      </c>
      <c r="E32" s="63" t="s">
        <v>115</v>
      </c>
      <c r="F32" s="242" t="s">
        <v>41</v>
      </c>
      <c r="G32" s="266">
        <v>7896261018310</v>
      </c>
      <c r="H32" s="52" t="s">
        <v>133</v>
      </c>
      <c r="I32" s="74">
        <v>526513080078203</v>
      </c>
      <c r="J32" s="52">
        <v>723971</v>
      </c>
      <c r="K32" s="279" t="s">
        <v>43</v>
      </c>
      <c r="L32" s="409">
        <v>30.42</v>
      </c>
      <c r="M32" s="406">
        <v>40.479999999999997</v>
      </c>
      <c r="N32" s="406">
        <v>29.56</v>
      </c>
      <c r="O32" s="406">
        <v>39.380000000000003</v>
      </c>
      <c r="P32" s="406">
        <v>25.69</v>
      </c>
      <c r="Q32" s="406">
        <v>35.51</v>
      </c>
      <c r="R32" s="406">
        <v>29.35</v>
      </c>
      <c r="S32" s="406">
        <v>39.119999999999997</v>
      </c>
      <c r="T32" s="406">
        <v>25.53</v>
      </c>
      <c r="U32" s="406">
        <v>35.29</v>
      </c>
      <c r="V32" s="406">
        <v>29.15</v>
      </c>
      <c r="W32" s="406">
        <v>38.85</v>
      </c>
      <c r="X32" s="406">
        <v>25.38</v>
      </c>
      <c r="Y32" s="406">
        <v>35.090000000000003</v>
      </c>
      <c r="Z32" s="406">
        <v>27.26</v>
      </c>
      <c r="AA32" s="406">
        <v>36.409999999999997</v>
      </c>
      <c r="AB32" s="406" t="s">
        <v>1098</v>
      </c>
      <c r="AC32" s="431" t="s">
        <v>1098</v>
      </c>
      <c r="AD32" s="52" t="s">
        <v>1108</v>
      </c>
      <c r="AE32" s="52" t="s">
        <v>1109</v>
      </c>
      <c r="AF32" s="241" t="s">
        <v>1740</v>
      </c>
      <c r="AG32" s="52" t="s">
        <v>1107</v>
      </c>
      <c r="AH32" s="126" t="s">
        <v>1107</v>
      </c>
      <c r="AI32" s="126" t="s">
        <v>1107</v>
      </c>
      <c r="AJ32" s="126" t="s">
        <v>1107</v>
      </c>
      <c r="AK32" s="289" t="s">
        <v>1107</v>
      </c>
      <c r="AL32" s="126" t="s">
        <v>1107</v>
      </c>
      <c r="AM32" s="126" t="s">
        <v>1158</v>
      </c>
      <c r="AN32" s="289" t="s">
        <v>37</v>
      </c>
      <c r="AO32" s="299"/>
      <c r="AP32" s="126" t="s">
        <v>1158</v>
      </c>
      <c r="AQ32" s="299" t="s">
        <v>2140</v>
      </c>
      <c r="AR32" s="316" t="s">
        <v>1100</v>
      </c>
      <c r="AS32" s="316" t="s">
        <v>1100</v>
      </c>
    </row>
    <row r="33" spans="1:45" s="151" customFormat="1" ht="33.75">
      <c r="A33" s="375" t="s">
        <v>2037</v>
      </c>
      <c r="B33" s="376" t="s">
        <v>37</v>
      </c>
      <c r="C33" s="375" t="s">
        <v>122</v>
      </c>
      <c r="D33" s="375" t="s">
        <v>137</v>
      </c>
      <c r="E33" s="375" t="s">
        <v>115</v>
      </c>
      <c r="F33" s="377" t="s">
        <v>41</v>
      </c>
      <c r="G33" s="378">
        <v>7896261019348</v>
      </c>
      <c r="H33" s="376" t="s">
        <v>138</v>
      </c>
      <c r="I33" s="379">
        <v>526513080078503</v>
      </c>
      <c r="J33" s="380">
        <v>727412</v>
      </c>
      <c r="K33" s="381" t="s">
        <v>43</v>
      </c>
      <c r="L33" s="424">
        <v>36.6</v>
      </c>
      <c r="M33" s="425">
        <v>48.72</v>
      </c>
      <c r="N33" s="425">
        <v>35.57</v>
      </c>
      <c r="O33" s="425">
        <v>47.39</v>
      </c>
      <c r="P33" s="425">
        <v>30.91</v>
      </c>
      <c r="Q33" s="425">
        <v>42.73</v>
      </c>
      <c r="R33" s="425">
        <v>35.32</v>
      </c>
      <c r="S33" s="425">
        <v>47.07</v>
      </c>
      <c r="T33" s="425">
        <v>30.72</v>
      </c>
      <c r="U33" s="425">
        <v>42.47</v>
      </c>
      <c r="V33" s="425">
        <v>35.08</v>
      </c>
      <c r="W33" s="425">
        <v>46.76</v>
      </c>
      <c r="X33" s="425">
        <v>30.54</v>
      </c>
      <c r="Y33" s="425">
        <v>42.22</v>
      </c>
      <c r="Z33" s="425">
        <v>32.799999999999997</v>
      </c>
      <c r="AA33" s="425">
        <v>43.81</v>
      </c>
      <c r="AB33" s="425" t="s">
        <v>1098</v>
      </c>
      <c r="AC33" s="434" t="s">
        <v>1098</v>
      </c>
      <c r="AD33" s="48" t="s">
        <v>1108</v>
      </c>
      <c r="AE33" s="35" t="s">
        <v>1109</v>
      </c>
      <c r="AF33" s="245" t="s">
        <v>1740</v>
      </c>
      <c r="AG33" s="48" t="s">
        <v>1107</v>
      </c>
      <c r="AH33" s="127" t="s">
        <v>1107</v>
      </c>
      <c r="AI33" s="127" t="s">
        <v>1107</v>
      </c>
      <c r="AJ33" s="127" t="s">
        <v>1107</v>
      </c>
      <c r="AK33" s="290" t="s">
        <v>1107</v>
      </c>
      <c r="AL33" s="127" t="s">
        <v>1107</v>
      </c>
      <c r="AM33" s="127" t="s">
        <v>1158</v>
      </c>
      <c r="AN33" s="290" t="s">
        <v>37</v>
      </c>
      <c r="AO33" s="300"/>
      <c r="AP33" s="127" t="s">
        <v>1158</v>
      </c>
      <c r="AQ33" s="300" t="s">
        <v>2140</v>
      </c>
      <c r="AR33" s="311" t="s">
        <v>1100</v>
      </c>
      <c r="AS33" s="311" t="s">
        <v>1100</v>
      </c>
    </row>
    <row r="34" spans="1:45" s="151" customFormat="1" ht="34.5" thickBot="1">
      <c r="A34" s="382" t="s">
        <v>2037</v>
      </c>
      <c r="B34" s="383" t="s">
        <v>37</v>
      </c>
      <c r="C34" s="382" t="s">
        <v>134</v>
      </c>
      <c r="D34" s="382" t="s">
        <v>135</v>
      </c>
      <c r="E34" s="382" t="s">
        <v>115</v>
      </c>
      <c r="F34" s="384" t="s">
        <v>41</v>
      </c>
      <c r="G34" s="385">
        <v>7896261019331</v>
      </c>
      <c r="H34" s="383" t="s">
        <v>136</v>
      </c>
      <c r="I34" s="386">
        <v>526513080078403</v>
      </c>
      <c r="J34" s="383">
        <v>729036</v>
      </c>
      <c r="K34" s="387" t="s">
        <v>43</v>
      </c>
      <c r="L34" s="412">
        <v>25.57</v>
      </c>
      <c r="M34" s="426">
        <v>34.03</v>
      </c>
      <c r="N34" s="426">
        <v>24.85</v>
      </c>
      <c r="O34" s="426">
        <v>33.11</v>
      </c>
      <c r="P34" s="426">
        <v>21.59</v>
      </c>
      <c r="Q34" s="426">
        <v>29.85</v>
      </c>
      <c r="R34" s="426">
        <v>24.68</v>
      </c>
      <c r="S34" s="426">
        <v>32.880000000000003</v>
      </c>
      <c r="T34" s="426">
        <v>21.46</v>
      </c>
      <c r="U34" s="426">
        <v>29.67</v>
      </c>
      <c r="V34" s="426">
        <v>24.51</v>
      </c>
      <c r="W34" s="426">
        <v>32.67</v>
      </c>
      <c r="X34" s="426">
        <v>21.33</v>
      </c>
      <c r="Y34" s="426">
        <v>29.49</v>
      </c>
      <c r="Z34" s="426">
        <v>22.92</v>
      </c>
      <c r="AA34" s="426">
        <v>30.62</v>
      </c>
      <c r="AB34" s="426" t="s">
        <v>1098</v>
      </c>
      <c r="AC34" s="435" t="s">
        <v>1098</v>
      </c>
      <c r="AD34" s="53" t="s">
        <v>1108</v>
      </c>
      <c r="AE34" s="53" t="s">
        <v>1109</v>
      </c>
      <c r="AF34" s="247" t="s">
        <v>1740</v>
      </c>
      <c r="AG34" s="53" t="s">
        <v>1107</v>
      </c>
      <c r="AH34" s="123" t="s">
        <v>1107</v>
      </c>
      <c r="AI34" s="123" t="s">
        <v>1107</v>
      </c>
      <c r="AJ34" s="123" t="s">
        <v>1107</v>
      </c>
      <c r="AK34" s="291" t="s">
        <v>1107</v>
      </c>
      <c r="AL34" s="123" t="s">
        <v>1107</v>
      </c>
      <c r="AM34" s="123" t="s">
        <v>1158</v>
      </c>
      <c r="AN34" s="291" t="s">
        <v>37</v>
      </c>
      <c r="AO34" s="301"/>
      <c r="AP34" s="123" t="s">
        <v>1158</v>
      </c>
      <c r="AQ34" s="301" t="s">
        <v>2140</v>
      </c>
      <c r="AR34" s="309" t="s">
        <v>1100</v>
      </c>
      <c r="AS34" s="309" t="s">
        <v>1100</v>
      </c>
    </row>
    <row r="35" spans="1:45" s="151" customFormat="1" ht="34.5" thickBot="1">
      <c r="A35" s="43" t="s">
        <v>2035</v>
      </c>
      <c r="B35" s="71" t="s">
        <v>37</v>
      </c>
      <c r="C35" s="43" t="s">
        <v>113</v>
      </c>
      <c r="D35" s="176" t="s">
        <v>124</v>
      </c>
      <c r="E35" s="43" t="s">
        <v>115</v>
      </c>
      <c r="F35" s="250" t="s">
        <v>41</v>
      </c>
      <c r="G35" s="269">
        <v>7896261005723</v>
      </c>
      <c r="H35" s="71" t="s">
        <v>125</v>
      </c>
      <c r="I35" s="178">
        <v>526513080078303</v>
      </c>
      <c r="J35" s="71">
        <v>150404</v>
      </c>
      <c r="K35" s="281" t="s">
        <v>43</v>
      </c>
      <c r="L35" s="409">
        <v>24.46</v>
      </c>
      <c r="M35" s="406">
        <v>32.549999999999997</v>
      </c>
      <c r="N35" s="406">
        <v>23.77</v>
      </c>
      <c r="O35" s="406">
        <v>31.67</v>
      </c>
      <c r="P35" s="406">
        <v>20.65</v>
      </c>
      <c r="Q35" s="406">
        <v>28.55</v>
      </c>
      <c r="R35" s="406">
        <v>23.6</v>
      </c>
      <c r="S35" s="406">
        <v>31.46</v>
      </c>
      <c r="T35" s="406">
        <v>20.53</v>
      </c>
      <c r="U35" s="406">
        <v>28.38</v>
      </c>
      <c r="V35" s="406">
        <v>23.44</v>
      </c>
      <c r="W35" s="406">
        <v>31.24</v>
      </c>
      <c r="X35" s="406">
        <v>20.41</v>
      </c>
      <c r="Y35" s="406">
        <v>28.22</v>
      </c>
      <c r="Z35" s="406">
        <v>21.92</v>
      </c>
      <c r="AA35" s="406">
        <v>29.28</v>
      </c>
      <c r="AB35" s="406" t="s">
        <v>1098</v>
      </c>
      <c r="AC35" s="431" t="s">
        <v>1098</v>
      </c>
      <c r="AD35" s="71" t="s">
        <v>1108</v>
      </c>
      <c r="AE35" s="71" t="s">
        <v>1109</v>
      </c>
      <c r="AF35" s="249" t="s">
        <v>1740</v>
      </c>
      <c r="AG35" s="71" t="s">
        <v>1107</v>
      </c>
      <c r="AH35" s="129" t="s">
        <v>1107</v>
      </c>
      <c r="AI35" s="129" t="s">
        <v>1107</v>
      </c>
      <c r="AJ35" s="129" t="s">
        <v>1107</v>
      </c>
      <c r="AK35" s="292" t="s">
        <v>1107</v>
      </c>
      <c r="AL35" s="129" t="s">
        <v>1107</v>
      </c>
      <c r="AM35" s="129" t="s">
        <v>1107</v>
      </c>
      <c r="AN35" s="292" t="s">
        <v>37</v>
      </c>
      <c r="AO35" s="302"/>
      <c r="AP35" s="129" t="s">
        <v>1158</v>
      </c>
      <c r="AQ35" s="302" t="s">
        <v>2140</v>
      </c>
      <c r="AR35" s="314" t="s">
        <v>1100</v>
      </c>
      <c r="AS35" s="314" t="s">
        <v>1100</v>
      </c>
    </row>
    <row r="36" spans="1:45" s="151" customFormat="1" ht="57" thickBot="1">
      <c r="A36" s="43" t="s">
        <v>2145</v>
      </c>
      <c r="B36" s="71" t="s">
        <v>37</v>
      </c>
      <c r="C36" s="43" t="s">
        <v>2157</v>
      </c>
      <c r="D36" s="176" t="s">
        <v>150</v>
      </c>
      <c r="E36" s="43" t="s">
        <v>151</v>
      </c>
      <c r="F36" s="250" t="s">
        <v>41</v>
      </c>
      <c r="G36" s="269">
        <v>7896261015630</v>
      </c>
      <c r="H36" s="71" t="s">
        <v>152</v>
      </c>
      <c r="I36" s="178">
        <v>526503305117412</v>
      </c>
      <c r="J36" s="71">
        <v>723975</v>
      </c>
      <c r="K36" s="281" t="s">
        <v>43</v>
      </c>
      <c r="L36" s="409">
        <v>200.47</v>
      </c>
      <c r="M36" s="406">
        <v>266.83</v>
      </c>
      <c r="N36" s="406">
        <v>194.83</v>
      </c>
      <c r="O36" s="406">
        <v>259.57</v>
      </c>
      <c r="P36" s="406">
        <v>169.29</v>
      </c>
      <c r="Q36" s="406">
        <v>234.03</v>
      </c>
      <c r="R36" s="406">
        <v>193.47</v>
      </c>
      <c r="S36" s="406">
        <v>257.82</v>
      </c>
      <c r="T36" s="406">
        <v>168.26</v>
      </c>
      <c r="U36" s="406">
        <v>232.61</v>
      </c>
      <c r="V36" s="406">
        <v>192.12</v>
      </c>
      <c r="W36" s="406">
        <v>256.08999999999997</v>
      </c>
      <c r="X36" s="406">
        <v>167.25</v>
      </c>
      <c r="Y36" s="406">
        <v>231.21</v>
      </c>
      <c r="Z36" s="406">
        <v>179.66</v>
      </c>
      <c r="AA36" s="406">
        <v>239.99</v>
      </c>
      <c r="AB36" s="406" t="s">
        <v>1098</v>
      </c>
      <c r="AC36" s="431" t="s">
        <v>1098</v>
      </c>
      <c r="AD36" s="71" t="s">
        <v>1113</v>
      </c>
      <c r="AE36" s="71" t="s">
        <v>1175</v>
      </c>
      <c r="AF36" s="249" t="s">
        <v>1176</v>
      </c>
      <c r="AG36" s="71" t="s">
        <v>1107</v>
      </c>
      <c r="AH36" s="129" t="s">
        <v>1107</v>
      </c>
      <c r="AI36" s="129" t="s">
        <v>1107</v>
      </c>
      <c r="AJ36" s="129" t="s">
        <v>1107</v>
      </c>
      <c r="AK36" s="292" t="s">
        <v>1107</v>
      </c>
      <c r="AL36" s="129" t="s">
        <v>1107</v>
      </c>
      <c r="AM36" s="129" t="s">
        <v>1158</v>
      </c>
      <c r="AN36" s="292" t="s">
        <v>37</v>
      </c>
      <c r="AO36" s="302"/>
      <c r="AP36" s="129" t="s">
        <v>1107</v>
      </c>
      <c r="AQ36" s="302" t="s">
        <v>2185</v>
      </c>
      <c r="AR36" s="129" t="s">
        <v>1100</v>
      </c>
      <c r="AS36" s="314">
        <f>VLOOKUP(I$36:I$38,'[1]TPN nº.33'!$G:$H,2,FALSE)</f>
        <v>29013</v>
      </c>
    </row>
    <row r="37" spans="1:45" s="305" customFormat="1" ht="101.25">
      <c r="A37" s="60" t="s">
        <v>153</v>
      </c>
      <c r="B37" s="48" t="s">
        <v>37</v>
      </c>
      <c r="C37" s="60" t="s">
        <v>156</v>
      </c>
      <c r="D37" s="60" t="s">
        <v>157</v>
      </c>
      <c r="E37" s="48" t="s">
        <v>1098</v>
      </c>
      <c r="F37" s="246" t="s">
        <v>41</v>
      </c>
      <c r="G37" s="267">
        <v>5013147063833</v>
      </c>
      <c r="H37" s="48">
        <v>80153480053</v>
      </c>
      <c r="I37" s="111" t="s">
        <v>1098</v>
      </c>
      <c r="J37" s="48">
        <v>720635</v>
      </c>
      <c r="K37" s="180" t="s">
        <v>2164</v>
      </c>
      <c r="L37" s="407">
        <v>17.82</v>
      </c>
      <c r="M37" s="414" t="s">
        <v>1098</v>
      </c>
      <c r="N37" s="414">
        <v>17.34</v>
      </c>
      <c r="O37" s="414" t="s">
        <v>1098</v>
      </c>
      <c r="P37" s="414">
        <v>15.59</v>
      </c>
      <c r="Q37" s="414" t="s">
        <v>1098</v>
      </c>
      <c r="R37" s="414">
        <v>17.22</v>
      </c>
      <c r="S37" s="414" t="s">
        <v>1098</v>
      </c>
      <c r="T37" s="414">
        <v>15.5</v>
      </c>
      <c r="U37" s="414" t="s">
        <v>1098</v>
      </c>
      <c r="V37" s="414">
        <v>17.100000000000001</v>
      </c>
      <c r="W37" s="414" t="s">
        <v>1098</v>
      </c>
      <c r="X37" s="414">
        <v>15.4</v>
      </c>
      <c r="Y37" s="414" t="s">
        <v>1098</v>
      </c>
      <c r="Z37" s="414">
        <v>16.03</v>
      </c>
      <c r="AA37" s="414" t="s">
        <v>1098</v>
      </c>
      <c r="AB37" s="414" t="s">
        <v>1098</v>
      </c>
      <c r="AC37" s="429" t="s">
        <v>1098</v>
      </c>
      <c r="AD37" s="48" t="s">
        <v>2167</v>
      </c>
      <c r="AE37" s="48" t="s">
        <v>1722</v>
      </c>
      <c r="AF37" s="116" t="s">
        <v>1098</v>
      </c>
      <c r="AG37" s="48" t="s">
        <v>1107</v>
      </c>
      <c r="AH37" s="127" t="s">
        <v>1107</v>
      </c>
      <c r="AI37" s="127" t="s">
        <v>1098</v>
      </c>
      <c r="AJ37" s="127" t="s">
        <v>1098</v>
      </c>
      <c r="AK37" s="290" t="s">
        <v>1098</v>
      </c>
      <c r="AL37" s="127" t="s">
        <v>1107</v>
      </c>
      <c r="AM37" s="127" t="s">
        <v>1107</v>
      </c>
      <c r="AN37" s="290" t="s">
        <v>37</v>
      </c>
      <c r="AO37" s="300"/>
      <c r="AP37" s="127" t="s">
        <v>1158</v>
      </c>
      <c r="AQ37" s="300" t="s">
        <v>2236</v>
      </c>
      <c r="AR37" s="127" t="s">
        <v>2256</v>
      </c>
      <c r="AS37" s="127" t="s">
        <v>2256</v>
      </c>
    </row>
    <row r="38" spans="1:45" s="151" customFormat="1" ht="102" thickBot="1">
      <c r="A38" s="59" t="s">
        <v>153</v>
      </c>
      <c r="B38" s="53" t="s">
        <v>37</v>
      </c>
      <c r="C38" s="59" t="s">
        <v>154</v>
      </c>
      <c r="D38" s="59" t="s">
        <v>155</v>
      </c>
      <c r="E38" s="53" t="s">
        <v>1098</v>
      </c>
      <c r="F38" s="248" t="s">
        <v>41</v>
      </c>
      <c r="G38" s="268">
        <v>5013147063802</v>
      </c>
      <c r="H38" s="53">
        <v>80153480052</v>
      </c>
      <c r="I38" s="110" t="s">
        <v>1098</v>
      </c>
      <c r="J38" s="53">
        <v>720637</v>
      </c>
      <c r="K38" s="181" t="s">
        <v>2164</v>
      </c>
      <c r="L38" s="408">
        <v>49.56</v>
      </c>
      <c r="M38" s="416" t="s">
        <v>1098</v>
      </c>
      <c r="N38" s="416">
        <v>48.22</v>
      </c>
      <c r="O38" s="416" t="s">
        <v>1098</v>
      </c>
      <c r="P38" s="416">
        <v>43.37</v>
      </c>
      <c r="Q38" s="416" t="s">
        <v>1098</v>
      </c>
      <c r="R38" s="416">
        <v>47.89</v>
      </c>
      <c r="S38" s="416" t="s">
        <v>1098</v>
      </c>
      <c r="T38" s="416">
        <v>43.1</v>
      </c>
      <c r="U38" s="416" t="s">
        <v>1098</v>
      </c>
      <c r="V38" s="416">
        <v>47.57</v>
      </c>
      <c r="W38" s="416" t="s">
        <v>1098</v>
      </c>
      <c r="X38" s="416">
        <v>42.84</v>
      </c>
      <c r="Y38" s="416" t="s">
        <v>1098</v>
      </c>
      <c r="Z38" s="416">
        <v>44.59</v>
      </c>
      <c r="AA38" s="416" t="s">
        <v>1098</v>
      </c>
      <c r="AB38" s="416" t="s">
        <v>1098</v>
      </c>
      <c r="AC38" s="430" t="s">
        <v>1098</v>
      </c>
      <c r="AD38" s="53" t="s">
        <v>2167</v>
      </c>
      <c r="AE38" s="53" t="s">
        <v>1722</v>
      </c>
      <c r="AF38" s="280" t="s">
        <v>1098</v>
      </c>
      <c r="AG38" s="53" t="s">
        <v>1107</v>
      </c>
      <c r="AH38" s="123" t="s">
        <v>1107</v>
      </c>
      <c r="AI38" s="123" t="s">
        <v>1098</v>
      </c>
      <c r="AJ38" s="123" t="s">
        <v>1098</v>
      </c>
      <c r="AK38" s="291" t="s">
        <v>1098</v>
      </c>
      <c r="AL38" s="123" t="s">
        <v>1107</v>
      </c>
      <c r="AM38" s="123" t="s">
        <v>1107</v>
      </c>
      <c r="AN38" s="291" t="s">
        <v>37</v>
      </c>
      <c r="AO38" s="301"/>
      <c r="AP38" s="123" t="s">
        <v>1158</v>
      </c>
      <c r="AQ38" s="301" t="s">
        <v>2236</v>
      </c>
      <c r="AR38" s="123" t="s">
        <v>2256</v>
      </c>
      <c r="AS38" s="123" t="s">
        <v>2256</v>
      </c>
    </row>
    <row r="39" spans="1:45" s="151" customFormat="1" ht="23.25" thickBot="1">
      <c r="A39" s="41" t="s">
        <v>2146</v>
      </c>
      <c r="B39" s="72" t="s">
        <v>37</v>
      </c>
      <c r="C39" s="41" t="s">
        <v>2158</v>
      </c>
      <c r="D39" s="261" t="s">
        <v>319</v>
      </c>
      <c r="E39" s="41" t="s">
        <v>320</v>
      </c>
      <c r="F39" s="244" t="s">
        <v>41</v>
      </c>
      <c r="G39" s="263">
        <v>7896261012042</v>
      </c>
      <c r="H39" s="72" t="s">
        <v>321</v>
      </c>
      <c r="I39" s="222">
        <v>526528301115410</v>
      </c>
      <c r="J39" s="72">
        <v>717545</v>
      </c>
      <c r="K39" s="276" t="s">
        <v>43</v>
      </c>
      <c r="L39" s="408">
        <v>26.79</v>
      </c>
      <c r="M39" s="416">
        <v>35.65</v>
      </c>
      <c r="N39" s="416">
        <v>26.03</v>
      </c>
      <c r="O39" s="416">
        <v>34.68</v>
      </c>
      <c r="P39" s="416">
        <v>22.62</v>
      </c>
      <c r="Q39" s="416">
        <v>31.27</v>
      </c>
      <c r="R39" s="416">
        <v>25.85</v>
      </c>
      <c r="S39" s="416">
        <v>34.450000000000003</v>
      </c>
      <c r="T39" s="416">
        <v>22.48</v>
      </c>
      <c r="U39" s="416">
        <v>31.08</v>
      </c>
      <c r="V39" s="416">
        <v>25.67</v>
      </c>
      <c r="W39" s="416">
        <v>34.22</v>
      </c>
      <c r="X39" s="416">
        <v>22.35</v>
      </c>
      <c r="Y39" s="416">
        <v>30.89</v>
      </c>
      <c r="Z39" s="416">
        <v>24.01</v>
      </c>
      <c r="AA39" s="416">
        <v>32.07</v>
      </c>
      <c r="AB39" s="416" t="s">
        <v>1098</v>
      </c>
      <c r="AC39" s="430" t="s">
        <v>1098</v>
      </c>
      <c r="AD39" s="72" t="s">
        <v>1108</v>
      </c>
      <c r="AE39" s="72" t="s">
        <v>1175</v>
      </c>
      <c r="AF39" s="243" t="s">
        <v>1176</v>
      </c>
      <c r="AG39" s="72" t="s">
        <v>1107</v>
      </c>
      <c r="AH39" s="130" t="s">
        <v>1107</v>
      </c>
      <c r="AI39" s="130" t="s">
        <v>1107</v>
      </c>
      <c r="AJ39" s="130" t="s">
        <v>1107</v>
      </c>
      <c r="AK39" s="286" t="s">
        <v>1107</v>
      </c>
      <c r="AL39" s="130" t="s">
        <v>1107</v>
      </c>
      <c r="AM39" s="130" t="s">
        <v>1107</v>
      </c>
      <c r="AN39" s="286" t="s">
        <v>37</v>
      </c>
      <c r="AO39" s="296"/>
      <c r="AP39" s="130" t="s">
        <v>1107</v>
      </c>
      <c r="AQ39" s="296" t="s">
        <v>2162</v>
      </c>
      <c r="AR39" s="130" t="s">
        <v>2257</v>
      </c>
      <c r="AS39" s="310" t="s">
        <v>1100</v>
      </c>
    </row>
    <row r="40" spans="1:45" s="151" customFormat="1" ht="23.25" thickBot="1">
      <c r="A40" s="41" t="s">
        <v>2131</v>
      </c>
      <c r="B40" s="72" t="s">
        <v>37</v>
      </c>
      <c r="C40" s="41" t="s">
        <v>553</v>
      </c>
      <c r="D40" s="261" t="s">
        <v>554</v>
      </c>
      <c r="E40" s="41" t="s">
        <v>535</v>
      </c>
      <c r="F40" s="244" t="s">
        <v>41</v>
      </c>
      <c r="G40" s="263">
        <v>7896261012295</v>
      </c>
      <c r="H40" s="72" t="s">
        <v>1802</v>
      </c>
      <c r="I40" s="222">
        <v>526531601175311</v>
      </c>
      <c r="J40" s="72">
        <v>719661</v>
      </c>
      <c r="K40" s="276" t="s">
        <v>43</v>
      </c>
      <c r="L40" s="408">
        <v>28.43</v>
      </c>
      <c r="M40" s="416">
        <v>37.840000000000003</v>
      </c>
      <c r="N40" s="416">
        <v>27.63</v>
      </c>
      <c r="O40" s="416">
        <v>36.81</v>
      </c>
      <c r="P40" s="416">
        <v>24.01</v>
      </c>
      <c r="Q40" s="416">
        <v>33.19</v>
      </c>
      <c r="R40" s="416">
        <v>27.44</v>
      </c>
      <c r="S40" s="416">
        <v>36.56</v>
      </c>
      <c r="T40" s="416">
        <v>23.86</v>
      </c>
      <c r="U40" s="416">
        <v>32.99</v>
      </c>
      <c r="V40" s="416">
        <v>27.25</v>
      </c>
      <c r="W40" s="416">
        <v>36.32</v>
      </c>
      <c r="X40" s="416">
        <v>23.72</v>
      </c>
      <c r="Y40" s="416">
        <v>32.79</v>
      </c>
      <c r="Z40" s="416">
        <v>25.48</v>
      </c>
      <c r="AA40" s="416">
        <v>34.04</v>
      </c>
      <c r="AB40" s="416" t="s">
        <v>1098</v>
      </c>
      <c r="AC40" s="430" t="s">
        <v>1098</v>
      </c>
      <c r="AD40" s="72" t="s">
        <v>1108</v>
      </c>
      <c r="AE40" s="72" t="s">
        <v>1109</v>
      </c>
      <c r="AF40" s="243" t="s">
        <v>1412</v>
      </c>
      <c r="AG40" s="72" t="s">
        <v>1107</v>
      </c>
      <c r="AH40" s="130" t="s">
        <v>1107</v>
      </c>
      <c r="AI40" s="130" t="s">
        <v>1107</v>
      </c>
      <c r="AJ40" s="130" t="s">
        <v>1107</v>
      </c>
      <c r="AK40" s="286" t="s">
        <v>1107</v>
      </c>
      <c r="AL40" s="130" t="s">
        <v>1107</v>
      </c>
      <c r="AM40" s="130" t="s">
        <v>1158</v>
      </c>
      <c r="AN40" s="286" t="s">
        <v>37</v>
      </c>
      <c r="AO40" s="296"/>
      <c r="AP40" s="130" t="s">
        <v>1107</v>
      </c>
      <c r="AQ40" s="296"/>
      <c r="AR40" s="130" t="str">
        <f>VLOOKUP(I$40:I$43,'[1]TPN nº.33'!$G:$I,3,FALSE)</f>
        <v>Categoria V</v>
      </c>
      <c r="AS40" s="310">
        <f>VLOOKUP(I$40:I$43,'[1]TPN nº.33'!$G:$H,2,FALSE)</f>
        <v>39505</v>
      </c>
    </row>
    <row r="41" spans="1:45" s="151" customFormat="1" ht="22.5">
      <c r="A41" s="62" t="s">
        <v>1970</v>
      </c>
      <c r="B41" s="56" t="s">
        <v>37</v>
      </c>
      <c r="C41" s="62" t="s">
        <v>550</v>
      </c>
      <c r="D41" s="62" t="s">
        <v>551</v>
      </c>
      <c r="E41" s="62" t="s">
        <v>535</v>
      </c>
      <c r="F41" s="240" t="s">
        <v>41</v>
      </c>
      <c r="G41" s="271">
        <v>7896261009011</v>
      </c>
      <c r="H41" s="56" t="s">
        <v>552</v>
      </c>
      <c r="I41" s="112">
        <v>526531702168310</v>
      </c>
      <c r="J41" s="56">
        <v>718131</v>
      </c>
      <c r="K41" s="283" t="s">
        <v>43</v>
      </c>
      <c r="L41" s="411">
        <v>20.28</v>
      </c>
      <c r="M41" s="404">
        <v>26.99</v>
      </c>
      <c r="N41" s="404">
        <v>19.71</v>
      </c>
      <c r="O41" s="404">
        <v>26.26</v>
      </c>
      <c r="P41" s="404">
        <v>17.13</v>
      </c>
      <c r="Q41" s="404">
        <v>23.68</v>
      </c>
      <c r="R41" s="404">
        <v>19.57</v>
      </c>
      <c r="S41" s="404">
        <v>26.08</v>
      </c>
      <c r="T41" s="404">
        <v>17.02</v>
      </c>
      <c r="U41" s="404">
        <v>23.53</v>
      </c>
      <c r="V41" s="404">
        <v>19.440000000000001</v>
      </c>
      <c r="W41" s="404">
        <v>25.91</v>
      </c>
      <c r="X41" s="404">
        <v>16.920000000000002</v>
      </c>
      <c r="Y41" s="404">
        <v>23.39</v>
      </c>
      <c r="Z41" s="404">
        <v>18.18</v>
      </c>
      <c r="AA41" s="404">
        <v>24.28</v>
      </c>
      <c r="AB41" s="404" t="s">
        <v>1098</v>
      </c>
      <c r="AC41" s="433" t="s">
        <v>1098</v>
      </c>
      <c r="AD41" s="56" t="s">
        <v>1108</v>
      </c>
      <c r="AE41" s="56" t="s">
        <v>1109</v>
      </c>
      <c r="AF41" s="239" t="s">
        <v>1412</v>
      </c>
      <c r="AG41" s="56" t="s">
        <v>1107</v>
      </c>
      <c r="AH41" s="124" t="s">
        <v>1107</v>
      </c>
      <c r="AI41" s="124" t="s">
        <v>1107</v>
      </c>
      <c r="AJ41" s="124" t="s">
        <v>1107</v>
      </c>
      <c r="AK41" s="287" t="s">
        <v>1107</v>
      </c>
      <c r="AL41" s="124" t="s">
        <v>1107</v>
      </c>
      <c r="AM41" s="124" t="s">
        <v>1158</v>
      </c>
      <c r="AN41" s="287" t="s">
        <v>37</v>
      </c>
      <c r="AO41" s="297"/>
      <c r="AP41" s="124" t="s">
        <v>1107</v>
      </c>
      <c r="AQ41" s="297"/>
      <c r="AR41" s="124" t="str">
        <f>VLOOKUP(I$40:I$43,'[1]TPN nº.33'!$G:$I,3,FALSE)</f>
        <v>Categoria III</v>
      </c>
      <c r="AS41" s="315">
        <f>VLOOKUP(I$40:I$43,'[1]TPN nº.33'!$G:$H,2,FALSE)</f>
        <v>40045</v>
      </c>
    </row>
    <row r="42" spans="1:45" s="151" customFormat="1" ht="22.5">
      <c r="A42" s="61" t="s">
        <v>1970</v>
      </c>
      <c r="B42" s="50" t="s">
        <v>37</v>
      </c>
      <c r="C42" s="61" t="s">
        <v>544</v>
      </c>
      <c r="D42" s="61" t="s">
        <v>545</v>
      </c>
      <c r="E42" s="61" t="s">
        <v>535</v>
      </c>
      <c r="F42" s="238" t="s">
        <v>41</v>
      </c>
      <c r="G42" s="265">
        <v>7896261003989</v>
      </c>
      <c r="H42" s="50" t="s">
        <v>546</v>
      </c>
      <c r="I42" s="114">
        <v>526531705175318</v>
      </c>
      <c r="J42" s="50">
        <v>718710</v>
      </c>
      <c r="K42" s="278" t="s">
        <v>43</v>
      </c>
      <c r="L42" s="411">
        <v>39.96</v>
      </c>
      <c r="M42" s="404">
        <v>53.19</v>
      </c>
      <c r="N42" s="404">
        <v>38.840000000000003</v>
      </c>
      <c r="O42" s="404">
        <v>51.74</v>
      </c>
      <c r="P42" s="404">
        <v>33.75</v>
      </c>
      <c r="Q42" s="404">
        <v>46.66</v>
      </c>
      <c r="R42" s="404">
        <v>38.57</v>
      </c>
      <c r="S42" s="404">
        <v>51.4</v>
      </c>
      <c r="T42" s="404">
        <v>33.54</v>
      </c>
      <c r="U42" s="404">
        <v>46.37</v>
      </c>
      <c r="V42" s="404">
        <v>38.299999999999997</v>
      </c>
      <c r="W42" s="404">
        <v>51.05</v>
      </c>
      <c r="X42" s="404">
        <v>33.340000000000003</v>
      </c>
      <c r="Y42" s="404">
        <v>46.09</v>
      </c>
      <c r="Z42" s="404">
        <v>35.81</v>
      </c>
      <c r="AA42" s="404">
        <v>47.83</v>
      </c>
      <c r="AB42" s="404" t="s">
        <v>1098</v>
      </c>
      <c r="AC42" s="433" t="s">
        <v>1098</v>
      </c>
      <c r="AD42" s="50" t="s">
        <v>1108</v>
      </c>
      <c r="AE42" s="50" t="s">
        <v>1109</v>
      </c>
      <c r="AF42" s="252" t="s">
        <v>1412</v>
      </c>
      <c r="AG42" s="50" t="s">
        <v>1107</v>
      </c>
      <c r="AH42" s="125" t="s">
        <v>1107</v>
      </c>
      <c r="AI42" s="125" t="s">
        <v>1107</v>
      </c>
      <c r="AJ42" s="125" t="s">
        <v>1107</v>
      </c>
      <c r="AK42" s="288" t="s">
        <v>1107</v>
      </c>
      <c r="AL42" s="125" t="s">
        <v>1107</v>
      </c>
      <c r="AM42" s="125" t="s">
        <v>1158</v>
      </c>
      <c r="AN42" s="288" t="s">
        <v>37</v>
      </c>
      <c r="AO42" s="298"/>
      <c r="AP42" s="125" t="s">
        <v>1107</v>
      </c>
      <c r="AQ42" s="298"/>
      <c r="AR42" s="125" t="str">
        <f>VLOOKUP(I$40:I$43,'[1]TPN nº.33'!$G:$I,3,FALSE)</f>
        <v>Categoria III</v>
      </c>
      <c r="AS42" s="308">
        <f>VLOOKUP(I$40:I$43,'[1]TPN nº.33'!$G:$H,2,FALSE)</f>
        <v>40045</v>
      </c>
    </row>
    <row r="43" spans="1:45" s="151" customFormat="1" ht="23.25" thickBot="1">
      <c r="A43" s="63" t="s">
        <v>1970</v>
      </c>
      <c r="B43" s="52" t="s">
        <v>37</v>
      </c>
      <c r="C43" s="63" t="s">
        <v>547</v>
      </c>
      <c r="D43" s="63" t="s">
        <v>548</v>
      </c>
      <c r="E43" s="63" t="s">
        <v>535</v>
      </c>
      <c r="F43" s="242" t="s">
        <v>41</v>
      </c>
      <c r="G43" s="266">
        <v>7896261009745</v>
      </c>
      <c r="H43" s="52" t="s">
        <v>549</v>
      </c>
      <c r="I43" s="74">
        <v>526531701161312</v>
      </c>
      <c r="J43" s="52">
        <v>719129</v>
      </c>
      <c r="K43" s="279" t="s">
        <v>43</v>
      </c>
      <c r="L43" s="409">
        <v>12.16</v>
      </c>
      <c r="M43" s="406">
        <v>16.190000000000001</v>
      </c>
      <c r="N43" s="406">
        <v>11.82</v>
      </c>
      <c r="O43" s="406">
        <v>15.75</v>
      </c>
      <c r="P43" s="406">
        <v>10.27</v>
      </c>
      <c r="Q43" s="406">
        <v>14.2</v>
      </c>
      <c r="R43" s="406">
        <v>11.74</v>
      </c>
      <c r="S43" s="406">
        <v>15.64</v>
      </c>
      <c r="T43" s="406">
        <v>10.210000000000001</v>
      </c>
      <c r="U43" s="406">
        <v>14.11</v>
      </c>
      <c r="V43" s="406">
        <v>11.66</v>
      </c>
      <c r="W43" s="406">
        <v>15.54</v>
      </c>
      <c r="X43" s="406">
        <v>10.15</v>
      </c>
      <c r="Y43" s="406">
        <v>14.03</v>
      </c>
      <c r="Z43" s="406">
        <v>10.9</v>
      </c>
      <c r="AA43" s="406">
        <v>14.56</v>
      </c>
      <c r="AB43" s="406" t="s">
        <v>1098</v>
      </c>
      <c r="AC43" s="431" t="s">
        <v>1098</v>
      </c>
      <c r="AD43" s="52" t="s">
        <v>1108</v>
      </c>
      <c r="AE43" s="52" t="s">
        <v>1109</v>
      </c>
      <c r="AF43" s="241" t="s">
        <v>1412</v>
      </c>
      <c r="AG43" s="52" t="s">
        <v>1107</v>
      </c>
      <c r="AH43" s="126" t="s">
        <v>1107</v>
      </c>
      <c r="AI43" s="126" t="s">
        <v>1107</v>
      </c>
      <c r="AJ43" s="126" t="s">
        <v>1107</v>
      </c>
      <c r="AK43" s="289" t="s">
        <v>1107</v>
      </c>
      <c r="AL43" s="126" t="s">
        <v>1107</v>
      </c>
      <c r="AM43" s="126" t="s">
        <v>1158</v>
      </c>
      <c r="AN43" s="289" t="s">
        <v>37</v>
      </c>
      <c r="AO43" s="299"/>
      <c r="AP43" s="126" t="s">
        <v>1107</v>
      </c>
      <c r="AQ43" s="299"/>
      <c r="AR43" s="126" t="str">
        <f>VLOOKUP(I$40:I$43,'[1]TPN nº.33'!$G:$I,3,FALSE)</f>
        <v>Categoria III</v>
      </c>
      <c r="AS43" s="316">
        <f>VLOOKUP(I$40:I$43,'[1]TPN nº.33'!$G:$H,2,FALSE)</f>
        <v>40045</v>
      </c>
    </row>
    <row r="44" spans="1:45" s="151" customFormat="1" ht="22.5">
      <c r="A44" s="62" t="s">
        <v>2066</v>
      </c>
      <c r="B44" s="56" t="s">
        <v>37</v>
      </c>
      <c r="C44" s="62" t="s">
        <v>645</v>
      </c>
      <c r="D44" s="62" t="s">
        <v>646</v>
      </c>
      <c r="E44" s="62" t="s">
        <v>647</v>
      </c>
      <c r="F44" s="240" t="s">
        <v>41</v>
      </c>
      <c r="G44" s="271">
        <v>7896261015821</v>
      </c>
      <c r="H44" s="56" t="s">
        <v>648</v>
      </c>
      <c r="I44" s="112">
        <v>526532103179410</v>
      </c>
      <c r="J44" s="56">
        <v>720831</v>
      </c>
      <c r="K44" s="283" t="s">
        <v>43</v>
      </c>
      <c r="L44" s="410">
        <v>45.32</v>
      </c>
      <c r="M44" s="418">
        <v>60.32</v>
      </c>
      <c r="N44" s="418">
        <v>44.04</v>
      </c>
      <c r="O44" s="418">
        <v>58.68</v>
      </c>
      <c r="P44" s="418">
        <v>38.270000000000003</v>
      </c>
      <c r="Q44" s="418">
        <v>52.9</v>
      </c>
      <c r="R44" s="418">
        <v>43.73</v>
      </c>
      <c r="S44" s="418">
        <v>58.28</v>
      </c>
      <c r="T44" s="418">
        <v>38.04</v>
      </c>
      <c r="U44" s="418">
        <v>52.58</v>
      </c>
      <c r="V44" s="418">
        <v>43.43</v>
      </c>
      <c r="W44" s="418">
        <v>57.89</v>
      </c>
      <c r="X44" s="418">
        <v>37.81</v>
      </c>
      <c r="Y44" s="418">
        <v>52.27</v>
      </c>
      <c r="Z44" s="418">
        <v>40.619999999999997</v>
      </c>
      <c r="AA44" s="418">
        <v>54.26</v>
      </c>
      <c r="AB44" s="418" t="s">
        <v>1098</v>
      </c>
      <c r="AC44" s="432" t="s">
        <v>1098</v>
      </c>
      <c r="AD44" s="56" t="s">
        <v>1113</v>
      </c>
      <c r="AE44" s="56" t="s">
        <v>1109</v>
      </c>
      <c r="AF44" s="239" t="s">
        <v>1539</v>
      </c>
      <c r="AG44" s="56" t="s">
        <v>1107</v>
      </c>
      <c r="AH44" s="124" t="s">
        <v>1107</v>
      </c>
      <c r="AI44" s="124" t="s">
        <v>1107</v>
      </c>
      <c r="AJ44" s="124" t="s">
        <v>1107</v>
      </c>
      <c r="AK44" s="287" t="s">
        <v>1107</v>
      </c>
      <c r="AL44" s="124" t="s">
        <v>1107</v>
      </c>
      <c r="AM44" s="124" t="s">
        <v>1158</v>
      </c>
      <c r="AN44" s="287" t="s">
        <v>37</v>
      </c>
      <c r="AO44" s="297"/>
      <c r="AP44" s="124" t="s">
        <v>1107</v>
      </c>
      <c r="AQ44" s="297"/>
      <c r="AR44" s="124" t="str">
        <f>VLOOKUP(I$44:I$49,'[1]TPN nº.33'!$G:$I,3,FALSE)</f>
        <v>Categoria IV</v>
      </c>
      <c r="AS44" s="315" t="str">
        <f>VLOOKUP(I$44:I$49,'[1]TPN nº.33'!$G:$H,2,FALSE)</f>
        <v>512 de 27/05/2010</v>
      </c>
    </row>
    <row r="45" spans="1:45" s="151" customFormat="1" ht="22.5">
      <c r="A45" s="61" t="s">
        <v>2066</v>
      </c>
      <c r="B45" s="50" t="s">
        <v>37</v>
      </c>
      <c r="C45" s="61" t="s">
        <v>652</v>
      </c>
      <c r="D45" s="61" t="s">
        <v>653</v>
      </c>
      <c r="E45" s="61" t="s">
        <v>647</v>
      </c>
      <c r="F45" s="238" t="s">
        <v>41</v>
      </c>
      <c r="G45" s="265">
        <v>7896261015968</v>
      </c>
      <c r="H45" s="50" t="s">
        <v>654</v>
      </c>
      <c r="I45" s="114">
        <v>526532101176414</v>
      </c>
      <c r="J45" s="50">
        <v>720833</v>
      </c>
      <c r="K45" s="278" t="s">
        <v>43</v>
      </c>
      <c r="L45" s="411">
        <v>49.61</v>
      </c>
      <c r="M45" s="404">
        <v>66.03</v>
      </c>
      <c r="N45" s="404">
        <v>48.21</v>
      </c>
      <c r="O45" s="404">
        <v>64.23</v>
      </c>
      <c r="P45" s="404">
        <v>41.89</v>
      </c>
      <c r="Q45" s="404">
        <v>57.91</v>
      </c>
      <c r="R45" s="404">
        <v>47.87</v>
      </c>
      <c r="S45" s="404">
        <v>63.8</v>
      </c>
      <c r="T45" s="404">
        <v>41.64</v>
      </c>
      <c r="U45" s="404">
        <v>57.56</v>
      </c>
      <c r="V45" s="404">
        <v>47.54</v>
      </c>
      <c r="W45" s="404">
        <v>63.37</v>
      </c>
      <c r="X45" s="404">
        <v>41.38</v>
      </c>
      <c r="Y45" s="404">
        <v>57.21</v>
      </c>
      <c r="Z45" s="404">
        <v>44.45</v>
      </c>
      <c r="AA45" s="404">
        <v>59.38</v>
      </c>
      <c r="AB45" s="404" t="s">
        <v>1098</v>
      </c>
      <c r="AC45" s="433" t="s">
        <v>1098</v>
      </c>
      <c r="AD45" s="50" t="s">
        <v>1113</v>
      </c>
      <c r="AE45" s="50" t="s">
        <v>1109</v>
      </c>
      <c r="AF45" s="252" t="s">
        <v>1539</v>
      </c>
      <c r="AG45" s="50" t="s">
        <v>1107</v>
      </c>
      <c r="AH45" s="125" t="s">
        <v>1107</v>
      </c>
      <c r="AI45" s="125" t="s">
        <v>1107</v>
      </c>
      <c r="AJ45" s="125" t="s">
        <v>1107</v>
      </c>
      <c r="AK45" s="288" t="s">
        <v>1107</v>
      </c>
      <c r="AL45" s="125" t="s">
        <v>1107</v>
      </c>
      <c r="AM45" s="125" t="s">
        <v>1158</v>
      </c>
      <c r="AN45" s="288" t="s">
        <v>37</v>
      </c>
      <c r="AO45" s="298"/>
      <c r="AP45" s="125" t="s">
        <v>1107</v>
      </c>
      <c r="AQ45" s="298"/>
      <c r="AR45" s="125" t="str">
        <f>VLOOKUP(I$44:I$49,'[1]TPN nº.33'!$G:$I,3,FALSE)</f>
        <v>Categoria IV</v>
      </c>
      <c r="AS45" s="308" t="str">
        <f>VLOOKUP(I$44:I$49,'[1]TPN nº.33'!$G:$H,2,FALSE)</f>
        <v>512 de 27/05/2010</v>
      </c>
    </row>
    <row r="46" spans="1:45" s="151" customFormat="1" ht="22.5">
      <c r="A46" s="61" t="s">
        <v>2066</v>
      </c>
      <c r="B46" s="50" t="s">
        <v>37</v>
      </c>
      <c r="C46" s="61" t="s">
        <v>649</v>
      </c>
      <c r="D46" s="61" t="s">
        <v>650</v>
      </c>
      <c r="E46" s="61" t="s">
        <v>647</v>
      </c>
      <c r="F46" s="238" t="s">
        <v>41</v>
      </c>
      <c r="G46" s="265">
        <v>7896261015890</v>
      </c>
      <c r="H46" s="50" t="s">
        <v>651</v>
      </c>
      <c r="I46" s="114">
        <v>526532102172412</v>
      </c>
      <c r="J46" s="50">
        <v>720835</v>
      </c>
      <c r="K46" s="278" t="s">
        <v>43</v>
      </c>
      <c r="L46" s="411">
        <v>47.44</v>
      </c>
      <c r="M46" s="404">
        <v>63.15</v>
      </c>
      <c r="N46" s="404">
        <v>46.11</v>
      </c>
      <c r="O46" s="404">
        <v>61.44</v>
      </c>
      <c r="P46" s="404">
        <v>40.07</v>
      </c>
      <c r="Q46" s="404">
        <v>55.39</v>
      </c>
      <c r="R46" s="404">
        <v>45.79</v>
      </c>
      <c r="S46" s="404">
        <v>61.02</v>
      </c>
      <c r="T46" s="404">
        <v>39.82</v>
      </c>
      <c r="U46" s="404">
        <v>55.05</v>
      </c>
      <c r="V46" s="404">
        <v>45.47</v>
      </c>
      <c r="W46" s="404">
        <v>60.61</v>
      </c>
      <c r="X46" s="404">
        <v>39.590000000000003</v>
      </c>
      <c r="Y46" s="404">
        <v>54.73</v>
      </c>
      <c r="Z46" s="404">
        <v>42.52</v>
      </c>
      <c r="AA46" s="404">
        <v>56.8</v>
      </c>
      <c r="AB46" s="404" t="s">
        <v>1098</v>
      </c>
      <c r="AC46" s="433" t="s">
        <v>1098</v>
      </c>
      <c r="AD46" s="50" t="s">
        <v>1113</v>
      </c>
      <c r="AE46" s="50" t="s">
        <v>1109</v>
      </c>
      <c r="AF46" s="252" t="s">
        <v>1539</v>
      </c>
      <c r="AG46" s="50" t="s">
        <v>1107</v>
      </c>
      <c r="AH46" s="125" t="s">
        <v>1107</v>
      </c>
      <c r="AI46" s="125" t="s">
        <v>1107</v>
      </c>
      <c r="AJ46" s="125" t="s">
        <v>1107</v>
      </c>
      <c r="AK46" s="288" t="s">
        <v>1107</v>
      </c>
      <c r="AL46" s="125" t="s">
        <v>1107</v>
      </c>
      <c r="AM46" s="125" t="s">
        <v>1158</v>
      </c>
      <c r="AN46" s="288" t="s">
        <v>37</v>
      </c>
      <c r="AO46" s="298"/>
      <c r="AP46" s="125" t="s">
        <v>1107</v>
      </c>
      <c r="AQ46" s="298"/>
      <c r="AR46" s="125" t="str">
        <f>VLOOKUP(I$44:I$49,'[1]TPN nº.33'!$G:$I,3,FALSE)</f>
        <v>Categoria IV</v>
      </c>
      <c r="AS46" s="308" t="str">
        <f>VLOOKUP(I$44:I$49,'[1]TPN nº.33'!$G:$H,2,FALSE)</f>
        <v>512 de 27/05/2010</v>
      </c>
    </row>
    <row r="47" spans="1:45" s="151" customFormat="1" ht="22.5">
      <c r="A47" s="61" t="s">
        <v>2066</v>
      </c>
      <c r="B47" s="50" t="s">
        <v>37</v>
      </c>
      <c r="C47" s="61" t="s">
        <v>645</v>
      </c>
      <c r="D47" s="61" t="s">
        <v>2087</v>
      </c>
      <c r="E47" s="61" t="s">
        <v>647</v>
      </c>
      <c r="F47" s="238" t="s">
        <v>41</v>
      </c>
      <c r="G47" s="265">
        <v>7896261016033</v>
      </c>
      <c r="H47" s="50" t="s">
        <v>648</v>
      </c>
      <c r="I47" s="114">
        <v>526532103179410</v>
      </c>
      <c r="J47" s="50" t="s">
        <v>2084</v>
      </c>
      <c r="K47" s="278" t="s">
        <v>43</v>
      </c>
      <c r="L47" s="411">
        <v>45.32</v>
      </c>
      <c r="M47" s="404">
        <v>60.32</v>
      </c>
      <c r="N47" s="404">
        <v>44.04</v>
      </c>
      <c r="O47" s="404">
        <v>58.68</v>
      </c>
      <c r="P47" s="404">
        <v>38.270000000000003</v>
      </c>
      <c r="Q47" s="404">
        <v>52.9</v>
      </c>
      <c r="R47" s="404">
        <v>43.73</v>
      </c>
      <c r="S47" s="404">
        <v>58.28</v>
      </c>
      <c r="T47" s="404">
        <v>38.04</v>
      </c>
      <c r="U47" s="404">
        <v>52.58</v>
      </c>
      <c r="V47" s="404">
        <v>43.43</v>
      </c>
      <c r="W47" s="404">
        <v>57.89</v>
      </c>
      <c r="X47" s="404">
        <v>37.81</v>
      </c>
      <c r="Y47" s="404">
        <v>52.27</v>
      </c>
      <c r="Z47" s="404">
        <v>40.619999999999997</v>
      </c>
      <c r="AA47" s="404">
        <v>54.26</v>
      </c>
      <c r="AB47" s="404" t="s">
        <v>1098</v>
      </c>
      <c r="AC47" s="433" t="s">
        <v>1098</v>
      </c>
      <c r="AD47" s="50" t="s">
        <v>1113</v>
      </c>
      <c r="AE47" s="50" t="s">
        <v>1109</v>
      </c>
      <c r="AF47" s="252" t="s">
        <v>1539</v>
      </c>
      <c r="AG47" s="50" t="s">
        <v>1107</v>
      </c>
      <c r="AH47" s="125" t="s">
        <v>1107</v>
      </c>
      <c r="AI47" s="125" t="s">
        <v>1107</v>
      </c>
      <c r="AJ47" s="125" t="s">
        <v>1107</v>
      </c>
      <c r="AK47" s="288" t="s">
        <v>1107</v>
      </c>
      <c r="AL47" s="125" t="s">
        <v>1107</v>
      </c>
      <c r="AM47" s="125" t="s">
        <v>1158</v>
      </c>
      <c r="AN47" s="288" t="s">
        <v>37</v>
      </c>
      <c r="AO47" s="298"/>
      <c r="AP47" s="125" t="s">
        <v>1107</v>
      </c>
      <c r="AQ47" s="298"/>
      <c r="AR47" s="125" t="str">
        <f>VLOOKUP(I$44:I$49,'[1]TPN nº.33'!$G:$I,3,FALSE)</f>
        <v>Categoria IV</v>
      </c>
      <c r="AS47" s="308" t="str">
        <f>VLOOKUP(I$44:I$49,'[1]TPN nº.33'!$G:$H,2,FALSE)</f>
        <v>512 de 27/05/2010</v>
      </c>
    </row>
    <row r="48" spans="1:45" s="151" customFormat="1" ht="22.5">
      <c r="A48" s="61" t="s">
        <v>2066</v>
      </c>
      <c r="B48" s="50" t="s">
        <v>37</v>
      </c>
      <c r="C48" s="61" t="s">
        <v>652</v>
      </c>
      <c r="D48" s="61" t="s">
        <v>2089</v>
      </c>
      <c r="E48" s="61" t="s">
        <v>647</v>
      </c>
      <c r="F48" s="238" t="s">
        <v>41</v>
      </c>
      <c r="G48" s="265">
        <v>7896261016170</v>
      </c>
      <c r="H48" s="50" t="s">
        <v>654</v>
      </c>
      <c r="I48" s="114">
        <v>526532101176414</v>
      </c>
      <c r="J48" s="50" t="s">
        <v>2086</v>
      </c>
      <c r="K48" s="278" t="s">
        <v>43</v>
      </c>
      <c r="L48" s="411">
        <v>49.61</v>
      </c>
      <c r="M48" s="404">
        <v>66.03</v>
      </c>
      <c r="N48" s="404">
        <v>48.21</v>
      </c>
      <c r="O48" s="404">
        <v>64.23</v>
      </c>
      <c r="P48" s="404">
        <v>41.89</v>
      </c>
      <c r="Q48" s="404">
        <v>57.91</v>
      </c>
      <c r="R48" s="404">
        <v>47.87</v>
      </c>
      <c r="S48" s="404">
        <v>63.8</v>
      </c>
      <c r="T48" s="404">
        <v>41.64</v>
      </c>
      <c r="U48" s="404">
        <v>57.56</v>
      </c>
      <c r="V48" s="404">
        <v>47.54</v>
      </c>
      <c r="W48" s="404">
        <v>63.37</v>
      </c>
      <c r="X48" s="404">
        <v>41.38</v>
      </c>
      <c r="Y48" s="404">
        <v>57.21</v>
      </c>
      <c r="Z48" s="404">
        <v>44.45</v>
      </c>
      <c r="AA48" s="404">
        <v>59.38</v>
      </c>
      <c r="AB48" s="404" t="s">
        <v>1098</v>
      </c>
      <c r="AC48" s="433" t="s">
        <v>1098</v>
      </c>
      <c r="AD48" s="50" t="s">
        <v>1113</v>
      </c>
      <c r="AE48" s="50" t="s">
        <v>1109</v>
      </c>
      <c r="AF48" s="252" t="s">
        <v>1539</v>
      </c>
      <c r="AG48" s="50" t="s">
        <v>1107</v>
      </c>
      <c r="AH48" s="125" t="s">
        <v>1107</v>
      </c>
      <c r="AI48" s="125" t="s">
        <v>1107</v>
      </c>
      <c r="AJ48" s="125" t="s">
        <v>1107</v>
      </c>
      <c r="AK48" s="288" t="s">
        <v>1107</v>
      </c>
      <c r="AL48" s="125" t="s">
        <v>1107</v>
      </c>
      <c r="AM48" s="125" t="s">
        <v>1158</v>
      </c>
      <c r="AN48" s="288" t="s">
        <v>37</v>
      </c>
      <c r="AO48" s="298"/>
      <c r="AP48" s="125" t="s">
        <v>1107</v>
      </c>
      <c r="AQ48" s="298"/>
      <c r="AR48" s="125" t="str">
        <f>VLOOKUP(I$44:I$49,'[1]TPN nº.33'!$G:$I,3,FALSE)</f>
        <v>Categoria IV</v>
      </c>
      <c r="AS48" s="308" t="str">
        <f>VLOOKUP(I$44:I$49,'[1]TPN nº.33'!$G:$H,2,FALSE)</f>
        <v>512 de 27/05/2010</v>
      </c>
    </row>
    <row r="49" spans="1:45" s="151" customFormat="1" ht="23.25" thickBot="1">
      <c r="A49" s="63" t="s">
        <v>2066</v>
      </c>
      <c r="B49" s="52" t="s">
        <v>37</v>
      </c>
      <c r="C49" s="63" t="s">
        <v>649</v>
      </c>
      <c r="D49" s="63" t="s">
        <v>2088</v>
      </c>
      <c r="E49" s="63" t="s">
        <v>647</v>
      </c>
      <c r="F49" s="242" t="s">
        <v>41</v>
      </c>
      <c r="G49" s="266">
        <v>7896261016101</v>
      </c>
      <c r="H49" s="52" t="s">
        <v>651</v>
      </c>
      <c r="I49" s="74">
        <v>526532102172412</v>
      </c>
      <c r="J49" s="52" t="s">
        <v>2085</v>
      </c>
      <c r="K49" s="279" t="s">
        <v>43</v>
      </c>
      <c r="L49" s="409">
        <v>47.44</v>
      </c>
      <c r="M49" s="406">
        <v>63.15</v>
      </c>
      <c r="N49" s="406">
        <v>46.11</v>
      </c>
      <c r="O49" s="406">
        <v>61.44</v>
      </c>
      <c r="P49" s="406">
        <v>40.07</v>
      </c>
      <c r="Q49" s="406">
        <v>55.39</v>
      </c>
      <c r="R49" s="406">
        <v>45.79</v>
      </c>
      <c r="S49" s="406">
        <v>61.02</v>
      </c>
      <c r="T49" s="406">
        <v>39.82</v>
      </c>
      <c r="U49" s="406">
        <v>55.05</v>
      </c>
      <c r="V49" s="406">
        <v>45.47</v>
      </c>
      <c r="W49" s="406">
        <v>60.61</v>
      </c>
      <c r="X49" s="406">
        <v>39.590000000000003</v>
      </c>
      <c r="Y49" s="406">
        <v>54.73</v>
      </c>
      <c r="Z49" s="406">
        <v>42.52</v>
      </c>
      <c r="AA49" s="406">
        <v>56.8</v>
      </c>
      <c r="AB49" s="406" t="s">
        <v>1098</v>
      </c>
      <c r="AC49" s="431" t="s">
        <v>1098</v>
      </c>
      <c r="AD49" s="52" t="s">
        <v>1113</v>
      </c>
      <c r="AE49" s="52" t="s">
        <v>1109</v>
      </c>
      <c r="AF49" s="241" t="s">
        <v>1539</v>
      </c>
      <c r="AG49" s="52" t="s">
        <v>1107</v>
      </c>
      <c r="AH49" s="126" t="s">
        <v>1107</v>
      </c>
      <c r="AI49" s="126" t="s">
        <v>1107</v>
      </c>
      <c r="AJ49" s="126" t="s">
        <v>1107</v>
      </c>
      <c r="AK49" s="289" t="s">
        <v>1107</v>
      </c>
      <c r="AL49" s="126" t="s">
        <v>1107</v>
      </c>
      <c r="AM49" s="126" t="s">
        <v>1158</v>
      </c>
      <c r="AN49" s="289" t="s">
        <v>37</v>
      </c>
      <c r="AO49" s="299"/>
      <c r="AP49" s="126" t="s">
        <v>1107</v>
      </c>
      <c r="AQ49" s="299"/>
      <c r="AR49" s="126" t="str">
        <f>VLOOKUP(I$44:I$49,'[1]TPN nº.33'!$G:$I,3,FALSE)</f>
        <v>Categoria IV</v>
      </c>
      <c r="AS49" s="316" t="str">
        <f>VLOOKUP(I$44:I$49,'[1]TPN nº.33'!$G:$H,2,FALSE)</f>
        <v>512 de 27/05/2010</v>
      </c>
    </row>
    <row r="50" spans="1:45" s="151" customFormat="1" ht="22.5">
      <c r="A50" s="62" t="s">
        <v>1982</v>
      </c>
      <c r="B50" s="56" t="s">
        <v>37</v>
      </c>
      <c r="C50" s="62" t="s">
        <v>693</v>
      </c>
      <c r="D50" s="62" t="s">
        <v>694</v>
      </c>
      <c r="E50" s="62" t="s">
        <v>691</v>
      </c>
      <c r="F50" s="240" t="s">
        <v>23</v>
      </c>
      <c r="G50" s="271">
        <v>7896261010055</v>
      </c>
      <c r="H50" s="56" t="s">
        <v>695</v>
      </c>
      <c r="I50" s="112">
        <v>526512202171316</v>
      </c>
      <c r="J50" s="56">
        <v>704110</v>
      </c>
      <c r="K50" s="283" t="s">
        <v>43</v>
      </c>
      <c r="L50" s="410">
        <v>6.05</v>
      </c>
      <c r="M50" s="418">
        <v>8.0500000000000007</v>
      </c>
      <c r="N50" s="418">
        <v>5.88</v>
      </c>
      <c r="O50" s="418">
        <v>7.84</v>
      </c>
      <c r="P50" s="418">
        <v>5.1100000000000003</v>
      </c>
      <c r="Q50" s="418">
        <v>7.06</v>
      </c>
      <c r="R50" s="418">
        <v>5.84</v>
      </c>
      <c r="S50" s="418">
        <v>7.78</v>
      </c>
      <c r="T50" s="418">
        <v>5.08</v>
      </c>
      <c r="U50" s="418">
        <v>7.02</v>
      </c>
      <c r="V50" s="418">
        <v>5.8</v>
      </c>
      <c r="W50" s="418">
        <v>7.73</v>
      </c>
      <c r="X50" s="418">
        <v>5.05</v>
      </c>
      <c r="Y50" s="418">
        <v>6.98</v>
      </c>
      <c r="Z50" s="418">
        <v>5.43</v>
      </c>
      <c r="AA50" s="418">
        <v>7.25</v>
      </c>
      <c r="AB50" s="418" t="s">
        <v>1098</v>
      </c>
      <c r="AC50" s="432" t="s">
        <v>1098</v>
      </c>
      <c r="AD50" s="56" t="s">
        <v>1108</v>
      </c>
      <c r="AE50" s="56" t="s">
        <v>1109</v>
      </c>
      <c r="AF50" s="239" t="s">
        <v>1767</v>
      </c>
      <c r="AG50" s="56" t="s">
        <v>1107</v>
      </c>
      <c r="AH50" s="124" t="s">
        <v>1107</v>
      </c>
      <c r="AI50" s="124" t="s">
        <v>1107</v>
      </c>
      <c r="AJ50" s="124" t="s">
        <v>1107</v>
      </c>
      <c r="AK50" s="287" t="s">
        <v>1107</v>
      </c>
      <c r="AL50" s="124" t="s">
        <v>1107</v>
      </c>
      <c r="AM50" s="124" t="s">
        <v>1107</v>
      </c>
      <c r="AN50" s="287" t="s">
        <v>37</v>
      </c>
      <c r="AO50" s="297"/>
      <c r="AP50" s="124" t="s">
        <v>1107</v>
      </c>
      <c r="AQ50" s="297"/>
      <c r="AR50" s="124" t="s">
        <v>1100</v>
      </c>
      <c r="AS50" s="315" t="s">
        <v>1098</v>
      </c>
    </row>
    <row r="51" spans="1:45" s="151" customFormat="1" ht="23.25" thickBot="1">
      <c r="A51" s="63" t="s">
        <v>1982</v>
      </c>
      <c r="B51" s="52" t="s">
        <v>37</v>
      </c>
      <c r="C51" s="63" t="s">
        <v>689</v>
      </c>
      <c r="D51" s="63" t="s">
        <v>690</v>
      </c>
      <c r="E51" s="63" t="s">
        <v>691</v>
      </c>
      <c r="F51" s="242" t="s">
        <v>23</v>
      </c>
      <c r="G51" s="266">
        <v>7896261000704</v>
      </c>
      <c r="H51" s="52" t="s">
        <v>692</v>
      </c>
      <c r="I51" s="74">
        <v>526512201167315</v>
      </c>
      <c r="J51" s="52">
        <v>712658</v>
      </c>
      <c r="K51" s="279" t="s">
        <v>43</v>
      </c>
      <c r="L51" s="409">
        <v>7.88</v>
      </c>
      <c r="M51" s="406">
        <v>10.49</v>
      </c>
      <c r="N51" s="406">
        <v>7.66</v>
      </c>
      <c r="O51" s="406">
        <v>10.210000000000001</v>
      </c>
      <c r="P51" s="406">
        <v>6.66</v>
      </c>
      <c r="Q51" s="406">
        <v>9.1999999999999993</v>
      </c>
      <c r="R51" s="406">
        <v>7.61</v>
      </c>
      <c r="S51" s="406">
        <v>10.14</v>
      </c>
      <c r="T51" s="406">
        <v>6.62</v>
      </c>
      <c r="U51" s="406">
        <v>9.15</v>
      </c>
      <c r="V51" s="406">
        <v>7.55</v>
      </c>
      <c r="W51" s="406">
        <v>10.06</v>
      </c>
      <c r="X51" s="406">
        <v>6.58</v>
      </c>
      <c r="Y51" s="406">
        <v>9.1</v>
      </c>
      <c r="Z51" s="406">
        <v>7.06</v>
      </c>
      <c r="AA51" s="406">
        <v>9.43</v>
      </c>
      <c r="AB51" s="406" t="s">
        <v>1098</v>
      </c>
      <c r="AC51" s="431" t="s">
        <v>1098</v>
      </c>
      <c r="AD51" s="52" t="s">
        <v>1108</v>
      </c>
      <c r="AE51" s="52" t="s">
        <v>1109</v>
      </c>
      <c r="AF51" s="241" t="s">
        <v>1767</v>
      </c>
      <c r="AG51" s="52" t="s">
        <v>1107</v>
      </c>
      <c r="AH51" s="126" t="s">
        <v>1107</v>
      </c>
      <c r="AI51" s="126" t="s">
        <v>1107</v>
      </c>
      <c r="AJ51" s="126" t="s">
        <v>1107</v>
      </c>
      <c r="AK51" s="289" t="s">
        <v>1107</v>
      </c>
      <c r="AL51" s="126" t="s">
        <v>1107</v>
      </c>
      <c r="AM51" s="126" t="s">
        <v>1158</v>
      </c>
      <c r="AN51" s="289" t="s">
        <v>37</v>
      </c>
      <c r="AO51" s="299"/>
      <c r="AP51" s="126" t="s">
        <v>1107</v>
      </c>
      <c r="AQ51" s="299"/>
      <c r="AR51" s="126" t="s">
        <v>1100</v>
      </c>
      <c r="AS51" s="316" t="s">
        <v>1098</v>
      </c>
    </row>
    <row r="52" spans="1:45" s="151" customFormat="1" ht="23.25" thickBot="1">
      <c r="A52" s="62" t="s">
        <v>1984</v>
      </c>
      <c r="B52" s="56" t="s">
        <v>37</v>
      </c>
      <c r="C52" s="62" t="s">
        <v>724</v>
      </c>
      <c r="D52" s="62" t="s">
        <v>725</v>
      </c>
      <c r="E52" s="62" t="s">
        <v>726</v>
      </c>
      <c r="F52" s="240" t="s">
        <v>23</v>
      </c>
      <c r="G52" s="271">
        <v>7896261014800</v>
      </c>
      <c r="H52" s="56" t="s">
        <v>727</v>
      </c>
      <c r="I52" s="112">
        <v>526512402111317</v>
      </c>
      <c r="J52" s="56">
        <v>132304</v>
      </c>
      <c r="K52" s="283" t="s">
        <v>43</v>
      </c>
      <c r="L52" s="410">
        <v>21.18</v>
      </c>
      <c r="M52" s="418">
        <v>28.19</v>
      </c>
      <c r="N52" s="418">
        <v>20.58</v>
      </c>
      <c r="O52" s="418">
        <v>27.41</v>
      </c>
      <c r="P52" s="418">
        <v>17.88</v>
      </c>
      <c r="Q52" s="418">
        <v>24.72</v>
      </c>
      <c r="R52" s="418">
        <v>20.440000000000001</v>
      </c>
      <c r="S52" s="418">
        <v>27.23</v>
      </c>
      <c r="T52" s="418">
        <v>17.77</v>
      </c>
      <c r="U52" s="418">
        <v>24.57</v>
      </c>
      <c r="V52" s="418">
        <v>20.29</v>
      </c>
      <c r="W52" s="418">
        <v>27.05</v>
      </c>
      <c r="X52" s="418">
        <v>17.66</v>
      </c>
      <c r="Y52" s="418">
        <v>24.41</v>
      </c>
      <c r="Z52" s="418">
        <v>18.97</v>
      </c>
      <c r="AA52" s="418">
        <v>25.34</v>
      </c>
      <c r="AB52" s="418" t="s">
        <v>1098</v>
      </c>
      <c r="AC52" s="432" t="s">
        <v>1098</v>
      </c>
      <c r="AD52" s="56" t="s">
        <v>1108</v>
      </c>
      <c r="AE52" s="56" t="s">
        <v>1109</v>
      </c>
      <c r="AF52" s="239" t="s">
        <v>1270</v>
      </c>
      <c r="AG52" s="56" t="s">
        <v>1107</v>
      </c>
      <c r="AH52" s="124" t="s">
        <v>1107</v>
      </c>
      <c r="AI52" s="124" t="s">
        <v>1107</v>
      </c>
      <c r="AJ52" s="124" t="s">
        <v>1107</v>
      </c>
      <c r="AK52" s="287" t="s">
        <v>1107</v>
      </c>
      <c r="AL52" s="124" t="s">
        <v>1107</v>
      </c>
      <c r="AM52" s="124" t="s">
        <v>1107</v>
      </c>
      <c r="AN52" s="287" t="s">
        <v>37</v>
      </c>
      <c r="AO52" s="297"/>
      <c r="AP52" s="124" t="s">
        <v>1107</v>
      </c>
      <c r="AQ52" s="297"/>
      <c r="AR52" s="124" t="s">
        <v>1100</v>
      </c>
      <c r="AS52" s="315" t="s">
        <v>1098</v>
      </c>
    </row>
    <row r="53" spans="1:45" s="151" customFormat="1" ht="23.25" thickBot="1">
      <c r="A53" s="62" t="s">
        <v>1986</v>
      </c>
      <c r="B53" s="56" t="s">
        <v>37</v>
      </c>
      <c r="C53" s="62" t="s">
        <v>734</v>
      </c>
      <c r="D53" s="62" t="s">
        <v>735</v>
      </c>
      <c r="E53" s="62" t="s">
        <v>736</v>
      </c>
      <c r="F53" s="240" t="s">
        <v>23</v>
      </c>
      <c r="G53" s="271">
        <v>7896261000711</v>
      </c>
      <c r="H53" s="56" t="s">
        <v>737</v>
      </c>
      <c r="I53" s="112">
        <v>526512701178413</v>
      </c>
      <c r="J53" s="56">
        <v>113201</v>
      </c>
      <c r="K53" s="283" t="s">
        <v>43</v>
      </c>
      <c r="L53" s="417">
        <v>6.1</v>
      </c>
      <c r="M53" s="418">
        <v>8.1199999999999992</v>
      </c>
      <c r="N53" s="418">
        <v>5.93</v>
      </c>
      <c r="O53" s="418">
        <v>7.9</v>
      </c>
      <c r="P53" s="418">
        <v>5.15</v>
      </c>
      <c r="Q53" s="418">
        <v>7.12</v>
      </c>
      <c r="R53" s="418">
        <v>5.89</v>
      </c>
      <c r="S53" s="418">
        <v>7.85</v>
      </c>
      <c r="T53" s="418">
        <v>5.12</v>
      </c>
      <c r="U53" s="418">
        <v>7.08</v>
      </c>
      <c r="V53" s="418">
        <v>5.85</v>
      </c>
      <c r="W53" s="418">
        <v>7.8</v>
      </c>
      <c r="X53" s="418">
        <v>5.09</v>
      </c>
      <c r="Y53" s="418">
        <v>7.04</v>
      </c>
      <c r="Z53" s="418">
        <v>5.47</v>
      </c>
      <c r="AA53" s="418">
        <v>7.31</v>
      </c>
      <c r="AB53" s="418" t="s">
        <v>1098</v>
      </c>
      <c r="AC53" s="432" t="s">
        <v>1098</v>
      </c>
      <c r="AD53" s="56" t="s">
        <v>1113</v>
      </c>
      <c r="AE53" s="56" t="s">
        <v>1109</v>
      </c>
      <c r="AF53" s="239" t="s">
        <v>1767</v>
      </c>
      <c r="AG53" s="56" t="s">
        <v>1107</v>
      </c>
      <c r="AH53" s="124" t="s">
        <v>1107</v>
      </c>
      <c r="AI53" s="124" t="s">
        <v>1107</v>
      </c>
      <c r="AJ53" s="124" t="s">
        <v>1107</v>
      </c>
      <c r="AK53" s="287" t="s">
        <v>1107</v>
      </c>
      <c r="AL53" s="124" t="s">
        <v>1107</v>
      </c>
      <c r="AM53" s="124" t="s">
        <v>1107</v>
      </c>
      <c r="AN53" s="287" t="s">
        <v>37</v>
      </c>
      <c r="AO53" s="297"/>
      <c r="AP53" s="124" t="s">
        <v>1107</v>
      </c>
      <c r="AQ53" s="297"/>
      <c r="AR53" s="124" t="s">
        <v>1100</v>
      </c>
      <c r="AS53" s="315" t="s">
        <v>1098</v>
      </c>
    </row>
    <row r="54" spans="1:45" s="151" customFormat="1" ht="22.5">
      <c r="A54" s="60" t="s">
        <v>1987</v>
      </c>
      <c r="B54" s="48" t="s">
        <v>37</v>
      </c>
      <c r="C54" s="60" t="s">
        <v>742</v>
      </c>
      <c r="D54" s="60" t="s">
        <v>743</v>
      </c>
      <c r="E54" s="60" t="s">
        <v>740</v>
      </c>
      <c r="F54" s="246" t="s">
        <v>41</v>
      </c>
      <c r="G54" s="267">
        <v>7896261011632</v>
      </c>
      <c r="H54" s="48" t="s">
        <v>744</v>
      </c>
      <c r="I54" s="111">
        <v>526512805143411</v>
      </c>
      <c r="J54" s="48">
        <v>711932</v>
      </c>
      <c r="K54" s="116" t="s">
        <v>43</v>
      </c>
      <c r="L54" s="420">
        <v>21.66</v>
      </c>
      <c r="M54" s="419">
        <v>28.83</v>
      </c>
      <c r="N54" s="419">
        <v>21.05</v>
      </c>
      <c r="O54" s="419">
        <v>28.04</v>
      </c>
      <c r="P54" s="419">
        <v>18.29</v>
      </c>
      <c r="Q54" s="419">
        <v>25.29</v>
      </c>
      <c r="R54" s="419">
        <v>20.9</v>
      </c>
      <c r="S54" s="419">
        <v>27.86</v>
      </c>
      <c r="T54" s="419">
        <v>18.18</v>
      </c>
      <c r="U54" s="419">
        <v>25.13</v>
      </c>
      <c r="V54" s="419">
        <v>20.76</v>
      </c>
      <c r="W54" s="419">
        <v>27.67</v>
      </c>
      <c r="X54" s="419">
        <v>18.07</v>
      </c>
      <c r="Y54" s="419">
        <v>24.98</v>
      </c>
      <c r="Z54" s="419">
        <v>19.41</v>
      </c>
      <c r="AA54" s="419">
        <v>25.93</v>
      </c>
      <c r="AB54" s="419" t="s">
        <v>1098</v>
      </c>
      <c r="AC54" s="437" t="s">
        <v>1098</v>
      </c>
      <c r="AD54" s="48" t="s">
        <v>1113</v>
      </c>
      <c r="AE54" s="48" t="s">
        <v>1109</v>
      </c>
      <c r="AF54" s="245" t="s">
        <v>1573</v>
      </c>
      <c r="AG54" s="48" t="s">
        <v>1107</v>
      </c>
      <c r="AH54" s="127" t="s">
        <v>1107</v>
      </c>
      <c r="AI54" s="127" t="s">
        <v>1107</v>
      </c>
      <c r="AJ54" s="127" t="s">
        <v>1107</v>
      </c>
      <c r="AK54" s="290" t="s">
        <v>1107</v>
      </c>
      <c r="AL54" s="127" t="s">
        <v>1107</v>
      </c>
      <c r="AM54" s="127" t="s">
        <v>1158</v>
      </c>
      <c r="AN54" s="290" t="s">
        <v>37</v>
      </c>
      <c r="AO54" s="300"/>
      <c r="AP54" s="127" t="s">
        <v>1107</v>
      </c>
      <c r="AQ54" s="300"/>
      <c r="AR54" s="127" t="str">
        <f>VLOOKUP(I$53:I$55,'[1]TPN nº.33'!$G:$I,3,FALSE)</f>
        <v>Categoria III</v>
      </c>
      <c r="AS54" s="311">
        <f>VLOOKUP(I$53:I$55,'[1]TPN nº.33'!$G:$H,2,FALSE)</f>
        <v>39316</v>
      </c>
    </row>
    <row r="55" spans="1:45" s="151" customFormat="1" ht="23.25" thickBot="1">
      <c r="A55" s="58" t="s">
        <v>1987</v>
      </c>
      <c r="B55" s="54" t="s">
        <v>37</v>
      </c>
      <c r="C55" s="58" t="s">
        <v>738</v>
      </c>
      <c r="D55" s="58" t="s">
        <v>739</v>
      </c>
      <c r="E55" s="58" t="s">
        <v>740</v>
      </c>
      <c r="F55" s="237" t="s">
        <v>41</v>
      </c>
      <c r="G55" s="270">
        <v>7896261009226</v>
      </c>
      <c r="H55" s="54" t="s">
        <v>741</v>
      </c>
      <c r="I55" s="70">
        <v>526512804163419</v>
      </c>
      <c r="J55" s="54">
        <v>712656</v>
      </c>
      <c r="K55" s="282" t="s">
        <v>43</v>
      </c>
      <c r="L55" s="407">
        <v>18.52</v>
      </c>
      <c r="M55" s="414">
        <v>24.65</v>
      </c>
      <c r="N55" s="414">
        <v>18</v>
      </c>
      <c r="O55" s="414">
        <v>23.98</v>
      </c>
      <c r="P55" s="414">
        <v>15.64</v>
      </c>
      <c r="Q55" s="414">
        <v>21.62</v>
      </c>
      <c r="R55" s="414">
        <v>17.87</v>
      </c>
      <c r="S55" s="414">
        <v>23.82</v>
      </c>
      <c r="T55" s="414">
        <v>15.55</v>
      </c>
      <c r="U55" s="414">
        <v>21.49</v>
      </c>
      <c r="V55" s="414">
        <v>17.75</v>
      </c>
      <c r="W55" s="414">
        <v>23.66</v>
      </c>
      <c r="X55" s="414">
        <v>15.45</v>
      </c>
      <c r="Y55" s="414">
        <v>21.36</v>
      </c>
      <c r="Z55" s="414">
        <v>16.600000000000001</v>
      </c>
      <c r="AA55" s="414">
        <v>22.17</v>
      </c>
      <c r="AB55" s="414" t="s">
        <v>1098</v>
      </c>
      <c r="AC55" s="429" t="s">
        <v>1098</v>
      </c>
      <c r="AD55" s="54" t="s">
        <v>1113</v>
      </c>
      <c r="AE55" s="54" t="s">
        <v>1109</v>
      </c>
      <c r="AF55" s="251" t="s">
        <v>1573</v>
      </c>
      <c r="AG55" s="54" t="s">
        <v>1107</v>
      </c>
      <c r="AH55" s="128" t="s">
        <v>1107</v>
      </c>
      <c r="AI55" s="128" t="s">
        <v>1107</v>
      </c>
      <c r="AJ55" s="128" t="s">
        <v>1107</v>
      </c>
      <c r="AK55" s="293" t="s">
        <v>1107</v>
      </c>
      <c r="AL55" s="128" t="s">
        <v>1107</v>
      </c>
      <c r="AM55" s="128" t="s">
        <v>1158</v>
      </c>
      <c r="AN55" s="293" t="s">
        <v>37</v>
      </c>
      <c r="AO55" s="303"/>
      <c r="AP55" s="128" t="s">
        <v>1107</v>
      </c>
      <c r="AQ55" s="303"/>
      <c r="AR55" s="128" t="str">
        <f>VLOOKUP(I$53:I$55,'[1]TPN nº.33'!$G:$I,3,FALSE)</f>
        <v>Categoria III</v>
      </c>
      <c r="AS55" s="307">
        <f>VLOOKUP(I$53:I$55,'[1]TPN nº.33'!$G:$H,2,FALSE)</f>
        <v>37959</v>
      </c>
    </row>
    <row r="56" spans="1:45" s="151" customFormat="1" ht="56.25">
      <c r="A56" s="62" t="s">
        <v>2011</v>
      </c>
      <c r="B56" s="56" t="s">
        <v>37</v>
      </c>
      <c r="C56" s="62" t="s">
        <v>970</v>
      </c>
      <c r="D56" s="62" t="s">
        <v>971</v>
      </c>
      <c r="E56" s="62" t="s">
        <v>968</v>
      </c>
      <c r="F56" s="240" t="s">
        <v>23</v>
      </c>
      <c r="G56" s="271">
        <v>7896261010222</v>
      </c>
      <c r="H56" s="56" t="s">
        <v>972</v>
      </c>
      <c r="I56" s="112">
        <v>526515502117419</v>
      </c>
      <c r="J56" s="56">
        <v>707987</v>
      </c>
      <c r="K56" s="283" t="s">
        <v>43</v>
      </c>
      <c r="L56" s="411">
        <v>18.07</v>
      </c>
      <c r="M56" s="404">
        <v>24.05</v>
      </c>
      <c r="N56" s="404">
        <v>17.559999999999999</v>
      </c>
      <c r="O56" s="404">
        <v>23.4</v>
      </c>
      <c r="P56" s="404">
        <v>15.26</v>
      </c>
      <c r="Q56" s="404">
        <v>21.09</v>
      </c>
      <c r="R56" s="404">
        <v>17.440000000000001</v>
      </c>
      <c r="S56" s="404">
        <v>23.24</v>
      </c>
      <c r="T56" s="404">
        <v>15.17</v>
      </c>
      <c r="U56" s="404">
        <v>20.97</v>
      </c>
      <c r="V56" s="404">
        <v>17.32</v>
      </c>
      <c r="W56" s="404">
        <v>23.09</v>
      </c>
      <c r="X56" s="404">
        <v>15.08</v>
      </c>
      <c r="Y56" s="404">
        <v>20.85</v>
      </c>
      <c r="Z56" s="404">
        <v>16.190000000000001</v>
      </c>
      <c r="AA56" s="404">
        <v>21.63</v>
      </c>
      <c r="AB56" s="404" t="s">
        <v>1098</v>
      </c>
      <c r="AC56" s="433" t="s">
        <v>1098</v>
      </c>
      <c r="AD56" s="56" t="s">
        <v>1113</v>
      </c>
      <c r="AE56" s="56" t="s">
        <v>1109</v>
      </c>
      <c r="AF56" s="239" t="s">
        <v>1775</v>
      </c>
      <c r="AG56" s="56" t="s">
        <v>1107</v>
      </c>
      <c r="AH56" s="124" t="s">
        <v>1107</v>
      </c>
      <c r="AI56" s="124" t="s">
        <v>1107</v>
      </c>
      <c r="AJ56" s="124" t="s">
        <v>1107</v>
      </c>
      <c r="AK56" s="287" t="s">
        <v>1107</v>
      </c>
      <c r="AL56" s="124" t="s">
        <v>1107</v>
      </c>
      <c r="AM56" s="124" t="s">
        <v>1107</v>
      </c>
      <c r="AN56" s="287" t="s">
        <v>37</v>
      </c>
      <c r="AO56" s="297"/>
      <c r="AP56" s="124" t="s">
        <v>1107</v>
      </c>
      <c r="AQ56" s="297"/>
      <c r="AR56" s="124" t="str">
        <f>VLOOKUP(I$56:I$57,'[1]TPN nº.33'!$G:$I,3,FALSE)</f>
        <v>Categoria III</v>
      </c>
      <c r="AS56" s="315">
        <f>VLOOKUP(I$56:I$57,'[1]TPN nº.33'!$G:$H,2,FALSE)</f>
        <v>38831</v>
      </c>
    </row>
    <row r="57" spans="1:45" s="151" customFormat="1" ht="57" thickBot="1">
      <c r="A57" s="63" t="s">
        <v>2011</v>
      </c>
      <c r="B57" s="52" t="s">
        <v>37</v>
      </c>
      <c r="C57" s="63" t="s">
        <v>966</v>
      </c>
      <c r="D57" s="223" t="s">
        <v>967</v>
      </c>
      <c r="E57" s="63" t="s">
        <v>968</v>
      </c>
      <c r="F57" s="242" t="s">
        <v>23</v>
      </c>
      <c r="G57" s="266">
        <v>7896261010246</v>
      </c>
      <c r="H57" s="52" t="s">
        <v>969</v>
      </c>
      <c r="I57" s="74">
        <v>526515503113311</v>
      </c>
      <c r="J57" s="52">
        <v>719724</v>
      </c>
      <c r="K57" s="279" t="s">
        <v>43</v>
      </c>
      <c r="L57" s="409">
        <v>2.99</v>
      </c>
      <c r="M57" s="406">
        <v>3.99</v>
      </c>
      <c r="N57" s="406">
        <v>2.91</v>
      </c>
      <c r="O57" s="406">
        <v>3.88</v>
      </c>
      <c r="P57" s="406">
        <v>2.5299999999999998</v>
      </c>
      <c r="Q57" s="406">
        <v>3.5</v>
      </c>
      <c r="R57" s="406">
        <v>2.89</v>
      </c>
      <c r="S57" s="406">
        <v>3.85</v>
      </c>
      <c r="T57" s="406">
        <v>2.5099999999999998</v>
      </c>
      <c r="U57" s="406">
        <v>3.47</v>
      </c>
      <c r="V57" s="406">
        <v>2.87</v>
      </c>
      <c r="W57" s="406">
        <v>3.83</v>
      </c>
      <c r="X57" s="406">
        <v>2.5</v>
      </c>
      <c r="Y57" s="406">
        <v>3.46</v>
      </c>
      <c r="Z57" s="406">
        <v>2.69</v>
      </c>
      <c r="AA57" s="406">
        <v>3.59</v>
      </c>
      <c r="AB57" s="406" t="s">
        <v>1098</v>
      </c>
      <c r="AC57" s="431" t="s">
        <v>1098</v>
      </c>
      <c r="AD57" s="52" t="s">
        <v>1108</v>
      </c>
      <c r="AE57" s="52" t="s">
        <v>1109</v>
      </c>
      <c r="AF57" s="241" t="s">
        <v>1775</v>
      </c>
      <c r="AG57" s="52" t="s">
        <v>1107</v>
      </c>
      <c r="AH57" s="126" t="s">
        <v>1107</v>
      </c>
      <c r="AI57" s="126" t="s">
        <v>1107</v>
      </c>
      <c r="AJ57" s="126" t="s">
        <v>1107</v>
      </c>
      <c r="AK57" s="289" t="s">
        <v>1107</v>
      </c>
      <c r="AL57" s="126" t="s">
        <v>1107</v>
      </c>
      <c r="AM57" s="126" t="s">
        <v>1107</v>
      </c>
      <c r="AN57" s="289" t="s">
        <v>37</v>
      </c>
      <c r="AO57" s="299"/>
      <c r="AP57" s="126" t="s">
        <v>1107</v>
      </c>
      <c r="AQ57" s="299"/>
      <c r="AR57" s="126" t="str">
        <f>VLOOKUP(I$56:I$57,'[1]TPN nº.33'!$G:$I,3,FALSE)</f>
        <v>Categoria III</v>
      </c>
      <c r="AS57" s="316" t="s">
        <v>2252</v>
      </c>
    </row>
    <row r="58" spans="1:45" s="151" customFormat="1" ht="22.5">
      <c r="A58" s="61" t="s">
        <v>2012</v>
      </c>
      <c r="B58" s="50" t="s">
        <v>37</v>
      </c>
      <c r="C58" s="61" t="s">
        <v>988</v>
      </c>
      <c r="D58" s="118" t="s">
        <v>989</v>
      </c>
      <c r="E58" s="61" t="s">
        <v>990</v>
      </c>
      <c r="F58" s="238" t="s">
        <v>41</v>
      </c>
      <c r="G58" s="265">
        <v>7896261006577</v>
      </c>
      <c r="H58" s="50" t="s">
        <v>991</v>
      </c>
      <c r="I58" s="114">
        <v>526515902115413</v>
      </c>
      <c r="J58" s="50">
        <v>148979</v>
      </c>
      <c r="K58" s="278" t="s">
        <v>43</v>
      </c>
      <c r="L58" s="411">
        <v>29.24</v>
      </c>
      <c r="M58" s="404">
        <v>38.92</v>
      </c>
      <c r="N58" s="404">
        <v>28.42</v>
      </c>
      <c r="O58" s="404">
        <v>37.86</v>
      </c>
      <c r="P58" s="404">
        <v>24.69</v>
      </c>
      <c r="Q58" s="404">
        <v>34.14</v>
      </c>
      <c r="R58" s="404">
        <v>28.22</v>
      </c>
      <c r="S58" s="404">
        <v>37.61</v>
      </c>
      <c r="T58" s="404">
        <v>24.54</v>
      </c>
      <c r="U58" s="404">
        <v>33.93</v>
      </c>
      <c r="V58" s="404">
        <v>28.02</v>
      </c>
      <c r="W58" s="404">
        <v>37.35</v>
      </c>
      <c r="X58" s="404">
        <v>24.39</v>
      </c>
      <c r="Y58" s="404">
        <v>33.72</v>
      </c>
      <c r="Z58" s="404">
        <v>26.21</v>
      </c>
      <c r="AA58" s="404">
        <v>35.01</v>
      </c>
      <c r="AB58" s="404" t="s">
        <v>1098</v>
      </c>
      <c r="AC58" s="433" t="s">
        <v>1098</v>
      </c>
      <c r="AD58" s="50" t="s">
        <v>1113</v>
      </c>
      <c r="AE58" s="50" t="s">
        <v>1109</v>
      </c>
      <c r="AF58" s="252" t="s">
        <v>1398</v>
      </c>
      <c r="AG58" s="50" t="s">
        <v>1107</v>
      </c>
      <c r="AH58" s="125" t="s">
        <v>1107</v>
      </c>
      <c r="AI58" s="125" t="s">
        <v>1107</v>
      </c>
      <c r="AJ58" s="125" t="s">
        <v>1107</v>
      </c>
      <c r="AK58" s="288" t="s">
        <v>1107</v>
      </c>
      <c r="AL58" s="125" t="s">
        <v>1107</v>
      </c>
      <c r="AM58" s="125" t="s">
        <v>1107</v>
      </c>
      <c r="AN58" s="288" t="s">
        <v>37</v>
      </c>
      <c r="AO58" s="298"/>
      <c r="AP58" s="125" t="s">
        <v>1107</v>
      </c>
      <c r="AQ58" s="298"/>
      <c r="AR58" s="315" t="s">
        <v>1100</v>
      </c>
      <c r="AS58" s="315" t="s">
        <v>1100</v>
      </c>
    </row>
    <row r="59" spans="1:45" s="151" customFormat="1" ht="23.25" thickBot="1">
      <c r="A59" s="63" t="s">
        <v>2012</v>
      </c>
      <c r="B59" s="52" t="s">
        <v>37</v>
      </c>
      <c r="C59" s="63" t="s">
        <v>992</v>
      </c>
      <c r="D59" s="63" t="s">
        <v>993</v>
      </c>
      <c r="E59" s="63" t="s">
        <v>990</v>
      </c>
      <c r="F59" s="242" t="s">
        <v>41</v>
      </c>
      <c r="G59" s="266">
        <v>7896261006584</v>
      </c>
      <c r="H59" s="52" t="s">
        <v>994</v>
      </c>
      <c r="I59" s="74">
        <v>526515903111411</v>
      </c>
      <c r="J59" s="52">
        <v>149553</v>
      </c>
      <c r="K59" s="279" t="s">
        <v>43</v>
      </c>
      <c r="L59" s="409">
        <v>49.61</v>
      </c>
      <c r="M59" s="406">
        <v>66.03</v>
      </c>
      <c r="N59" s="406">
        <v>48.21</v>
      </c>
      <c r="O59" s="406">
        <v>64.23</v>
      </c>
      <c r="P59" s="406">
        <v>41.89</v>
      </c>
      <c r="Q59" s="406">
        <v>57.91</v>
      </c>
      <c r="R59" s="406">
        <v>47.87</v>
      </c>
      <c r="S59" s="406">
        <v>63.8</v>
      </c>
      <c r="T59" s="406">
        <v>41.64</v>
      </c>
      <c r="U59" s="406">
        <v>57.56</v>
      </c>
      <c r="V59" s="406">
        <v>47.54</v>
      </c>
      <c r="W59" s="406">
        <v>63.37</v>
      </c>
      <c r="X59" s="406">
        <v>41.38</v>
      </c>
      <c r="Y59" s="406">
        <v>57.21</v>
      </c>
      <c r="Z59" s="406">
        <v>44.45</v>
      </c>
      <c r="AA59" s="406">
        <v>59.38</v>
      </c>
      <c r="AB59" s="406" t="s">
        <v>1098</v>
      </c>
      <c r="AC59" s="431" t="s">
        <v>1098</v>
      </c>
      <c r="AD59" s="52" t="s">
        <v>1113</v>
      </c>
      <c r="AE59" s="52" t="s">
        <v>1109</v>
      </c>
      <c r="AF59" s="241" t="s">
        <v>1398</v>
      </c>
      <c r="AG59" s="52" t="s">
        <v>1107</v>
      </c>
      <c r="AH59" s="126" t="s">
        <v>1107</v>
      </c>
      <c r="AI59" s="126" t="s">
        <v>1107</v>
      </c>
      <c r="AJ59" s="126" t="s">
        <v>1107</v>
      </c>
      <c r="AK59" s="289" t="s">
        <v>1107</v>
      </c>
      <c r="AL59" s="126" t="s">
        <v>1107</v>
      </c>
      <c r="AM59" s="126" t="s">
        <v>1107</v>
      </c>
      <c r="AN59" s="289" t="s">
        <v>37</v>
      </c>
      <c r="AO59" s="299"/>
      <c r="AP59" s="126" t="s">
        <v>1107</v>
      </c>
      <c r="AQ59" s="299"/>
      <c r="AR59" s="316" t="s">
        <v>1100</v>
      </c>
      <c r="AS59" s="316" t="s">
        <v>1100</v>
      </c>
    </row>
    <row r="60" spans="1:45" s="151" customFormat="1" ht="23.25" thickBot="1">
      <c r="A60" s="43" t="s">
        <v>1803</v>
      </c>
      <c r="B60" s="71" t="s">
        <v>37</v>
      </c>
      <c r="C60" s="43" t="s">
        <v>857</v>
      </c>
      <c r="D60" s="43" t="s">
        <v>858</v>
      </c>
      <c r="E60" s="43" t="s">
        <v>859</v>
      </c>
      <c r="F60" s="250" t="s">
        <v>23</v>
      </c>
      <c r="G60" s="269">
        <v>7896261006553</v>
      </c>
      <c r="H60" s="71" t="s">
        <v>860</v>
      </c>
      <c r="I60" s="178">
        <v>526514201113416</v>
      </c>
      <c r="J60" s="71">
        <v>703499</v>
      </c>
      <c r="K60" s="281" t="s">
        <v>43</v>
      </c>
      <c r="L60" s="409">
        <v>10.18</v>
      </c>
      <c r="M60" s="406">
        <v>13.55</v>
      </c>
      <c r="N60" s="406">
        <v>9.89</v>
      </c>
      <c r="O60" s="406">
        <v>13.17</v>
      </c>
      <c r="P60" s="406">
        <v>8.59</v>
      </c>
      <c r="Q60" s="406">
        <v>11.88</v>
      </c>
      <c r="R60" s="406">
        <v>9.82</v>
      </c>
      <c r="S60" s="406">
        <v>13.09</v>
      </c>
      <c r="T60" s="406">
        <v>8.5399999999999991</v>
      </c>
      <c r="U60" s="406">
        <v>11.81</v>
      </c>
      <c r="V60" s="406">
        <v>9.75</v>
      </c>
      <c r="W60" s="406">
        <v>13</v>
      </c>
      <c r="X60" s="406">
        <v>8.49</v>
      </c>
      <c r="Y60" s="406">
        <v>11.74</v>
      </c>
      <c r="Z60" s="406">
        <v>9.1199999999999992</v>
      </c>
      <c r="AA60" s="406">
        <v>12.18</v>
      </c>
      <c r="AB60" s="406" t="s">
        <v>1098</v>
      </c>
      <c r="AC60" s="431" t="s">
        <v>1098</v>
      </c>
      <c r="AD60" s="71" t="s">
        <v>1113</v>
      </c>
      <c r="AE60" s="71" t="s">
        <v>1109</v>
      </c>
      <c r="AF60" s="249" t="s">
        <v>1770</v>
      </c>
      <c r="AG60" s="71" t="s">
        <v>1107</v>
      </c>
      <c r="AH60" s="129" t="s">
        <v>1107</v>
      </c>
      <c r="AI60" s="129" t="s">
        <v>1107</v>
      </c>
      <c r="AJ60" s="129" t="s">
        <v>1107</v>
      </c>
      <c r="AK60" s="292" t="s">
        <v>1107</v>
      </c>
      <c r="AL60" s="129" t="s">
        <v>1107</v>
      </c>
      <c r="AM60" s="129" t="s">
        <v>1158</v>
      </c>
      <c r="AN60" s="292" t="s">
        <v>37</v>
      </c>
      <c r="AO60" s="302"/>
      <c r="AP60" s="129" t="s">
        <v>1107</v>
      </c>
      <c r="AQ60" s="302"/>
      <c r="AR60" s="314" t="s">
        <v>1100</v>
      </c>
      <c r="AS60" s="314" t="s">
        <v>1100</v>
      </c>
    </row>
  </sheetData>
  <mergeCells count="14">
    <mergeCell ref="AP10:AQ10"/>
    <mergeCell ref="AR10:AS10"/>
    <mergeCell ref="X10:Y10"/>
    <mergeCell ref="Z10:AA10"/>
    <mergeCell ref="AD10:AF10"/>
    <mergeCell ref="AG10:AI10"/>
    <mergeCell ref="AJ10:AL10"/>
    <mergeCell ref="AN10:AO10"/>
    <mergeCell ref="V10:W10"/>
    <mergeCell ref="L10:M10"/>
    <mergeCell ref="N10:O10"/>
    <mergeCell ref="P10:Q10"/>
    <mergeCell ref="R10:S10"/>
    <mergeCell ref="T10:U1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D88"/>
  <sheetViews>
    <sheetView showGridLines="0" zoomScaleNormal="100" workbookViewId="0">
      <selection activeCell="A3" sqref="A3"/>
    </sheetView>
  </sheetViews>
  <sheetFormatPr defaultRowHeight="12.75"/>
  <cols>
    <col min="1" max="1" width="28.7109375" style="1" customWidth="1"/>
    <col min="2" max="2" width="59.85546875" style="1" customWidth="1"/>
    <col min="3" max="3" width="37" style="2" customWidth="1"/>
    <col min="4" max="4" width="24" style="3" customWidth="1"/>
    <col min="5" max="5" width="19.5703125" style="2" customWidth="1"/>
    <col min="6" max="6" width="18.28515625" style="2" customWidth="1"/>
    <col min="7" max="7" width="18.42578125" style="1" bestFit="1" customWidth="1"/>
    <col min="8" max="9" width="13.85546875" style="171" customWidth="1"/>
    <col min="10" max="11" width="14.42578125" style="171" customWidth="1"/>
    <col min="12" max="21" width="13.85546875" style="171" customWidth="1"/>
    <col min="22" max="25" width="13.85546875" style="173" customWidth="1"/>
    <col min="26" max="26" width="18.85546875" style="115" customWidth="1"/>
    <col min="27" max="27" width="16.140625" style="115" customWidth="1"/>
    <col min="28" max="28" width="56.5703125" style="6" customWidth="1"/>
    <col min="29" max="29" width="11.140625" style="6" bestFit="1" customWidth="1"/>
    <col min="30" max="30" width="35.140625" style="6" bestFit="1" customWidth="1"/>
    <col min="31" max="36" width="9.140625" style="6"/>
    <col min="37" max="37" width="43.7109375" style="6" customWidth="1"/>
    <col min="38" max="38" width="8.140625" style="6" bestFit="1" customWidth="1"/>
    <col min="39" max="39" width="52.140625" style="6" bestFit="1" customWidth="1"/>
    <col min="40" max="40" width="9.140625" style="6"/>
    <col min="41" max="41" width="65.140625" style="6" bestFit="1" customWidth="1"/>
    <col min="42" max="42" width="16.85546875" style="6" customWidth="1"/>
    <col min="43" max="43" width="19.7109375" style="6" customWidth="1"/>
    <col min="44" max="56" width="9.140625" style="6" customWidth="1"/>
    <col min="57" max="16384" width="9.140625" style="6"/>
  </cols>
  <sheetData>
    <row r="1" spans="1:56">
      <c r="C1" s="3"/>
      <c r="D1" s="2"/>
      <c r="E1" s="1"/>
      <c r="F1" s="1"/>
      <c r="G1" s="4"/>
      <c r="J1" s="172"/>
      <c r="K1" s="172"/>
      <c r="L1" s="173"/>
      <c r="M1" s="173"/>
      <c r="N1" s="173"/>
      <c r="O1" s="173"/>
      <c r="P1" s="173"/>
      <c r="Q1" s="173"/>
      <c r="R1" s="173"/>
      <c r="S1" s="173"/>
      <c r="T1" s="173"/>
      <c r="U1" s="173"/>
    </row>
    <row r="2" spans="1:56">
      <c r="A2" s="7" t="s">
        <v>1954</v>
      </c>
      <c r="B2" s="8"/>
      <c r="C2" s="10"/>
      <c r="D2" s="9"/>
      <c r="E2" s="10"/>
      <c r="F2" s="10"/>
      <c r="G2" s="11"/>
      <c r="J2" s="173"/>
      <c r="K2" s="173"/>
    </row>
    <row r="3" spans="1:56">
      <c r="A3" s="7"/>
      <c r="B3" s="8"/>
      <c r="C3" s="10"/>
      <c r="D3" s="9"/>
      <c r="E3" s="10"/>
      <c r="F3" s="10"/>
      <c r="G3" s="11"/>
      <c r="J3" s="173"/>
      <c r="K3" s="173"/>
    </row>
    <row r="4" spans="1:56">
      <c r="A4" s="7"/>
      <c r="B4" s="8"/>
      <c r="C4" s="10"/>
      <c r="D4" s="9"/>
      <c r="E4" s="10"/>
      <c r="F4" s="10"/>
      <c r="G4" s="11"/>
      <c r="J4" s="173"/>
      <c r="K4" s="173"/>
    </row>
    <row r="5" spans="1:56">
      <c r="A5" s="13" t="s">
        <v>0</v>
      </c>
      <c r="B5" s="8"/>
      <c r="C5" s="10"/>
      <c r="D5" s="9"/>
      <c r="E5" s="8"/>
      <c r="F5" s="8"/>
      <c r="G5" s="8"/>
    </row>
    <row r="6" spans="1:56">
      <c r="A6" s="13" t="s">
        <v>1729</v>
      </c>
      <c r="B6" s="10"/>
      <c r="C6" s="10"/>
      <c r="D6" s="9"/>
      <c r="E6" s="9"/>
      <c r="F6" s="9"/>
      <c r="G6" s="11" t="s">
        <v>1</v>
      </c>
    </row>
    <row r="7" spans="1:56">
      <c r="A7" s="13"/>
      <c r="B7" s="10"/>
      <c r="C7" s="10"/>
      <c r="D7" s="9"/>
      <c r="E7" s="9"/>
      <c r="F7" s="9"/>
      <c r="G7" s="11"/>
    </row>
    <row r="8" spans="1:56" ht="13.5" thickBot="1">
      <c r="A8" s="13"/>
      <c r="B8" s="10"/>
      <c r="C8" s="10"/>
      <c r="D8" s="9"/>
      <c r="E8" s="9"/>
      <c r="F8" s="9"/>
      <c r="G8" s="11"/>
    </row>
    <row r="9" spans="1:56" s="79" customFormat="1" ht="32.25" thickBot="1">
      <c r="A9" s="157" t="s">
        <v>2</v>
      </c>
      <c r="B9" s="158"/>
      <c r="C9" s="159"/>
      <c r="D9" s="158"/>
      <c r="E9" s="159"/>
      <c r="F9" s="159"/>
      <c r="G9" s="159"/>
      <c r="H9" s="467" t="s">
        <v>2347</v>
      </c>
      <c r="I9" s="468"/>
      <c r="J9" s="467" t="s">
        <v>4</v>
      </c>
      <c r="K9" s="468"/>
      <c r="L9" s="467" t="s">
        <v>2348</v>
      </c>
      <c r="M9" s="468"/>
      <c r="N9" s="467" t="s">
        <v>2349</v>
      </c>
      <c r="O9" s="468"/>
      <c r="P9" s="467" t="s">
        <v>2350</v>
      </c>
      <c r="Q9" s="468"/>
      <c r="R9" s="467" t="s">
        <v>5</v>
      </c>
      <c r="S9" s="468"/>
      <c r="T9" s="467" t="s">
        <v>2351</v>
      </c>
      <c r="U9" s="468"/>
      <c r="V9" s="467" t="s">
        <v>7</v>
      </c>
      <c r="W9" s="468"/>
      <c r="X9" s="154" t="s">
        <v>8</v>
      </c>
      <c r="Y9" s="210"/>
      <c r="Z9" s="480" t="s">
        <v>1101</v>
      </c>
      <c r="AA9" s="481"/>
      <c r="AB9" s="481"/>
      <c r="AC9" s="92" t="s">
        <v>1106</v>
      </c>
      <c r="AD9" s="92" t="s">
        <v>1104</v>
      </c>
      <c r="AE9" s="92" t="s">
        <v>1105</v>
      </c>
      <c r="AF9" s="68" t="s">
        <v>1725</v>
      </c>
      <c r="AG9" s="285" t="s">
        <v>1724</v>
      </c>
      <c r="AH9" s="68" t="s">
        <v>1723</v>
      </c>
      <c r="AI9" s="92" t="s">
        <v>2139</v>
      </c>
      <c r="AJ9" s="285" t="s">
        <v>2172</v>
      </c>
      <c r="AK9" s="285" t="s">
        <v>2278</v>
      </c>
      <c r="AL9" s="92" t="s">
        <v>2134</v>
      </c>
      <c r="AM9" s="321" t="s">
        <v>1956</v>
      </c>
      <c r="AN9" s="320" t="s">
        <v>2249</v>
      </c>
      <c r="AO9" s="320" t="s">
        <v>2248</v>
      </c>
      <c r="AQ9" s="475"/>
      <c r="AR9" s="475"/>
      <c r="AS9" s="476" t="s">
        <v>2362</v>
      </c>
      <c r="AT9" s="476"/>
      <c r="AU9" s="476"/>
      <c r="AV9" s="476"/>
      <c r="AW9" s="476"/>
      <c r="AX9" s="476"/>
      <c r="AY9" s="476"/>
      <c r="AZ9"/>
      <c r="BA9" s="475"/>
      <c r="BB9" s="477" t="s">
        <v>2363</v>
      </c>
      <c r="BC9" s="477"/>
      <c r="BD9" s="477"/>
    </row>
    <row r="10" spans="1:56" s="93" customFormat="1" ht="28.5" thickTop="1" thickBot="1">
      <c r="A10" s="26" t="s">
        <v>9</v>
      </c>
      <c r="B10" s="26" t="s">
        <v>10</v>
      </c>
      <c r="C10" s="46" t="s">
        <v>14</v>
      </c>
      <c r="D10" s="45" t="s">
        <v>15</v>
      </c>
      <c r="E10" s="46" t="s">
        <v>16</v>
      </c>
      <c r="F10" s="46" t="s">
        <v>17</v>
      </c>
      <c r="G10" s="29" t="s">
        <v>1099</v>
      </c>
      <c r="H10" s="92" t="s">
        <v>2352</v>
      </c>
      <c r="I10" s="92" t="s">
        <v>2353</v>
      </c>
      <c r="J10" s="284" t="s">
        <v>2121</v>
      </c>
      <c r="K10" s="92" t="s">
        <v>2122</v>
      </c>
      <c r="L10" s="284" t="s">
        <v>2354</v>
      </c>
      <c r="M10" s="92" t="s">
        <v>2355</v>
      </c>
      <c r="N10" s="284" t="s">
        <v>2356</v>
      </c>
      <c r="O10" s="92" t="s">
        <v>2357</v>
      </c>
      <c r="P10" s="284" t="s">
        <v>2358</v>
      </c>
      <c r="Q10" s="92" t="s">
        <v>2359</v>
      </c>
      <c r="R10" s="284" t="s">
        <v>2123</v>
      </c>
      <c r="S10" s="92" t="s">
        <v>2124</v>
      </c>
      <c r="T10" s="284" t="s">
        <v>2360</v>
      </c>
      <c r="U10" s="92" t="s">
        <v>2361</v>
      </c>
      <c r="V10" s="92" t="s">
        <v>2127</v>
      </c>
      <c r="W10" s="92" t="s">
        <v>2128</v>
      </c>
      <c r="X10" s="68" t="s">
        <v>2129</v>
      </c>
      <c r="Y10" s="285" t="s">
        <v>2130</v>
      </c>
      <c r="Z10" s="44" t="s">
        <v>1102</v>
      </c>
      <c r="AA10" s="44" t="s">
        <v>1103</v>
      </c>
      <c r="AB10" s="44" t="s">
        <v>1726</v>
      </c>
      <c r="AC10" s="92"/>
      <c r="AD10" s="92"/>
      <c r="AE10" s="92"/>
      <c r="AF10" s="68"/>
      <c r="AG10" s="285"/>
      <c r="AH10" s="68"/>
      <c r="AI10" s="92"/>
      <c r="AJ10" s="285"/>
      <c r="AK10" s="285"/>
      <c r="AL10" s="92"/>
      <c r="AM10" s="321"/>
      <c r="AN10" s="320"/>
      <c r="AO10" s="320"/>
      <c r="AQ10" s="475"/>
      <c r="AR10" s="475"/>
      <c r="AS10" s="352">
        <v>0</v>
      </c>
      <c r="AT10" s="353">
        <v>0.12</v>
      </c>
      <c r="AU10" s="353">
        <v>0.17</v>
      </c>
      <c r="AV10" s="354">
        <v>0.17499999999999999</v>
      </c>
      <c r="AW10" s="353">
        <v>0.18</v>
      </c>
      <c r="AX10" s="353">
        <v>0.19</v>
      </c>
      <c r="AY10" s="353">
        <v>0.2</v>
      </c>
      <c r="AZ10"/>
      <c r="BA10" s="475"/>
      <c r="BB10" s="355" t="s">
        <v>2364</v>
      </c>
      <c r="BC10" s="356" t="s">
        <v>2365</v>
      </c>
      <c r="BD10" s="356" t="s">
        <v>2366</v>
      </c>
    </row>
    <row r="11" spans="1:56" ht="15.75" thickBot="1">
      <c r="A11" s="60" t="s">
        <v>1207</v>
      </c>
      <c r="B11" s="60" t="s">
        <v>1782</v>
      </c>
      <c r="C11" s="35">
        <v>7896261000414</v>
      </c>
      <c r="D11" s="47" t="s">
        <v>1847</v>
      </c>
      <c r="E11" s="35">
        <v>526502705154317</v>
      </c>
      <c r="F11" s="35">
        <v>132231</v>
      </c>
      <c r="G11" s="48" t="s">
        <v>25</v>
      </c>
      <c r="H11" s="391">
        <f>IF($G11="P",$J11*$AY$11,IF($G11="N",$J11*$AY$18,$J11*$AY$25))</f>
        <v>8.0482999999999993</v>
      </c>
      <c r="I11" s="391">
        <f>IF($G11="P",H11/$BB$17,IF($G11="N",H11/$BC$17,H11/$BD$17))</f>
        <v>11.126302605348942</v>
      </c>
      <c r="J11" s="391">
        <f>VLOOKUP(E11,[2]Plan1!$A$2:$J$430,10,FALSE)</f>
        <v>7.8520000000000003</v>
      </c>
      <c r="K11" s="391">
        <f>IF($G11="P",J11/$BB$15,IF($G11="N",J11/$BC$15,J11/$BD$15))</f>
        <v>10.85492937107214</v>
      </c>
      <c r="L11" s="391">
        <f>IF($G11="P",$J11*$AW$11,IF($G11="N",$J11*$AW$12,$J11*$AW$13))</f>
        <v>7.8520000000000003</v>
      </c>
      <c r="M11" s="391">
        <f>L11/$BB$15</f>
        <v>10.85492937107214</v>
      </c>
      <c r="N11" s="391">
        <f>IF($G11="P",$J11*$AV$11,IF($G11="N",$J11*$AV$18,$J11*$AV$25))</f>
        <v>7.8044090280000002</v>
      </c>
      <c r="O11" s="391">
        <f>IF($G11="P",N11/$BB$14,IF($G11="N",N11/$BC$14,N11/$BD$14))</f>
        <v>10.789137644154071</v>
      </c>
      <c r="P11" s="391">
        <f>IF($G11="P",$J11*$AV$11,IF($G11="N",$J11*$AV$12,$J11*$AV$13))</f>
        <v>7.8044090280000002</v>
      </c>
      <c r="Q11" s="391">
        <f>P11/$BB$15</f>
        <v>10.789137644154071</v>
      </c>
      <c r="R11" s="391">
        <f>IF($G11="P",$J11*$AU$11,IF($G11="N",$J11*$AU$18,$J11*$AU$25))</f>
        <v>7.757399104000001</v>
      </c>
      <c r="S11" s="391">
        <f>IF($G11="P",R11/$BB$13,IF($G11="N",R11/$BC$13,R11/$BD$13))</f>
        <v>10.724149182009464</v>
      </c>
      <c r="T11" s="391">
        <f>IF($G11="P",$J11*$AU$11,IF($G11="N",$J11*$AU$12,$J11*$AU$13))</f>
        <v>7.757399104000001</v>
      </c>
      <c r="U11" s="391">
        <f>T11/$BB$15</f>
        <v>10.724149182009464</v>
      </c>
      <c r="V11" s="391">
        <f>IF($G11="P",$J11*$AT$11,IF($G11="N",$J11*$AT$18,$J11*$AT$25))</f>
        <v>7.3166349360000007</v>
      </c>
      <c r="W11" s="391">
        <f>IF($G11="P",V11/$BB$12,IF($G11="N",V11/$BC$12,V11/$BD$12))</f>
        <v>10.1148185766937</v>
      </c>
      <c r="X11" s="391" t="s">
        <v>1098</v>
      </c>
      <c r="Y11" s="391" t="s">
        <v>1098</v>
      </c>
      <c r="Z11" s="72" t="s">
        <v>1098</v>
      </c>
      <c r="AA11" s="72" t="s">
        <v>1098</v>
      </c>
      <c r="AB11" s="72" t="s">
        <v>1098</v>
      </c>
      <c r="AC11" s="72"/>
      <c r="AD11" s="72"/>
      <c r="AE11" s="72"/>
      <c r="AF11" s="72"/>
      <c r="AG11" s="72"/>
      <c r="AH11" s="72"/>
      <c r="AI11" s="72"/>
      <c r="AJ11" s="72"/>
      <c r="AK11" s="72"/>
      <c r="AL11" s="72"/>
      <c r="AM11" s="72"/>
      <c r="AN11" s="72"/>
      <c r="AO11" s="72"/>
      <c r="AQ11" s="474" t="s">
        <v>2367</v>
      </c>
      <c r="AR11" s="356" t="s">
        <v>2368</v>
      </c>
      <c r="AS11" s="357">
        <v>0.82</v>
      </c>
      <c r="AT11" s="358">
        <v>0.93181800000000004</v>
      </c>
      <c r="AU11" s="358">
        <v>0.98795200000000005</v>
      </c>
      <c r="AV11" s="358">
        <v>0.99393900000000002</v>
      </c>
      <c r="AW11" s="357">
        <v>1</v>
      </c>
      <c r="AX11" s="357">
        <v>1.0123500000000001</v>
      </c>
      <c r="AY11" s="358">
        <v>1.0249999999999999</v>
      </c>
      <c r="AZ11"/>
      <c r="BA11" s="359">
        <v>0</v>
      </c>
      <c r="BB11" s="360">
        <v>0.72335799999999995</v>
      </c>
      <c r="BC11" s="360">
        <v>0.74545399999999995</v>
      </c>
      <c r="BD11" s="360">
        <v>0.74021400000000004</v>
      </c>
    </row>
    <row r="12" spans="1:56" ht="15.75" thickBot="1">
      <c r="A12" s="60" t="s">
        <v>1213</v>
      </c>
      <c r="B12" s="60" t="s">
        <v>1784</v>
      </c>
      <c r="C12" s="35">
        <v>7896261014244</v>
      </c>
      <c r="D12" s="47" t="s">
        <v>1843</v>
      </c>
      <c r="E12" s="35">
        <v>526530306161315</v>
      </c>
      <c r="F12" s="35">
        <v>717995</v>
      </c>
      <c r="G12" s="48" t="s">
        <v>43</v>
      </c>
      <c r="H12" s="391">
        <f t="shared" ref="H12:H47" si="0">IF($G12="P",$J12*$AY$11,IF($G12="N",$J12*$AY$18,$J12*$AY$25))</f>
        <v>9.1679623200000009</v>
      </c>
      <c r="I12" s="391">
        <f t="shared" ref="I12:I47" si="1">IF($G12="P",H12/$BB$17,IF($G12="N",H12/$BC$17,H12/$BD$17))</f>
        <v>12.202863212369028</v>
      </c>
      <c r="J12" s="391">
        <f>VLOOKUP(E12,[2]Plan1!$A$2:$J$430,10,FALSE)</f>
        <v>8.91</v>
      </c>
      <c r="K12" s="391">
        <f t="shared" ref="K12:K47" si="2">IF($G12="P",J12/$BB$15,IF($G12="N",J12/$BC$15,J12/$BD$15))</f>
        <v>11.870867346055102</v>
      </c>
      <c r="L12" s="391">
        <f t="shared" ref="L12:L47" si="3">IF($G12="P",$J12*$AW$11,IF($G12="N",$J12*$AW$12,$J12*$AW$13))</f>
        <v>7.7420504700000006</v>
      </c>
      <c r="M12" s="391">
        <f t="shared" ref="M12:M47" si="4">L12/$BB$15</f>
        <v>10.702930595915165</v>
      </c>
      <c r="N12" s="391">
        <f t="shared" ref="N12:N47" si="5">IF($G12="P",$J12*$AV$11,IF($G12="N",$J12*$AV$18,$J12*$AV$25))</f>
        <v>8.8477636499999992</v>
      </c>
      <c r="O12" s="391">
        <f t="shared" ref="O12:O47" si="6">IF($G12="P",N12/$BB$14,IF($G12="N",N12/$BC$14,N12/$BD$14))</f>
        <v>11.790698385665282</v>
      </c>
      <c r="P12" s="391">
        <f t="shared" ref="P12:P47" si="7">IF($G12="P",$J12*$AV$11,IF($G12="N",$J12*$AV$12,$J12*$AV$13))</f>
        <v>7.69513041</v>
      </c>
      <c r="Q12" s="391">
        <f t="shared" ref="Q12:Q47" si="8">P12/$BB$15</f>
        <v>10.638066365478782</v>
      </c>
      <c r="R12" s="391">
        <f t="shared" ref="R12:R47" si="9">IF($G12="P",$J12*$AU$11,IF($G12="N",$J12*$AU$18,$J12*$AU$25))</f>
        <v>8.7864004800000011</v>
      </c>
      <c r="S12" s="391">
        <f t="shared" ref="S12:S47" si="10">IF($G12="P",R12/$BB$13,IF($G12="N",R12/$BC$13,R12/$BD$13))</f>
        <v>11.711609079882171</v>
      </c>
      <c r="T12" s="391">
        <f t="shared" ref="T12:T47" si="11">IF($G12="P",$J12*$AU$11,IF($G12="N",$J12*$AU$12,$J12*$AU$13))</f>
        <v>7.6487716800000003</v>
      </c>
      <c r="U12" s="391">
        <f t="shared" ref="U12:U47" si="12">T12/$BB$15</f>
        <v>10.573978140837594</v>
      </c>
      <c r="V12" s="391">
        <f t="shared" ref="V12:V47" si="13">IF($G12="P",$J12*$AT$11,IF($G12="N",$J12*$AT$18,$J12*$AT$25))</f>
        <v>8.2165792500000006</v>
      </c>
      <c r="W12" s="391">
        <f t="shared" ref="W12:W47" si="14">IF($G12="P",V12/$BB$12,IF($G12="N",V12/$BC$12,V12/$BD$12))</f>
        <v>10.975575522558723</v>
      </c>
      <c r="X12" s="391" t="s">
        <v>1098</v>
      </c>
      <c r="Y12" s="391" t="s">
        <v>1098</v>
      </c>
      <c r="Z12" s="72" t="s">
        <v>1098</v>
      </c>
      <c r="AA12" s="72" t="s">
        <v>1098</v>
      </c>
      <c r="AB12" s="72" t="s">
        <v>1098</v>
      </c>
      <c r="AC12" s="72"/>
      <c r="AD12" s="72"/>
      <c r="AE12" s="72"/>
      <c r="AF12" s="72"/>
      <c r="AG12" s="72"/>
      <c r="AH12" s="72"/>
      <c r="AI12" s="72"/>
      <c r="AJ12" s="72"/>
      <c r="AK12" s="72"/>
      <c r="AL12" s="72"/>
      <c r="AM12" s="72"/>
      <c r="AN12" s="72"/>
      <c r="AO12" s="72"/>
      <c r="AQ12" s="474"/>
      <c r="AR12" s="356" t="s">
        <v>2369</v>
      </c>
      <c r="AS12" s="358">
        <v>0.71251200000000003</v>
      </c>
      <c r="AT12" s="358">
        <v>0.80967299999999998</v>
      </c>
      <c r="AU12" s="358">
        <v>0.85844799999999999</v>
      </c>
      <c r="AV12" s="358">
        <v>0.86365099999999995</v>
      </c>
      <c r="AW12" s="358">
        <v>0.86891700000000005</v>
      </c>
      <c r="AX12" s="357">
        <v>0.87963999999999998</v>
      </c>
      <c r="AY12" s="358">
        <v>0.89063999999999999</v>
      </c>
      <c r="AZ12"/>
      <c r="BA12" s="359">
        <v>0.12</v>
      </c>
      <c r="BB12" s="360">
        <v>0.72335799999999995</v>
      </c>
      <c r="BC12" s="360">
        <v>0.74862399999999996</v>
      </c>
      <c r="BD12" s="360">
        <v>0.74260400000000004</v>
      </c>
    </row>
    <row r="13" spans="1:56" ht="15.75" thickBot="1">
      <c r="A13" s="60" t="s">
        <v>1213</v>
      </c>
      <c r="B13" s="60" t="s">
        <v>1785</v>
      </c>
      <c r="C13" s="35">
        <v>7896261014268</v>
      </c>
      <c r="D13" s="47" t="s">
        <v>1844</v>
      </c>
      <c r="E13" s="35">
        <v>526530307168313</v>
      </c>
      <c r="F13" s="35">
        <v>717996</v>
      </c>
      <c r="G13" s="48" t="s">
        <v>43</v>
      </c>
      <c r="H13" s="391">
        <f t="shared" si="0"/>
        <v>18.277274376000005</v>
      </c>
      <c r="I13" s="391">
        <f t="shared" si="1"/>
        <v>24.327660969844118</v>
      </c>
      <c r="J13" s="391">
        <f>VLOOKUP(E13,[2]Plan1!$A$2:$J$430,10,FALSE)</f>
        <v>17.763000000000002</v>
      </c>
      <c r="K13" s="391">
        <f t="shared" si="2"/>
        <v>23.66579311649571</v>
      </c>
      <c r="L13" s="391">
        <f t="shared" si="3"/>
        <v>15.434572671000002</v>
      </c>
      <c r="M13" s="391">
        <f t="shared" si="4"/>
        <v>21.337391265459154</v>
      </c>
      <c r="N13" s="391">
        <f t="shared" si="5"/>
        <v>17.638925445000002</v>
      </c>
      <c r="O13" s="391">
        <f t="shared" si="6"/>
        <v>23.505968061119241</v>
      </c>
      <c r="P13" s="391">
        <f t="shared" si="7"/>
        <v>15.341032713000001</v>
      </c>
      <c r="Q13" s="391">
        <f t="shared" si="8"/>
        <v>21.208077760942718</v>
      </c>
      <c r="R13" s="391">
        <f t="shared" si="9"/>
        <v>17.516591664000003</v>
      </c>
      <c r="S13" s="391">
        <f t="shared" si="10"/>
        <v>23.348295408074865</v>
      </c>
      <c r="T13" s="391">
        <f t="shared" si="11"/>
        <v>15.248611824000001</v>
      </c>
      <c r="U13" s="391">
        <f t="shared" si="12"/>
        <v>21.080311303669831</v>
      </c>
      <c r="V13" s="391">
        <f t="shared" si="13"/>
        <v>16.380594524999999</v>
      </c>
      <c r="W13" s="391">
        <f t="shared" si="14"/>
        <v>21.880936925612858</v>
      </c>
      <c r="X13" s="391" t="s">
        <v>1098</v>
      </c>
      <c r="Y13" s="391" t="s">
        <v>1098</v>
      </c>
      <c r="Z13" s="72" t="s">
        <v>1098</v>
      </c>
      <c r="AA13" s="72" t="s">
        <v>1098</v>
      </c>
      <c r="AB13" s="72" t="s">
        <v>1098</v>
      </c>
      <c r="AC13" s="72"/>
      <c r="AD13" s="72"/>
      <c r="AE13" s="72"/>
      <c r="AF13" s="72"/>
      <c r="AG13" s="72"/>
      <c r="AH13" s="72"/>
      <c r="AI13" s="72"/>
      <c r="AJ13" s="72"/>
      <c r="AK13" s="72"/>
      <c r="AL13" s="72"/>
      <c r="AM13" s="72"/>
      <c r="AN13" s="72"/>
      <c r="AO13" s="72"/>
      <c r="AQ13" s="474"/>
      <c r="AR13" s="356" t="s">
        <v>2370</v>
      </c>
      <c r="AS13" s="358">
        <v>0.737483</v>
      </c>
      <c r="AT13" s="358">
        <v>0.83804900000000004</v>
      </c>
      <c r="AU13" s="358">
        <v>0.88853300000000002</v>
      </c>
      <c r="AV13" s="358">
        <v>0.89391900000000002</v>
      </c>
      <c r="AW13" s="358">
        <v>0.89936899999999997</v>
      </c>
      <c r="AX13" s="357">
        <v>0.91047</v>
      </c>
      <c r="AY13" s="358">
        <v>0.92185300000000003</v>
      </c>
      <c r="AZ13"/>
      <c r="BA13" s="359">
        <v>0.17</v>
      </c>
      <c r="BB13" s="360">
        <v>0.72335799999999995</v>
      </c>
      <c r="BC13" s="360">
        <v>0.75022999999999995</v>
      </c>
      <c r="BD13" s="360">
        <v>0.74381200000000003</v>
      </c>
    </row>
    <row r="14" spans="1:56" ht="15.75" thickBot="1">
      <c r="A14" s="60" t="s">
        <v>1213</v>
      </c>
      <c r="B14" s="60" t="s">
        <v>1783</v>
      </c>
      <c r="C14" s="35">
        <v>7896261016279</v>
      </c>
      <c r="D14" s="47" t="s">
        <v>1845</v>
      </c>
      <c r="E14" s="35">
        <v>526530305165317</v>
      </c>
      <c r="F14" s="35">
        <v>717986</v>
      </c>
      <c r="G14" s="48" t="s">
        <v>43</v>
      </c>
      <c r="H14" s="391">
        <f t="shared" si="0"/>
        <v>24.135098112000001</v>
      </c>
      <c r="I14" s="391">
        <f t="shared" si="1"/>
        <v>32.124619473549707</v>
      </c>
      <c r="J14" s="391">
        <f>VLOOKUP(E14,[2]Plan1!$A$2:$J$430,10,FALSE)</f>
        <v>23.456</v>
      </c>
      <c r="K14" s="391">
        <f t="shared" si="2"/>
        <v>31.250624519536302</v>
      </c>
      <c r="L14" s="391">
        <f t="shared" si="3"/>
        <v>20.381317152000001</v>
      </c>
      <c r="M14" s="391">
        <f t="shared" si="4"/>
        <v>28.175975315127506</v>
      </c>
      <c r="N14" s="391">
        <f t="shared" si="5"/>
        <v>23.29215984</v>
      </c>
      <c r="O14" s="391">
        <f t="shared" si="6"/>
        <v>31.039575907313679</v>
      </c>
      <c r="P14" s="391">
        <f t="shared" si="7"/>
        <v>20.257797856</v>
      </c>
      <c r="Q14" s="391">
        <f t="shared" si="8"/>
        <v>28.005217134530898</v>
      </c>
      <c r="R14" s="391">
        <f t="shared" si="9"/>
        <v>23.130618368</v>
      </c>
      <c r="S14" s="391">
        <f t="shared" si="10"/>
        <v>30.831369537341885</v>
      </c>
      <c r="T14" s="391">
        <f t="shared" si="11"/>
        <v>20.135756288</v>
      </c>
      <c r="U14" s="391">
        <f t="shared" si="12"/>
        <v>27.836501826205005</v>
      </c>
      <c r="V14" s="391">
        <f t="shared" si="13"/>
        <v>21.630536799999998</v>
      </c>
      <c r="W14" s="391">
        <f t="shared" si="14"/>
        <v>28.893726089465471</v>
      </c>
      <c r="X14" s="391" t="s">
        <v>1098</v>
      </c>
      <c r="Y14" s="391" t="s">
        <v>1098</v>
      </c>
      <c r="Z14" s="72" t="s">
        <v>1098</v>
      </c>
      <c r="AA14" s="72" t="s">
        <v>1098</v>
      </c>
      <c r="AB14" s="72" t="s">
        <v>1098</v>
      </c>
      <c r="AC14" s="72"/>
      <c r="AD14" s="72"/>
      <c r="AE14" s="72"/>
      <c r="AF14" s="72"/>
      <c r="AG14" s="72"/>
      <c r="AH14" s="72"/>
      <c r="AI14" s="72"/>
      <c r="AJ14" s="72"/>
      <c r="AK14" s="72"/>
      <c r="AL14" s="72"/>
      <c r="AM14" s="72"/>
      <c r="AN14" s="72"/>
      <c r="AO14" s="72"/>
      <c r="AQ14"/>
      <c r="AR14"/>
      <c r="AS14"/>
      <c r="AT14"/>
      <c r="AU14"/>
      <c r="AV14"/>
      <c r="AW14"/>
      <c r="AX14"/>
      <c r="AY14"/>
      <c r="AZ14"/>
      <c r="BA14" s="361">
        <v>0.17499999999999999</v>
      </c>
      <c r="BB14" s="360">
        <v>0.72335799999999995</v>
      </c>
      <c r="BC14" s="360">
        <v>0.75040200000000001</v>
      </c>
      <c r="BD14" s="360">
        <v>0.74394199999999999</v>
      </c>
    </row>
    <row r="15" spans="1:56" ht="15.75" thickBot="1">
      <c r="A15" s="60" t="s">
        <v>1213</v>
      </c>
      <c r="B15" s="60" t="s">
        <v>1786</v>
      </c>
      <c r="C15" s="35">
        <v>7896261018310</v>
      </c>
      <c r="D15" s="47" t="s">
        <v>1846</v>
      </c>
      <c r="E15" s="35">
        <v>526530308164311</v>
      </c>
      <c r="F15" s="35">
        <v>723971</v>
      </c>
      <c r="G15" s="48" t="s">
        <v>43</v>
      </c>
      <c r="H15" s="391">
        <f t="shared" si="0"/>
        <v>30.420965880000004</v>
      </c>
      <c r="I15" s="391">
        <f t="shared" si="1"/>
        <v>40.491318841042684</v>
      </c>
      <c r="J15" s="391">
        <f>VLOOKUP(E15,[2]Plan1!$A$2:$J$430,10,FALSE)</f>
        <v>29.565000000000001</v>
      </c>
      <c r="K15" s="391">
        <f t="shared" si="2"/>
        <v>39.389696193728291</v>
      </c>
      <c r="L15" s="391">
        <f t="shared" si="3"/>
        <v>25.689531105000004</v>
      </c>
      <c r="M15" s="391">
        <f t="shared" si="4"/>
        <v>35.514269704627594</v>
      </c>
      <c r="N15" s="391">
        <f t="shared" si="5"/>
        <v>29.358488475000001</v>
      </c>
      <c r="O15" s="391">
        <f t="shared" si="6"/>
        <v>39.123681006980263</v>
      </c>
      <c r="P15" s="391">
        <f t="shared" si="7"/>
        <v>25.533841814999999</v>
      </c>
      <c r="Q15" s="391">
        <f t="shared" si="8"/>
        <v>35.299038394543231</v>
      </c>
      <c r="R15" s="391">
        <f t="shared" si="9"/>
        <v>29.154874320000001</v>
      </c>
      <c r="S15" s="391">
        <f t="shared" si="10"/>
        <v>38.861248310518114</v>
      </c>
      <c r="T15" s="391">
        <f t="shared" si="11"/>
        <v>25.380015119999999</v>
      </c>
      <c r="U15" s="391">
        <f t="shared" si="12"/>
        <v>35.086382012779289</v>
      </c>
      <c r="V15" s="391">
        <f t="shared" si="13"/>
        <v>27.264103875</v>
      </c>
      <c r="W15" s="391">
        <f t="shared" si="14"/>
        <v>36.41895514303576</v>
      </c>
      <c r="X15" s="391" t="s">
        <v>1098</v>
      </c>
      <c r="Y15" s="391" t="s">
        <v>1098</v>
      </c>
      <c r="Z15" s="72" t="s">
        <v>1098</v>
      </c>
      <c r="AA15" s="72" t="s">
        <v>1098</v>
      </c>
      <c r="AB15" s="72" t="s">
        <v>1098</v>
      </c>
      <c r="AC15" s="72"/>
      <c r="AD15" s="72"/>
      <c r="AE15" s="72"/>
      <c r="AF15" s="72"/>
      <c r="AG15" s="72"/>
      <c r="AH15" s="72"/>
      <c r="AI15" s="72"/>
      <c r="AJ15" s="72"/>
      <c r="AK15" s="72"/>
      <c r="AL15" s="72"/>
      <c r="AM15" s="72"/>
      <c r="AN15" s="72"/>
      <c r="AO15" s="72"/>
      <c r="AQ15" s="475"/>
      <c r="AR15" s="475"/>
      <c r="AS15" s="476" t="s">
        <v>2371</v>
      </c>
      <c r="AT15" s="476"/>
      <c r="AU15" s="476"/>
      <c r="AV15" s="476"/>
      <c r="AW15" s="476"/>
      <c r="AX15" s="476"/>
      <c r="AY15" s="476"/>
      <c r="AZ15"/>
      <c r="BA15" s="359">
        <v>0.18</v>
      </c>
      <c r="BB15" s="360">
        <v>0.72335799999999995</v>
      </c>
      <c r="BC15" s="360">
        <v>0.75057700000000005</v>
      </c>
      <c r="BD15" s="360">
        <v>0.74407199999999996</v>
      </c>
    </row>
    <row r="16" spans="1:56" ht="15.75" thickBot="1">
      <c r="A16" s="60" t="s">
        <v>1094</v>
      </c>
      <c r="B16" s="60" t="s">
        <v>1096</v>
      </c>
      <c r="C16" s="35">
        <v>7896261019003</v>
      </c>
      <c r="D16" s="47" t="s">
        <v>1097</v>
      </c>
      <c r="E16" s="35">
        <v>526514010078603</v>
      </c>
      <c r="F16" s="35">
        <v>727032</v>
      </c>
      <c r="G16" s="48" t="s">
        <v>25</v>
      </c>
      <c r="H16" s="391">
        <f t="shared" si="0"/>
        <v>8.7975750000000001</v>
      </c>
      <c r="I16" s="391">
        <f t="shared" si="1"/>
        <v>12.162131337456696</v>
      </c>
      <c r="J16" s="391">
        <f>VLOOKUP(E16,[2]Plan1!$A$2:$J$430,10,FALSE)</f>
        <v>8.5830000000000002</v>
      </c>
      <c r="K16" s="391">
        <f t="shared" si="2"/>
        <v>11.86549398776263</v>
      </c>
      <c r="L16" s="391">
        <f t="shared" si="3"/>
        <v>8.5830000000000002</v>
      </c>
      <c r="M16" s="391">
        <f t="shared" si="4"/>
        <v>11.86549398776263</v>
      </c>
      <c r="N16" s="391">
        <f t="shared" si="5"/>
        <v>8.5309784369999999</v>
      </c>
      <c r="O16" s="391">
        <f t="shared" si="6"/>
        <v>11.793577228702802</v>
      </c>
      <c r="P16" s="391">
        <f t="shared" si="7"/>
        <v>8.5309784369999999</v>
      </c>
      <c r="Q16" s="391">
        <f t="shared" si="8"/>
        <v>11.793577228702802</v>
      </c>
      <c r="R16" s="391">
        <f t="shared" si="9"/>
        <v>8.4795920159999998</v>
      </c>
      <c r="S16" s="391">
        <f t="shared" si="10"/>
        <v>11.722538516198066</v>
      </c>
      <c r="T16" s="391">
        <f t="shared" si="11"/>
        <v>8.4795920159999998</v>
      </c>
      <c r="U16" s="391">
        <f t="shared" si="12"/>
        <v>11.722538516198066</v>
      </c>
      <c r="V16" s="391">
        <f t="shared" si="13"/>
        <v>7.9977938940000008</v>
      </c>
      <c r="W16" s="391">
        <f t="shared" si="14"/>
        <v>11.056480876688999</v>
      </c>
      <c r="X16" s="391"/>
      <c r="Y16" s="391"/>
      <c r="Z16" s="72"/>
      <c r="AA16" s="72"/>
      <c r="AB16" s="72"/>
      <c r="AC16" s="72"/>
      <c r="AD16" s="72"/>
      <c r="AE16" s="72"/>
      <c r="AF16" s="72"/>
      <c r="AG16" s="72"/>
      <c r="AH16" s="72"/>
      <c r="AI16" s="72"/>
      <c r="AJ16" s="72"/>
      <c r="AK16" s="72"/>
      <c r="AL16" s="72"/>
      <c r="AM16" s="72"/>
      <c r="AN16" s="72"/>
      <c r="AO16" s="72"/>
      <c r="AQ16" s="475"/>
      <c r="AR16" s="475"/>
      <c r="AS16" s="352">
        <v>0</v>
      </c>
      <c r="AT16" s="353">
        <v>0.12</v>
      </c>
      <c r="AU16" s="353">
        <v>0.17</v>
      </c>
      <c r="AV16" s="354">
        <v>0.17499999999999999</v>
      </c>
      <c r="AW16" s="353">
        <v>0.18</v>
      </c>
      <c r="AX16" s="353">
        <v>0.19</v>
      </c>
      <c r="AY16" s="353">
        <v>0.2</v>
      </c>
      <c r="AZ16"/>
      <c r="BA16" s="359">
        <v>0.19</v>
      </c>
      <c r="BB16" s="360">
        <v>0.72335799999999995</v>
      </c>
      <c r="BC16" s="360">
        <v>0.75093200000000004</v>
      </c>
      <c r="BD16" s="360">
        <v>0.74433899999999997</v>
      </c>
    </row>
    <row r="17" spans="1:56" s="203" customFormat="1" ht="15.75" thickBot="1">
      <c r="A17" s="60" t="s">
        <v>1237</v>
      </c>
      <c r="B17" s="60" t="s">
        <v>1241</v>
      </c>
      <c r="C17" s="35">
        <v>7896261018365</v>
      </c>
      <c r="D17" s="47">
        <v>1006810770029</v>
      </c>
      <c r="E17" s="35">
        <v>526503304110414</v>
      </c>
      <c r="F17" s="35"/>
      <c r="G17" s="48" t="s">
        <v>43</v>
      </c>
      <c r="H17" s="391">
        <f t="shared" si="0"/>
        <v>10.440775944</v>
      </c>
      <c r="I17" s="391">
        <f t="shared" si="1"/>
        <v>13.897020540506007</v>
      </c>
      <c r="J17" s="391">
        <f>VLOOKUP(E17,[2]Plan1!$A$2:$J$430,10,FALSE)</f>
        <v>10.147</v>
      </c>
      <c r="K17" s="391">
        <f t="shared" si="2"/>
        <v>13.51893276772403</v>
      </c>
      <c r="L17" s="391">
        <f t="shared" si="3"/>
        <v>8.8169007990000008</v>
      </c>
      <c r="M17" s="391">
        <f t="shared" si="4"/>
        <v>12.188848120847494</v>
      </c>
      <c r="N17" s="391">
        <f t="shared" si="5"/>
        <v>10.076123205</v>
      </c>
      <c r="O17" s="391">
        <f t="shared" si="6"/>
        <v>13.42763372832162</v>
      </c>
      <c r="P17" s="391">
        <f t="shared" si="7"/>
        <v>8.7634666970000001</v>
      </c>
      <c r="Q17" s="391">
        <f t="shared" si="8"/>
        <v>12.114978609485208</v>
      </c>
      <c r="R17" s="391">
        <f t="shared" si="9"/>
        <v>10.006240816</v>
      </c>
      <c r="S17" s="391">
        <f t="shared" si="10"/>
        <v>13.337564234967944</v>
      </c>
      <c r="T17" s="391">
        <f t="shared" si="11"/>
        <v>8.7106718559999994</v>
      </c>
      <c r="U17" s="391">
        <f t="shared" si="12"/>
        <v>12.041992838953879</v>
      </c>
      <c r="V17" s="391">
        <f t="shared" si="13"/>
        <v>9.3573097250000004</v>
      </c>
      <c r="W17" s="391">
        <f t="shared" si="14"/>
        <v>12.499345098474002</v>
      </c>
      <c r="X17" s="391" t="s">
        <v>1098</v>
      </c>
      <c r="Y17" s="391" t="s">
        <v>1098</v>
      </c>
      <c r="Z17" s="72" t="s">
        <v>1113</v>
      </c>
      <c r="AA17" s="72" t="s">
        <v>1175</v>
      </c>
      <c r="AB17" s="72"/>
      <c r="AC17" s="72"/>
      <c r="AD17" s="72"/>
      <c r="AE17" s="72"/>
      <c r="AF17" s="72"/>
      <c r="AG17" s="72"/>
      <c r="AH17" s="72"/>
      <c r="AI17" s="72"/>
      <c r="AJ17" s="72"/>
      <c r="AK17" s="72"/>
      <c r="AL17" s="72"/>
      <c r="AM17" s="72"/>
      <c r="AN17" s="72"/>
      <c r="AO17" s="72"/>
      <c r="AQ17" s="474" t="s">
        <v>2367</v>
      </c>
      <c r="AR17" s="356" t="s">
        <v>2368</v>
      </c>
      <c r="AS17" s="358">
        <v>0.91839999999999999</v>
      </c>
      <c r="AT17" s="358">
        <v>1.0612919999999999</v>
      </c>
      <c r="AU17" s="358">
        <v>1.1348929999999999</v>
      </c>
      <c r="AV17" s="358">
        <v>1.142819</v>
      </c>
      <c r="AW17" s="358">
        <v>1.1508579999999999</v>
      </c>
      <c r="AX17" s="357">
        <v>1.1672800000000001</v>
      </c>
      <c r="AY17" s="358">
        <v>1.184177</v>
      </c>
      <c r="AZ17"/>
      <c r="BA17" s="359">
        <v>0.2</v>
      </c>
      <c r="BB17" s="360">
        <v>0.72335799999999995</v>
      </c>
      <c r="BC17" s="360">
        <v>0.75129599999999996</v>
      </c>
      <c r="BD17" s="360">
        <v>0.74461299999999997</v>
      </c>
    </row>
    <row r="18" spans="1:56" s="203" customFormat="1" ht="15.75" thickBot="1">
      <c r="A18" s="60" t="s">
        <v>191</v>
      </c>
      <c r="B18" s="60" t="s">
        <v>192</v>
      </c>
      <c r="C18" s="35">
        <v>7896261008168</v>
      </c>
      <c r="D18" s="47" t="s">
        <v>193</v>
      </c>
      <c r="E18" s="35">
        <v>526504601119112</v>
      </c>
      <c r="F18" s="35">
        <v>702356</v>
      </c>
      <c r="G18" s="48" t="s">
        <v>25</v>
      </c>
      <c r="H18" s="391">
        <f t="shared" si="0"/>
        <v>16.315949999999997</v>
      </c>
      <c r="I18" s="391">
        <f t="shared" si="1"/>
        <v>22.555843717771836</v>
      </c>
      <c r="J18" s="391">
        <f>VLOOKUP(E18,[2]Plan1!$A$2:$J$430,10,FALSE)</f>
        <v>15.917999999999999</v>
      </c>
      <c r="K18" s="391">
        <f t="shared" si="2"/>
        <v>22.005701188070084</v>
      </c>
      <c r="L18" s="391">
        <f t="shared" si="3"/>
        <v>15.917999999999999</v>
      </c>
      <c r="M18" s="391">
        <f t="shared" si="4"/>
        <v>22.005701188070084</v>
      </c>
      <c r="N18" s="391">
        <f t="shared" si="5"/>
        <v>15.821521001999999</v>
      </c>
      <c r="O18" s="391">
        <f t="shared" si="6"/>
        <v>21.872324633169193</v>
      </c>
      <c r="P18" s="391">
        <f t="shared" si="7"/>
        <v>15.821521001999999</v>
      </c>
      <c r="Q18" s="391">
        <f t="shared" si="8"/>
        <v>21.872324633169193</v>
      </c>
      <c r="R18" s="391">
        <f t="shared" si="9"/>
        <v>15.726219936</v>
      </c>
      <c r="S18" s="391">
        <f t="shared" si="10"/>
        <v>21.740576500156216</v>
      </c>
      <c r="T18" s="391">
        <f t="shared" si="11"/>
        <v>15.726219936</v>
      </c>
      <c r="U18" s="391">
        <f t="shared" si="12"/>
        <v>21.740576500156216</v>
      </c>
      <c r="V18" s="391">
        <f t="shared" si="13"/>
        <v>14.832678924</v>
      </c>
      <c r="W18" s="391">
        <f t="shared" si="14"/>
        <v>20.505308469665092</v>
      </c>
      <c r="X18" s="391" t="s">
        <v>1098</v>
      </c>
      <c r="Y18" s="391" t="s">
        <v>1098</v>
      </c>
      <c r="Z18" s="72" t="s">
        <v>1120</v>
      </c>
      <c r="AA18" s="72" t="s">
        <v>1109</v>
      </c>
      <c r="AB18" s="72"/>
      <c r="AC18" s="72"/>
      <c r="AD18" s="72"/>
      <c r="AE18" s="72"/>
      <c r="AF18" s="72"/>
      <c r="AG18" s="72"/>
      <c r="AH18" s="72"/>
      <c r="AI18" s="72"/>
      <c r="AJ18" s="72"/>
      <c r="AK18" s="72"/>
      <c r="AL18" s="72"/>
      <c r="AM18" s="72"/>
      <c r="AN18" s="72"/>
      <c r="AO18" s="72"/>
      <c r="AQ18" s="474"/>
      <c r="AR18" s="356" t="s">
        <v>2369</v>
      </c>
      <c r="AS18" s="358">
        <v>0.798014</v>
      </c>
      <c r="AT18" s="358">
        <v>0.92217499999999997</v>
      </c>
      <c r="AU18" s="358">
        <v>0.986128</v>
      </c>
      <c r="AV18" s="358">
        <v>0.99301499999999998</v>
      </c>
      <c r="AW18" s="357">
        <v>1</v>
      </c>
      <c r="AX18" s="357">
        <v>1.01427</v>
      </c>
      <c r="AY18" s="358">
        <v>1.0289520000000001</v>
      </c>
      <c r="AZ18"/>
      <c r="BA18"/>
      <c r="BB18"/>
      <c r="BC18"/>
      <c r="BD18"/>
    </row>
    <row r="19" spans="1:56" s="203" customFormat="1" ht="15.75" thickBot="1">
      <c r="A19" s="60" t="s">
        <v>194</v>
      </c>
      <c r="B19" s="60" t="s">
        <v>195</v>
      </c>
      <c r="C19" s="35">
        <v>7896261011076</v>
      </c>
      <c r="D19" s="47" t="s">
        <v>197</v>
      </c>
      <c r="E19" s="35">
        <v>526504810117211</v>
      </c>
      <c r="F19" s="35">
        <v>704654</v>
      </c>
      <c r="G19" s="48" t="s">
        <v>25</v>
      </c>
      <c r="H19" s="391">
        <f t="shared" si="0"/>
        <v>34.812075</v>
      </c>
      <c r="I19" s="391">
        <f t="shared" si="1"/>
        <v>48.125651475479643</v>
      </c>
      <c r="J19" s="391">
        <f>VLOOKUP(E19,[2]Plan1!$A$2:$J$430,10,FALSE)</f>
        <v>33.963000000000001</v>
      </c>
      <c r="K19" s="391">
        <f t="shared" si="2"/>
        <v>46.951855098028922</v>
      </c>
      <c r="L19" s="391">
        <f t="shared" si="3"/>
        <v>33.963000000000001</v>
      </c>
      <c r="M19" s="391">
        <f t="shared" si="4"/>
        <v>46.951855098028922</v>
      </c>
      <c r="N19" s="391">
        <f t="shared" si="5"/>
        <v>33.757150256999999</v>
      </c>
      <c r="O19" s="391">
        <f t="shared" si="6"/>
        <v>46.667279904279766</v>
      </c>
      <c r="P19" s="391">
        <f t="shared" si="7"/>
        <v>33.757150256999999</v>
      </c>
      <c r="Q19" s="391">
        <f t="shared" si="8"/>
        <v>46.667279904279766</v>
      </c>
      <c r="R19" s="391">
        <f t="shared" si="9"/>
        <v>33.553813776000005</v>
      </c>
      <c r="S19" s="391">
        <f t="shared" si="10"/>
        <v>46.386179147807873</v>
      </c>
      <c r="T19" s="391">
        <f t="shared" si="11"/>
        <v>33.553813776000005</v>
      </c>
      <c r="U19" s="391">
        <f t="shared" si="12"/>
        <v>46.386179147807873</v>
      </c>
      <c r="V19" s="391">
        <f t="shared" si="13"/>
        <v>31.647334734000001</v>
      </c>
      <c r="W19" s="391">
        <f t="shared" si="14"/>
        <v>43.750583713735111</v>
      </c>
      <c r="X19" s="391" t="s">
        <v>1098</v>
      </c>
      <c r="Y19" s="391" t="s">
        <v>1098</v>
      </c>
      <c r="Z19" s="72" t="s">
        <v>1108</v>
      </c>
      <c r="AA19" s="72" t="s">
        <v>1109</v>
      </c>
      <c r="AB19" s="72"/>
      <c r="AC19" s="72"/>
      <c r="AD19" s="72"/>
      <c r="AE19" s="72"/>
      <c r="AF19" s="72"/>
      <c r="AG19" s="72"/>
      <c r="AH19" s="72"/>
      <c r="AI19" s="72"/>
      <c r="AJ19" s="72"/>
      <c r="AK19" s="72"/>
      <c r="AL19" s="72"/>
      <c r="AM19" s="72"/>
      <c r="AN19" s="72"/>
      <c r="AO19" s="72"/>
      <c r="AQ19" s="474"/>
      <c r="AR19" s="356" t="s">
        <v>2370</v>
      </c>
      <c r="AS19" s="358">
        <v>0.82598099999999997</v>
      </c>
      <c r="AT19" s="358">
        <v>0.95449399999999995</v>
      </c>
      <c r="AU19" s="358">
        <v>1.020688</v>
      </c>
      <c r="AV19" s="358">
        <v>1.027817</v>
      </c>
      <c r="AW19" s="358">
        <v>1.0350459999999999</v>
      </c>
      <c r="AX19" s="357">
        <v>1.0498099999999999</v>
      </c>
      <c r="AY19" s="358">
        <v>1.0650120000000001</v>
      </c>
      <c r="AZ19"/>
      <c r="BA19"/>
      <c r="BB19"/>
      <c r="BC19"/>
      <c r="BD19"/>
    </row>
    <row r="20" spans="1:56" s="204" customFormat="1" ht="15">
      <c r="A20" s="60" t="s">
        <v>219</v>
      </c>
      <c r="B20" s="33" t="s">
        <v>220</v>
      </c>
      <c r="C20" s="35">
        <v>7896261008281</v>
      </c>
      <c r="D20" s="48" t="s">
        <v>222</v>
      </c>
      <c r="E20" s="35">
        <v>526505001115319</v>
      </c>
      <c r="F20" s="48">
        <v>702338</v>
      </c>
      <c r="G20" s="48" t="s">
        <v>25</v>
      </c>
      <c r="H20" s="391">
        <f t="shared" si="0"/>
        <v>98.464574999999996</v>
      </c>
      <c r="I20" s="391">
        <f t="shared" si="1"/>
        <v>136.121498621706</v>
      </c>
      <c r="J20" s="391">
        <f>VLOOKUP(E20,[2]Plan1!$A$2:$J$430,10,FALSE)</f>
        <v>96.063000000000002</v>
      </c>
      <c r="K20" s="391">
        <f t="shared" si="2"/>
        <v>132.80146206995707</v>
      </c>
      <c r="L20" s="391">
        <f t="shared" si="3"/>
        <v>96.063000000000002</v>
      </c>
      <c r="M20" s="391">
        <f t="shared" si="4"/>
        <v>132.80146206995707</v>
      </c>
      <c r="N20" s="391">
        <f t="shared" si="5"/>
        <v>95.480762157000001</v>
      </c>
      <c r="O20" s="391">
        <f t="shared" si="6"/>
        <v>131.99655240835105</v>
      </c>
      <c r="P20" s="391">
        <f t="shared" si="7"/>
        <v>95.480762157000001</v>
      </c>
      <c r="Q20" s="391">
        <f t="shared" si="8"/>
        <v>131.99655240835105</v>
      </c>
      <c r="R20" s="391">
        <f t="shared" si="9"/>
        <v>94.905632976000007</v>
      </c>
      <c r="S20" s="391">
        <f t="shared" si="10"/>
        <v>131.20147005493823</v>
      </c>
      <c r="T20" s="391">
        <f t="shared" si="11"/>
        <v>94.905632976000007</v>
      </c>
      <c r="U20" s="391">
        <f t="shared" si="12"/>
        <v>131.20147005493823</v>
      </c>
      <c r="V20" s="391">
        <f t="shared" si="13"/>
        <v>89.513232534000011</v>
      </c>
      <c r="W20" s="391">
        <f t="shared" si="14"/>
        <v>123.74679278310327</v>
      </c>
      <c r="X20" s="391" t="s">
        <v>1098</v>
      </c>
      <c r="Y20" s="391" t="s">
        <v>1098</v>
      </c>
      <c r="Z20" s="48" t="s">
        <v>1108</v>
      </c>
      <c r="AA20" s="48" t="s">
        <v>1109</v>
      </c>
      <c r="AB20" s="48"/>
      <c r="AC20" s="48"/>
      <c r="AD20" s="48"/>
      <c r="AE20" s="48"/>
      <c r="AF20" s="48"/>
      <c r="AG20" s="48"/>
      <c r="AH20" s="48"/>
      <c r="AI20" s="48"/>
      <c r="AJ20" s="48"/>
      <c r="AK20" s="48"/>
      <c r="AL20" s="48"/>
      <c r="AM20" s="48"/>
      <c r="AN20" s="48"/>
      <c r="AO20" s="48"/>
      <c r="AQ20"/>
      <c r="AR20"/>
      <c r="AS20"/>
      <c r="AT20"/>
      <c r="AU20"/>
      <c r="AV20"/>
      <c r="AW20"/>
      <c r="AX20"/>
      <c r="AY20"/>
      <c r="AZ20"/>
      <c r="BA20"/>
      <c r="BB20"/>
      <c r="BC20"/>
      <c r="BD20"/>
    </row>
    <row r="21" spans="1:56" s="204" customFormat="1" ht="15.75" thickBot="1">
      <c r="A21" s="34" t="s">
        <v>219</v>
      </c>
      <c r="B21" s="34" t="s">
        <v>223</v>
      </c>
      <c r="C21" s="39">
        <v>7896261008267</v>
      </c>
      <c r="D21" s="53" t="s">
        <v>224</v>
      </c>
      <c r="E21" s="39">
        <v>526504901112318</v>
      </c>
      <c r="F21" s="53">
        <v>702344</v>
      </c>
      <c r="G21" s="53" t="s">
        <v>25</v>
      </c>
      <c r="H21" s="392">
        <f t="shared" si="0"/>
        <v>98.464574999999996</v>
      </c>
      <c r="I21" s="392">
        <f t="shared" si="1"/>
        <v>136.121498621706</v>
      </c>
      <c r="J21" s="392">
        <f>VLOOKUP(E21,[2]Plan1!$A$2:$J$430,10,FALSE)</f>
        <v>96.063000000000002</v>
      </c>
      <c r="K21" s="392">
        <f t="shared" si="2"/>
        <v>132.80146206995707</v>
      </c>
      <c r="L21" s="392">
        <f t="shared" si="3"/>
        <v>96.063000000000002</v>
      </c>
      <c r="M21" s="392">
        <f t="shared" si="4"/>
        <v>132.80146206995707</v>
      </c>
      <c r="N21" s="392">
        <f t="shared" si="5"/>
        <v>95.480762157000001</v>
      </c>
      <c r="O21" s="392">
        <f t="shared" si="6"/>
        <v>131.99655240835105</v>
      </c>
      <c r="P21" s="392">
        <f t="shared" si="7"/>
        <v>95.480762157000001</v>
      </c>
      <c r="Q21" s="392">
        <f t="shared" si="8"/>
        <v>131.99655240835105</v>
      </c>
      <c r="R21" s="392">
        <f t="shared" si="9"/>
        <v>94.905632976000007</v>
      </c>
      <c r="S21" s="392">
        <f t="shared" si="10"/>
        <v>131.20147005493823</v>
      </c>
      <c r="T21" s="392">
        <f t="shared" si="11"/>
        <v>94.905632976000007</v>
      </c>
      <c r="U21" s="392">
        <f t="shared" si="12"/>
        <v>131.20147005493823</v>
      </c>
      <c r="V21" s="392">
        <f t="shared" si="13"/>
        <v>89.513232534000011</v>
      </c>
      <c r="W21" s="392">
        <f t="shared" si="14"/>
        <v>123.74679278310327</v>
      </c>
      <c r="X21" s="392" t="s">
        <v>1098</v>
      </c>
      <c r="Y21" s="392" t="s">
        <v>1098</v>
      </c>
      <c r="Z21" s="53" t="s">
        <v>1108</v>
      </c>
      <c r="AA21" s="53" t="s">
        <v>1109</v>
      </c>
      <c r="AB21" s="53"/>
      <c r="AC21" s="53"/>
      <c r="AD21" s="53"/>
      <c r="AE21" s="53"/>
      <c r="AF21" s="53"/>
      <c r="AG21" s="53"/>
      <c r="AH21" s="53"/>
      <c r="AI21" s="53"/>
      <c r="AJ21" s="53"/>
      <c r="AK21" s="53"/>
      <c r="AL21" s="53"/>
      <c r="AM21" s="53"/>
      <c r="AN21" s="53"/>
      <c r="AO21" s="53"/>
      <c r="AQ21" s="475"/>
      <c r="AR21" s="475"/>
      <c r="AS21" s="476" t="s">
        <v>2372</v>
      </c>
      <c r="AT21" s="476"/>
      <c r="AU21" s="476"/>
      <c r="AV21" s="476"/>
      <c r="AW21" s="476"/>
      <c r="AX21" s="476"/>
      <c r="AY21" s="476"/>
      <c r="AZ21"/>
      <c r="BA21"/>
      <c r="BB21"/>
      <c r="BC21"/>
      <c r="BD21"/>
    </row>
    <row r="22" spans="1:56" s="155" customFormat="1" ht="15.75" thickBot="1">
      <c r="A22" s="60" t="s">
        <v>2048</v>
      </c>
      <c r="B22" s="60" t="s">
        <v>271</v>
      </c>
      <c r="C22" s="47">
        <v>7896261016354</v>
      </c>
      <c r="D22" s="48" t="s">
        <v>273</v>
      </c>
      <c r="E22" s="111">
        <v>526530701117315</v>
      </c>
      <c r="F22" s="48">
        <v>718396</v>
      </c>
      <c r="G22" s="48" t="s">
        <v>25</v>
      </c>
      <c r="H22" s="391">
        <f t="shared" si="0"/>
        <v>50.137874999999994</v>
      </c>
      <c r="I22" s="391">
        <f t="shared" si="1"/>
        <v>69.312670904310167</v>
      </c>
      <c r="J22" s="391">
        <f>VLOOKUP(E22,[2]Plan1!$A$2:$J$430,10,FALSE)</f>
        <v>48.914999999999999</v>
      </c>
      <c r="K22" s="391">
        <f t="shared" si="2"/>
        <v>67.622117955424571</v>
      </c>
      <c r="L22" s="391">
        <f t="shared" si="3"/>
        <v>48.914999999999999</v>
      </c>
      <c r="M22" s="391">
        <f t="shared" si="4"/>
        <v>67.622117955424571</v>
      </c>
      <c r="N22" s="391">
        <f t="shared" si="5"/>
        <v>48.618526185</v>
      </c>
      <c r="O22" s="391">
        <f t="shared" si="6"/>
        <v>67.212260298496744</v>
      </c>
      <c r="P22" s="391">
        <f t="shared" si="7"/>
        <v>48.618526185</v>
      </c>
      <c r="Q22" s="391">
        <f t="shared" si="8"/>
        <v>67.212260298496744</v>
      </c>
      <c r="R22" s="391">
        <f t="shared" si="9"/>
        <v>48.325672080000004</v>
      </c>
      <c r="S22" s="391">
        <f t="shared" si="10"/>
        <v>66.80740667829761</v>
      </c>
      <c r="T22" s="391">
        <f t="shared" si="11"/>
        <v>48.325672080000004</v>
      </c>
      <c r="U22" s="391">
        <f t="shared" si="12"/>
        <v>66.80740667829761</v>
      </c>
      <c r="V22" s="391">
        <f t="shared" si="13"/>
        <v>45.57987747</v>
      </c>
      <c r="W22" s="391">
        <f t="shared" si="14"/>
        <v>63.01150670898781</v>
      </c>
      <c r="X22" s="391" t="s">
        <v>1098</v>
      </c>
      <c r="Y22" s="391" t="s">
        <v>1098</v>
      </c>
      <c r="Z22" s="48" t="s">
        <v>1108</v>
      </c>
      <c r="AA22" s="48" t="s">
        <v>1109</v>
      </c>
      <c r="AB22" s="48"/>
      <c r="AC22" s="48"/>
      <c r="AD22" s="48"/>
      <c r="AE22" s="48"/>
      <c r="AF22" s="48"/>
      <c r="AG22" s="48"/>
      <c r="AH22" s="48"/>
      <c r="AI22" s="48"/>
      <c r="AJ22" s="48"/>
      <c r="AK22" s="48"/>
      <c r="AL22" s="48"/>
      <c r="AM22" s="48"/>
      <c r="AN22" s="48"/>
      <c r="AO22" s="48"/>
      <c r="AQ22" s="475"/>
      <c r="AR22" s="475"/>
      <c r="AS22" s="352">
        <v>0</v>
      </c>
      <c r="AT22" s="353">
        <v>0.12</v>
      </c>
      <c r="AU22" s="353">
        <v>0.17</v>
      </c>
      <c r="AV22" s="354">
        <v>0.17499999999999999</v>
      </c>
      <c r="AW22" s="353">
        <v>0.18</v>
      </c>
      <c r="AX22" s="353">
        <v>0.19</v>
      </c>
      <c r="AY22" s="353">
        <v>0.2</v>
      </c>
      <c r="AZ22"/>
      <c r="BA22"/>
      <c r="BB22"/>
      <c r="BC22"/>
      <c r="BD22"/>
    </row>
    <row r="23" spans="1:56" s="203" customFormat="1" ht="15.75" thickBot="1">
      <c r="A23" s="60" t="s">
        <v>2048</v>
      </c>
      <c r="B23" s="60" t="s">
        <v>277</v>
      </c>
      <c r="C23" s="35">
        <v>7896261016347</v>
      </c>
      <c r="D23" s="47" t="s">
        <v>278</v>
      </c>
      <c r="E23" s="35">
        <v>526530702113313</v>
      </c>
      <c r="F23" s="35">
        <v>718398</v>
      </c>
      <c r="G23" s="48" t="s">
        <v>25</v>
      </c>
      <c r="H23" s="391">
        <f t="shared" si="0"/>
        <v>59.027699999999996</v>
      </c>
      <c r="I23" s="391">
        <f t="shared" si="1"/>
        <v>81.602332455022278</v>
      </c>
      <c r="J23" s="391">
        <f>VLOOKUP(E23,[2]Plan1!$A$2:$J$430,10,FALSE)</f>
        <v>57.588000000000001</v>
      </c>
      <c r="K23" s="391">
        <f t="shared" si="2"/>
        <v>79.612031663436369</v>
      </c>
      <c r="L23" s="391">
        <f t="shared" si="3"/>
        <v>57.588000000000001</v>
      </c>
      <c r="M23" s="391">
        <f t="shared" si="4"/>
        <v>79.612031663436369</v>
      </c>
      <c r="N23" s="391">
        <f t="shared" si="5"/>
        <v>57.238959132000005</v>
      </c>
      <c r="O23" s="391">
        <f t="shared" si="6"/>
        <v>79.129503139524289</v>
      </c>
      <c r="P23" s="391">
        <f t="shared" si="7"/>
        <v>57.238959132000005</v>
      </c>
      <c r="Q23" s="391">
        <f t="shared" si="8"/>
        <v>79.129503139524289</v>
      </c>
      <c r="R23" s="391">
        <f t="shared" si="9"/>
        <v>56.894179776000001</v>
      </c>
      <c r="S23" s="391">
        <f t="shared" si="10"/>
        <v>78.652865905955295</v>
      </c>
      <c r="T23" s="391">
        <f t="shared" si="11"/>
        <v>56.894179776000001</v>
      </c>
      <c r="U23" s="391">
        <f t="shared" si="12"/>
        <v>78.652865905955295</v>
      </c>
      <c r="V23" s="391">
        <f t="shared" si="13"/>
        <v>53.661534984000006</v>
      </c>
      <c r="W23" s="391">
        <f t="shared" si="14"/>
        <v>74.183924120559965</v>
      </c>
      <c r="X23" s="391" t="s">
        <v>1098</v>
      </c>
      <c r="Y23" s="391" t="s">
        <v>1098</v>
      </c>
      <c r="Z23" s="72" t="s">
        <v>1108</v>
      </c>
      <c r="AA23" s="72" t="s">
        <v>1109</v>
      </c>
      <c r="AB23" s="72"/>
      <c r="AC23" s="72"/>
      <c r="AD23" s="72"/>
      <c r="AE23" s="72"/>
      <c r="AF23" s="72"/>
      <c r="AG23" s="72"/>
      <c r="AH23" s="72"/>
      <c r="AI23" s="72"/>
      <c r="AJ23" s="72"/>
      <c r="AK23" s="72"/>
      <c r="AL23" s="72"/>
      <c r="AM23" s="72"/>
      <c r="AN23" s="72"/>
      <c r="AO23" s="72"/>
      <c r="AQ23" s="474" t="s">
        <v>2367</v>
      </c>
      <c r="AR23" s="356" t="s">
        <v>2368</v>
      </c>
      <c r="AS23" s="358">
        <v>0.89355200000000001</v>
      </c>
      <c r="AT23" s="358">
        <v>1.0281359999999999</v>
      </c>
      <c r="AU23" s="358">
        <v>1.0969949999999999</v>
      </c>
      <c r="AV23" s="358">
        <v>1.104393</v>
      </c>
      <c r="AW23" s="358">
        <v>1.11189</v>
      </c>
      <c r="AX23" s="357">
        <v>1.1272</v>
      </c>
      <c r="AY23" s="358">
        <v>1.14293</v>
      </c>
      <c r="AZ23"/>
      <c r="BA23"/>
      <c r="BB23"/>
      <c r="BC23"/>
      <c r="BD23"/>
    </row>
    <row r="24" spans="1:56" s="203" customFormat="1" ht="15.75" thickBot="1">
      <c r="A24" s="60" t="s">
        <v>1320</v>
      </c>
      <c r="B24" s="60" t="s">
        <v>1321</v>
      </c>
      <c r="C24" s="35">
        <v>7896261012059</v>
      </c>
      <c r="D24" s="47">
        <v>1006810460046</v>
      </c>
      <c r="E24" s="35">
        <v>526528302111419</v>
      </c>
      <c r="F24" s="35"/>
      <c r="G24" s="48" t="s">
        <v>43</v>
      </c>
      <c r="H24" s="391">
        <f t="shared" si="0"/>
        <v>266.973943824</v>
      </c>
      <c r="I24" s="391">
        <f t="shared" si="1"/>
        <v>355.35121153846154</v>
      </c>
      <c r="J24" s="391">
        <f>VLOOKUP(E24,[2]Plan1!$A$2:$J$430,10,FALSE)</f>
        <v>259.46199999999999</v>
      </c>
      <c r="K24" s="391">
        <f t="shared" si="2"/>
        <v>345.68338758048804</v>
      </c>
      <c r="L24" s="391">
        <f t="shared" si="3"/>
        <v>225.45094265400002</v>
      </c>
      <c r="M24" s="391">
        <f t="shared" si="4"/>
        <v>311.67270238802922</v>
      </c>
      <c r="N24" s="391">
        <f t="shared" si="5"/>
        <v>257.64965792999999</v>
      </c>
      <c r="O24" s="391">
        <f t="shared" si="6"/>
        <v>343.34884226054834</v>
      </c>
      <c r="P24" s="391">
        <f t="shared" si="7"/>
        <v>224.08461576199997</v>
      </c>
      <c r="Q24" s="391">
        <f t="shared" si="8"/>
        <v>309.78383561390069</v>
      </c>
      <c r="R24" s="391">
        <f t="shared" si="9"/>
        <v>255.86274313599998</v>
      </c>
      <c r="S24" s="391">
        <f t="shared" si="10"/>
        <v>341.04573682204125</v>
      </c>
      <c r="T24" s="391">
        <f t="shared" si="11"/>
        <v>222.734634976</v>
      </c>
      <c r="U24" s="391">
        <f t="shared" si="12"/>
        <v>307.91756637239098</v>
      </c>
      <c r="V24" s="391">
        <f t="shared" si="13"/>
        <v>239.26936984999998</v>
      </c>
      <c r="W24" s="391">
        <f t="shared" si="14"/>
        <v>319.61220833155227</v>
      </c>
      <c r="X24" s="391" t="s">
        <v>1098</v>
      </c>
      <c r="Y24" s="391" t="s">
        <v>1098</v>
      </c>
      <c r="Z24" s="72" t="s">
        <v>1113</v>
      </c>
      <c r="AA24" s="72" t="s">
        <v>1175</v>
      </c>
      <c r="AB24" s="72"/>
      <c r="AC24" s="72"/>
      <c r="AD24" s="72"/>
      <c r="AE24" s="72"/>
      <c r="AF24" s="72"/>
      <c r="AG24" s="72"/>
      <c r="AH24" s="72"/>
      <c r="AI24" s="72"/>
      <c r="AJ24" s="72"/>
      <c r="AK24" s="72"/>
      <c r="AL24" s="72"/>
      <c r="AM24" s="72"/>
      <c r="AN24" s="72"/>
      <c r="AO24" s="72"/>
      <c r="AQ24" s="474"/>
      <c r="AR24" s="356" t="s">
        <v>2369</v>
      </c>
      <c r="AS24" s="358">
        <v>0.77642199999999995</v>
      </c>
      <c r="AT24" s="358">
        <v>0.89336499999999996</v>
      </c>
      <c r="AU24" s="358">
        <v>0.95319799999999999</v>
      </c>
      <c r="AV24" s="358">
        <v>0.95962599999999998</v>
      </c>
      <c r="AW24" s="358">
        <v>0.96614100000000003</v>
      </c>
      <c r="AX24" s="357">
        <v>0.97943999999999998</v>
      </c>
      <c r="AY24" s="358">
        <v>0.99311099999999997</v>
      </c>
      <c r="AZ24"/>
      <c r="BA24"/>
      <c r="BB24"/>
      <c r="BC24"/>
      <c r="BD24"/>
    </row>
    <row r="25" spans="1:56" s="203" customFormat="1" ht="15.75" thickBot="1">
      <c r="A25" s="60" t="s">
        <v>322</v>
      </c>
      <c r="B25" s="60" t="s">
        <v>323</v>
      </c>
      <c r="C25" s="35">
        <v>7896261007741</v>
      </c>
      <c r="D25" s="47" t="s">
        <v>325</v>
      </c>
      <c r="E25" s="35">
        <v>526506002115310</v>
      </c>
      <c r="F25" s="35">
        <v>706201</v>
      </c>
      <c r="G25" s="48" t="s">
        <v>25</v>
      </c>
      <c r="H25" s="391">
        <f t="shared" si="0"/>
        <v>81.248674999999992</v>
      </c>
      <c r="I25" s="391">
        <f t="shared" si="1"/>
        <v>112.32152682350925</v>
      </c>
      <c r="J25" s="391">
        <f>VLOOKUP(E25,[2]Plan1!$A$2:$J$430,10,FALSE)</f>
        <v>79.266999999999996</v>
      </c>
      <c r="K25" s="391">
        <f t="shared" si="2"/>
        <v>109.58197738878951</v>
      </c>
      <c r="L25" s="391">
        <f t="shared" si="3"/>
        <v>79.266999999999996</v>
      </c>
      <c r="M25" s="391">
        <f t="shared" si="4"/>
        <v>109.58197738878951</v>
      </c>
      <c r="N25" s="391">
        <f t="shared" si="5"/>
        <v>78.786562712999995</v>
      </c>
      <c r="O25" s="391">
        <f t="shared" si="6"/>
        <v>108.91780102383605</v>
      </c>
      <c r="P25" s="391">
        <f t="shared" si="7"/>
        <v>78.786562712999995</v>
      </c>
      <c r="Q25" s="391">
        <f t="shared" si="8"/>
        <v>108.91780102383605</v>
      </c>
      <c r="R25" s="391">
        <f t="shared" si="9"/>
        <v>78.311991184000007</v>
      </c>
      <c r="S25" s="391">
        <f t="shared" si="10"/>
        <v>108.26173372520938</v>
      </c>
      <c r="T25" s="391">
        <f t="shared" si="11"/>
        <v>78.311991184000007</v>
      </c>
      <c r="U25" s="391">
        <f t="shared" si="12"/>
        <v>108.26173372520938</v>
      </c>
      <c r="V25" s="391">
        <f t="shared" si="13"/>
        <v>73.862417406000006</v>
      </c>
      <c r="W25" s="391">
        <f t="shared" si="14"/>
        <v>102.11045900646708</v>
      </c>
      <c r="X25" s="391" t="s">
        <v>1098</v>
      </c>
      <c r="Y25" s="391" t="s">
        <v>1098</v>
      </c>
      <c r="Z25" s="72" t="s">
        <v>1108</v>
      </c>
      <c r="AA25" s="72" t="s">
        <v>1109</v>
      </c>
      <c r="AB25" s="72"/>
      <c r="AC25" s="72"/>
      <c r="AD25" s="72"/>
      <c r="AE25" s="72"/>
      <c r="AF25" s="72"/>
      <c r="AG25" s="72"/>
      <c r="AH25" s="72"/>
      <c r="AI25" s="72"/>
      <c r="AJ25" s="72"/>
      <c r="AK25" s="72"/>
      <c r="AL25" s="72"/>
      <c r="AM25" s="72"/>
      <c r="AN25" s="72"/>
      <c r="AO25" s="72"/>
      <c r="AQ25" s="474"/>
      <c r="AR25" s="356" t="s">
        <v>2370</v>
      </c>
      <c r="AS25" s="358">
        <v>0.80363300000000004</v>
      </c>
      <c r="AT25" s="358">
        <v>0.924674</v>
      </c>
      <c r="AU25" s="358">
        <v>0.98660400000000004</v>
      </c>
      <c r="AV25" s="358">
        <v>0.99325699999999995</v>
      </c>
      <c r="AW25" s="357">
        <v>1</v>
      </c>
      <c r="AX25" s="357">
        <v>1.0137700000000001</v>
      </c>
      <c r="AY25" s="358">
        <v>1.0279160000000001</v>
      </c>
      <c r="AZ25"/>
      <c r="BA25"/>
      <c r="BB25"/>
      <c r="BC25"/>
      <c r="BD25"/>
    </row>
    <row r="26" spans="1:56" s="203" customFormat="1" ht="14.25" thickBot="1">
      <c r="A26" s="60" t="s">
        <v>322</v>
      </c>
      <c r="B26" s="60" t="s">
        <v>332</v>
      </c>
      <c r="C26" s="35">
        <v>7896261007765</v>
      </c>
      <c r="D26" s="47" t="s">
        <v>333</v>
      </c>
      <c r="E26" s="35">
        <v>526506007117311</v>
      </c>
      <c r="F26" s="35">
        <v>700614</v>
      </c>
      <c r="G26" s="48" t="s">
        <v>25</v>
      </c>
      <c r="H26" s="391">
        <f t="shared" si="0"/>
        <v>370.34889999999996</v>
      </c>
      <c r="I26" s="391">
        <f t="shared" si="1"/>
        <v>511.98562813986985</v>
      </c>
      <c r="J26" s="391">
        <f>VLOOKUP(E26,[2]Plan1!$A$2:$J$430,10,FALSE)</f>
        <v>361.31599999999997</v>
      </c>
      <c r="K26" s="391">
        <f t="shared" si="2"/>
        <v>499.49817379499501</v>
      </c>
      <c r="L26" s="391">
        <f t="shared" si="3"/>
        <v>361.31599999999997</v>
      </c>
      <c r="M26" s="391">
        <f t="shared" si="4"/>
        <v>499.49817379499501</v>
      </c>
      <c r="N26" s="391">
        <f t="shared" si="5"/>
        <v>359.12606372400001</v>
      </c>
      <c r="O26" s="391">
        <f t="shared" si="6"/>
        <v>496.47071536362358</v>
      </c>
      <c r="P26" s="391">
        <f t="shared" si="7"/>
        <v>359.12606372400001</v>
      </c>
      <c r="Q26" s="391">
        <f t="shared" si="8"/>
        <v>496.47071536362358</v>
      </c>
      <c r="R26" s="391">
        <f t="shared" si="9"/>
        <v>356.96286483199998</v>
      </c>
      <c r="S26" s="391">
        <f t="shared" si="10"/>
        <v>493.48021979711291</v>
      </c>
      <c r="T26" s="391">
        <f t="shared" si="11"/>
        <v>356.96286483199998</v>
      </c>
      <c r="U26" s="391">
        <f t="shared" si="12"/>
        <v>493.48021979711291</v>
      </c>
      <c r="V26" s="391">
        <f t="shared" si="13"/>
        <v>336.680752488</v>
      </c>
      <c r="W26" s="391">
        <f t="shared" si="14"/>
        <v>465.44138930930467</v>
      </c>
      <c r="X26" s="391" t="s">
        <v>1098</v>
      </c>
      <c r="Y26" s="391" t="s">
        <v>1098</v>
      </c>
      <c r="Z26" s="72" t="s">
        <v>1108</v>
      </c>
      <c r="AA26" s="72" t="s">
        <v>1109</v>
      </c>
      <c r="AB26" s="72"/>
      <c r="AC26" s="72"/>
      <c r="AD26" s="72"/>
      <c r="AE26" s="72"/>
      <c r="AF26" s="72"/>
      <c r="AG26" s="72"/>
      <c r="AH26" s="72"/>
      <c r="AI26" s="72"/>
      <c r="AJ26" s="72"/>
      <c r="AK26" s="72"/>
      <c r="AL26" s="72"/>
      <c r="AM26" s="72"/>
      <c r="AN26" s="72"/>
      <c r="AO26" s="72"/>
    </row>
    <row r="27" spans="1:56" s="203" customFormat="1" ht="13.5" thickBot="1">
      <c r="A27" s="60" t="s">
        <v>1329</v>
      </c>
      <c r="B27" s="60" t="s">
        <v>1330</v>
      </c>
      <c r="C27" s="35">
        <v>7896261015685</v>
      </c>
      <c r="D27" s="47">
        <v>1006800990360</v>
      </c>
      <c r="E27" s="35">
        <v>526529608176311</v>
      </c>
      <c r="F27" s="35"/>
      <c r="G27" s="48" t="s">
        <v>25</v>
      </c>
      <c r="H27" s="391">
        <f t="shared" si="0"/>
        <v>54.196874999999999</v>
      </c>
      <c r="I27" s="391">
        <f t="shared" si="1"/>
        <v>74.924000287547798</v>
      </c>
      <c r="J27" s="391">
        <f>VLOOKUP(E27,[2]Plan1!$A$2:$J$430,10,FALSE)</f>
        <v>52.875</v>
      </c>
      <c r="K27" s="391">
        <f t="shared" si="2"/>
        <v>73.096585646388107</v>
      </c>
      <c r="L27" s="391">
        <f t="shared" si="3"/>
        <v>52.875</v>
      </c>
      <c r="M27" s="391">
        <f t="shared" si="4"/>
        <v>73.096585646388107</v>
      </c>
      <c r="N27" s="391">
        <f t="shared" si="5"/>
        <v>52.554524624999999</v>
      </c>
      <c r="O27" s="391">
        <f t="shared" si="6"/>
        <v>72.653547240785343</v>
      </c>
      <c r="P27" s="391">
        <f t="shared" si="7"/>
        <v>52.554524624999999</v>
      </c>
      <c r="Q27" s="391">
        <f t="shared" si="8"/>
        <v>72.653547240785343</v>
      </c>
      <c r="R27" s="391">
        <f t="shared" si="9"/>
        <v>52.237962000000003</v>
      </c>
      <c r="S27" s="391">
        <f t="shared" si="10"/>
        <v>72.215917982520423</v>
      </c>
      <c r="T27" s="391">
        <f t="shared" si="11"/>
        <v>52.237962000000003</v>
      </c>
      <c r="U27" s="391">
        <f t="shared" si="12"/>
        <v>72.215917982520423</v>
      </c>
      <c r="V27" s="391">
        <f t="shared" si="13"/>
        <v>49.269876750000002</v>
      </c>
      <c r="W27" s="391">
        <f t="shared" si="14"/>
        <v>68.112714243846071</v>
      </c>
      <c r="X27" s="391" t="s">
        <v>1098</v>
      </c>
      <c r="Y27" s="391" t="s">
        <v>1098</v>
      </c>
      <c r="Z27" s="72" t="s">
        <v>1108</v>
      </c>
      <c r="AA27" s="72" t="s">
        <v>1109</v>
      </c>
      <c r="AB27" s="72"/>
      <c r="AC27" s="72"/>
      <c r="AD27" s="72"/>
      <c r="AE27" s="72"/>
      <c r="AF27" s="72"/>
      <c r="AG27" s="72"/>
      <c r="AH27" s="72"/>
      <c r="AI27" s="72"/>
      <c r="AJ27" s="72"/>
      <c r="AK27" s="72"/>
      <c r="AL27" s="72"/>
      <c r="AM27" s="72"/>
      <c r="AN27" s="72"/>
      <c r="AO27" s="72"/>
    </row>
    <row r="28" spans="1:56" s="203" customFormat="1" ht="13.5" thickBot="1">
      <c r="A28" s="60" t="s">
        <v>1329</v>
      </c>
      <c r="B28" s="60" t="s">
        <v>1331</v>
      </c>
      <c r="C28" s="35">
        <v>7896261017047</v>
      </c>
      <c r="D28" s="47">
        <v>1006800990379</v>
      </c>
      <c r="E28" s="35">
        <v>526529609172311</v>
      </c>
      <c r="F28" s="35"/>
      <c r="G28" s="48" t="s">
        <v>25</v>
      </c>
      <c r="H28" s="391">
        <f t="shared" si="0"/>
        <v>106.83677499999999</v>
      </c>
      <c r="I28" s="391">
        <f t="shared" si="1"/>
        <v>147.69557397581832</v>
      </c>
      <c r="J28" s="391">
        <f>VLOOKUP(E28,[2]Plan1!$A$2:$J$430,10,FALSE)</f>
        <v>104.23099999999999</v>
      </c>
      <c r="K28" s="391">
        <f t="shared" si="2"/>
        <v>144.09324290323741</v>
      </c>
      <c r="L28" s="391">
        <f t="shared" si="3"/>
        <v>104.23099999999999</v>
      </c>
      <c r="M28" s="391">
        <f t="shared" si="4"/>
        <v>144.09324290323741</v>
      </c>
      <c r="N28" s="391">
        <f t="shared" si="5"/>
        <v>103.59925590899999</v>
      </c>
      <c r="O28" s="391">
        <f t="shared" si="6"/>
        <v>143.21989375800089</v>
      </c>
      <c r="P28" s="391">
        <f t="shared" si="7"/>
        <v>103.59925590899999</v>
      </c>
      <c r="Q28" s="391">
        <f t="shared" si="8"/>
        <v>143.21989375800089</v>
      </c>
      <c r="R28" s="391">
        <f t="shared" si="9"/>
        <v>102.975224912</v>
      </c>
      <c r="S28" s="391">
        <f t="shared" si="10"/>
        <v>142.35720751273922</v>
      </c>
      <c r="T28" s="391">
        <f t="shared" si="11"/>
        <v>102.975224912</v>
      </c>
      <c r="U28" s="391">
        <f t="shared" si="12"/>
        <v>142.35720751273922</v>
      </c>
      <c r="V28" s="391">
        <f t="shared" si="13"/>
        <v>97.124321957999996</v>
      </c>
      <c r="W28" s="391">
        <f t="shared" si="14"/>
        <v>134.26867741560886</v>
      </c>
      <c r="X28" s="391" t="s">
        <v>1098</v>
      </c>
      <c r="Y28" s="391" t="s">
        <v>1098</v>
      </c>
      <c r="Z28" s="72" t="s">
        <v>1108</v>
      </c>
      <c r="AA28" s="72" t="s">
        <v>1109</v>
      </c>
      <c r="AB28" s="72"/>
      <c r="AC28" s="72"/>
      <c r="AD28" s="72"/>
      <c r="AE28" s="72"/>
      <c r="AF28" s="72"/>
      <c r="AG28" s="72"/>
      <c r="AH28" s="72"/>
      <c r="AI28" s="72"/>
      <c r="AJ28" s="72"/>
      <c r="AK28" s="72"/>
      <c r="AL28" s="72"/>
      <c r="AM28" s="72"/>
      <c r="AN28" s="72"/>
      <c r="AO28" s="72"/>
    </row>
    <row r="29" spans="1:56" s="390" customFormat="1" ht="13.5" thickBot="1">
      <c r="A29" s="375" t="s">
        <v>1329</v>
      </c>
      <c r="B29" s="375" t="s">
        <v>1332</v>
      </c>
      <c r="C29" s="380">
        <v>7896261013827</v>
      </c>
      <c r="D29" s="388">
        <v>1006800990344</v>
      </c>
      <c r="E29" s="380">
        <v>526529605177317</v>
      </c>
      <c r="F29" s="380"/>
      <c r="G29" s="376" t="s">
        <v>25</v>
      </c>
      <c r="H29" s="393" t="e">
        <f t="shared" si="0"/>
        <v>#N/A</v>
      </c>
      <c r="I29" s="393" t="e">
        <f t="shared" si="1"/>
        <v>#N/A</v>
      </c>
      <c r="J29" s="393" t="e">
        <f>VLOOKUP(E29,[2]Plan1!$A$2:$J$430,10,FALSE)</f>
        <v>#N/A</v>
      </c>
      <c r="K29" s="393" t="e">
        <f t="shared" si="2"/>
        <v>#N/A</v>
      </c>
      <c r="L29" s="393" t="e">
        <f t="shared" si="3"/>
        <v>#N/A</v>
      </c>
      <c r="M29" s="393" t="e">
        <f t="shared" si="4"/>
        <v>#N/A</v>
      </c>
      <c r="N29" s="393" t="e">
        <f t="shared" si="5"/>
        <v>#N/A</v>
      </c>
      <c r="O29" s="393" t="e">
        <f t="shared" si="6"/>
        <v>#N/A</v>
      </c>
      <c r="P29" s="393" t="e">
        <f t="shared" si="7"/>
        <v>#N/A</v>
      </c>
      <c r="Q29" s="393" t="e">
        <f t="shared" si="8"/>
        <v>#N/A</v>
      </c>
      <c r="R29" s="393" t="e">
        <f t="shared" si="9"/>
        <v>#N/A</v>
      </c>
      <c r="S29" s="393" t="e">
        <f t="shared" si="10"/>
        <v>#N/A</v>
      </c>
      <c r="T29" s="393" t="e">
        <f t="shared" si="11"/>
        <v>#N/A</v>
      </c>
      <c r="U29" s="393" t="e">
        <f t="shared" si="12"/>
        <v>#N/A</v>
      </c>
      <c r="V29" s="393" t="e">
        <f t="shared" si="13"/>
        <v>#N/A</v>
      </c>
      <c r="W29" s="393" t="e">
        <f t="shared" si="14"/>
        <v>#N/A</v>
      </c>
      <c r="X29" s="393" t="s">
        <v>1098</v>
      </c>
      <c r="Y29" s="393" t="s">
        <v>1098</v>
      </c>
      <c r="Z29" s="389" t="s">
        <v>1108</v>
      </c>
      <c r="AA29" s="389" t="s">
        <v>1109</v>
      </c>
      <c r="AB29" s="389"/>
      <c r="AC29" s="389"/>
      <c r="AD29" s="389"/>
      <c r="AE29" s="389"/>
      <c r="AF29" s="389"/>
      <c r="AG29" s="389"/>
      <c r="AH29" s="389"/>
      <c r="AI29" s="389"/>
      <c r="AJ29" s="389"/>
      <c r="AK29" s="389"/>
      <c r="AL29" s="389"/>
      <c r="AM29" s="389"/>
      <c r="AN29" s="389"/>
      <c r="AO29" s="389"/>
    </row>
    <row r="30" spans="1:56" s="203" customFormat="1" ht="13.5" thickBot="1">
      <c r="A30" s="60" t="s">
        <v>1333</v>
      </c>
      <c r="B30" s="60" t="s">
        <v>1334</v>
      </c>
      <c r="C30" s="35">
        <v>7896261018778</v>
      </c>
      <c r="D30" s="47">
        <v>1006810820050</v>
      </c>
      <c r="E30" s="35">
        <v>526513030077304</v>
      </c>
      <c r="F30" s="35"/>
      <c r="G30" s="48" t="s">
        <v>25</v>
      </c>
      <c r="H30" s="391">
        <f t="shared" si="0"/>
        <v>59.027699999999996</v>
      </c>
      <c r="I30" s="391">
        <f t="shared" si="1"/>
        <v>81.602332455022278</v>
      </c>
      <c r="J30" s="391">
        <f>VLOOKUP(E30,[2]Plan1!$A$2:$J$430,10,FALSE)</f>
        <v>57.588000000000001</v>
      </c>
      <c r="K30" s="391">
        <f t="shared" si="2"/>
        <v>79.612031663436369</v>
      </c>
      <c r="L30" s="391">
        <f t="shared" si="3"/>
        <v>57.588000000000001</v>
      </c>
      <c r="M30" s="391">
        <f t="shared" si="4"/>
        <v>79.612031663436369</v>
      </c>
      <c r="N30" s="391">
        <f t="shared" si="5"/>
        <v>57.238959132000005</v>
      </c>
      <c r="O30" s="391">
        <f t="shared" si="6"/>
        <v>79.129503139524289</v>
      </c>
      <c r="P30" s="391">
        <f t="shared" si="7"/>
        <v>57.238959132000005</v>
      </c>
      <c r="Q30" s="391">
        <f t="shared" si="8"/>
        <v>79.129503139524289</v>
      </c>
      <c r="R30" s="391">
        <f t="shared" si="9"/>
        <v>56.894179776000001</v>
      </c>
      <c r="S30" s="391">
        <f t="shared" si="10"/>
        <v>78.652865905955295</v>
      </c>
      <c r="T30" s="391">
        <f t="shared" si="11"/>
        <v>56.894179776000001</v>
      </c>
      <c r="U30" s="391">
        <f t="shared" si="12"/>
        <v>78.652865905955295</v>
      </c>
      <c r="V30" s="391">
        <f t="shared" si="13"/>
        <v>53.661534984000006</v>
      </c>
      <c r="W30" s="391">
        <f t="shared" si="14"/>
        <v>74.183924120559965</v>
      </c>
      <c r="X30" s="391" t="s">
        <v>1098</v>
      </c>
      <c r="Y30" s="391" t="s">
        <v>1098</v>
      </c>
      <c r="Z30" s="72" t="s">
        <v>1108</v>
      </c>
      <c r="AA30" s="72" t="s">
        <v>1109</v>
      </c>
      <c r="AB30" s="72"/>
      <c r="AC30" s="72"/>
      <c r="AD30" s="72"/>
      <c r="AE30" s="72"/>
      <c r="AF30" s="72"/>
      <c r="AG30" s="72"/>
      <c r="AH30" s="72"/>
      <c r="AI30" s="72"/>
      <c r="AJ30" s="72"/>
      <c r="AK30" s="72"/>
      <c r="AL30" s="72"/>
      <c r="AM30" s="72"/>
      <c r="AN30" s="72"/>
      <c r="AO30" s="72"/>
    </row>
    <row r="31" spans="1:56" s="203" customFormat="1" ht="13.5" thickBot="1">
      <c r="A31" s="60" t="s">
        <v>1333</v>
      </c>
      <c r="B31" s="60" t="s">
        <v>1335</v>
      </c>
      <c r="C31" s="35">
        <v>7896261018815</v>
      </c>
      <c r="D31" s="47">
        <v>1006810820115</v>
      </c>
      <c r="E31" s="35">
        <v>526513030076904</v>
      </c>
      <c r="F31" s="35"/>
      <c r="G31" s="48" t="s">
        <v>25</v>
      </c>
      <c r="H31" s="391">
        <f t="shared" si="0"/>
        <v>59.027699999999996</v>
      </c>
      <c r="I31" s="391">
        <f t="shared" si="1"/>
        <v>81.602332455022278</v>
      </c>
      <c r="J31" s="391">
        <f>VLOOKUP(E31,[2]Plan1!$A$2:$J$430,10,FALSE)</f>
        <v>57.588000000000001</v>
      </c>
      <c r="K31" s="391">
        <f t="shared" si="2"/>
        <v>79.612031663436369</v>
      </c>
      <c r="L31" s="391">
        <f t="shared" si="3"/>
        <v>57.588000000000001</v>
      </c>
      <c r="M31" s="391">
        <f t="shared" si="4"/>
        <v>79.612031663436369</v>
      </c>
      <c r="N31" s="391">
        <f t="shared" si="5"/>
        <v>57.238959132000005</v>
      </c>
      <c r="O31" s="391">
        <f t="shared" si="6"/>
        <v>79.129503139524289</v>
      </c>
      <c r="P31" s="391">
        <f t="shared" si="7"/>
        <v>57.238959132000005</v>
      </c>
      <c r="Q31" s="391">
        <f t="shared" si="8"/>
        <v>79.129503139524289</v>
      </c>
      <c r="R31" s="391">
        <f t="shared" si="9"/>
        <v>56.894179776000001</v>
      </c>
      <c r="S31" s="391">
        <f t="shared" si="10"/>
        <v>78.652865905955295</v>
      </c>
      <c r="T31" s="391">
        <f t="shared" si="11"/>
        <v>56.894179776000001</v>
      </c>
      <c r="U31" s="391">
        <f t="shared" si="12"/>
        <v>78.652865905955295</v>
      </c>
      <c r="V31" s="391">
        <f t="shared" si="13"/>
        <v>53.661534984000006</v>
      </c>
      <c r="W31" s="391">
        <f t="shared" si="14"/>
        <v>74.183924120559965</v>
      </c>
      <c r="X31" s="391" t="s">
        <v>1098</v>
      </c>
      <c r="Y31" s="391" t="s">
        <v>1098</v>
      </c>
      <c r="Z31" s="72" t="s">
        <v>1108</v>
      </c>
      <c r="AA31" s="72" t="s">
        <v>1109</v>
      </c>
      <c r="AB31" s="72"/>
      <c r="AC31" s="72"/>
      <c r="AD31" s="72"/>
      <c r="AE31" s="72"/>
      <c r="AF31" s="72"/>
      <c r="AG31" s="72"/>
      <c r="AH31" s="72"/>
      <c r="AI31" s="72"/>
      <c r="AJ31" s="72"/>
      <c r="AK31" s="72"/>
      <c r="AL31" s="72"/>
      <c r="AM31" s="72"/>
      <c r="AN31" s="72"/>
      <c r="AO31" s="72"/>
    </row>
    <row r="32" spans="1:56" s="203" customFormat="1" ht="13.5" thickBot="1">
      <c r="A32" s="60" t="s">
        <v>1333</v>
      </c>
      <c r="B32" s="60" t="s">
        <v>1336</v>
      </c>
      <c r="C32" s="35">
        <v>7896261018839</v>
      </c>
      <c r="D32" s="47">
        <v>1006810820085</v>
      </c>
      <c r="E32" s="35">
        <v>526513030076704</v>
      </c>
      <c r="F32" s="35"/>
      <c r="G32" s="48" t="s">
        <v>25</v>
      </c>
      <c r="H32" s="391">
        <f t="shared" si="0"/>
        <v>50.137874999999994</v>
      </c>
      <c r="I32" s="391">
        <f t="shared" si="1"/>
        <v>69.312670904310167</v>
      </c>
      <c r="J32" s="391">
        <f>VLOOKUP(E32,[2]Plan1!$A$2:$J$430,10,FALSE)</f>
        <v>48.914999999999999</v>
      </c>
      <c r="K32" s="391">
        <f t="shared" si="2"/>
        <v>67.622117955424571</v>
      </c>
      <c r="L32" s="391">
        <f t="shared" si="3"/>
        <v>48.914999999999999</v>
      </c>
      <c r="M32" s="391">
        <f t="shared" si="4"/>
        <v>67.622117955424571</v>
      </c>
      <c r="N32" s="391">
        <f t="shared" si="5"/>
        <v>48.618526185</v>
      </c>
      <c r="O32" s="391">
        <f t="shared" si="6"/>
        <v>67.212260298496744</v>
      </c>
      <c r="P32" s="391">
        <f t="shared" si="7"/>
        <v>48.618526185</v>
      </c>
      <c r="Q32" s="391">
        <f t="shared" si="8"/>
        <v>67.212260298496744</v>
      </c>
      <c r="R32" s="391">
        <f t="shared" si="9"/>
        <v>48.325672080000004</v>
      </c>
      <c r="S32" s="391">
        <f t="shared" si="10"/>
        <v>66.80740667829761</v>
      </c>
      <c r="T32" s="391">
        <f t="shared" si="11"/>
        <v>48.325672080000004</v>
      </c>
      <c r="U32" s="391">
        <f t="shared" si="12"/>
        <v>66.80740667829761</v>
      </c>
      <c r="V32" s="391">
        <f t="shared" si="13"/>
        <v>45.57987747</v>
      </c>
      <c r="W32" s="391">
        <f t="shared" si="14"/>
        <v>63.01150670898781</v>
      </c>
      <c r="X32" s="391" t="s">
        <v>1098</v>
      </c>
      <c r="Y32" s="391" t="s">
        <v>1098</v>
      </c>
      <c r="Z32" s="72" t="s">
        <v>1108</v>
      </c>
      <c r="AA32" s="72" t="s">
        <v>1109</v>
      </c>
      <c r="AB32" s="72"/>
      <c r="AC32" s="72"/>
      <c r="AD32" s="72"/>
      <c r="AE32" s="72"/>
      <c r="AF32" s="72"/>
      <c r="AG32" s="72"/>
      <c r="AH32" s="72"/>
      <c r="AI32" s="72"/>
      <c r="AJ32" s="72"/>
      <c r="AK32" s="72"/>
      <c r="AL32" s="72"/>
      <c r="AM32" s="72"/>
      <c r="AN32" s="72"/>
      <c r="AO32" s="72"/>
    </row>
    <row r="33" spans="1:41" s="203" customFormat="1" ht="13.5" thickBot="1">
      <c r="A33" s="60" t="s">
        <v>1337</v>
      </c>
      <c r="B33" s="60" t="s">
        <v>1339</v>
      </c>
      <c r="C33" s="35">
        <v>7896261018198</v>
      </c>
      <c r="D33" s="47">
        <v>1006810810012</v>
      </c>
      <c r="E33" s="35">
        <v>526512110076304</v>
      </c>
      <c r="F33" s="35"/>
      <c r="G33" s="48" t="s">
        <v>25</v>
      </c>
      <c r="H33" s="391">
        <f t="shared" si="0"/>
        <v>1864.7988999999998</v>
      </c>
      <c r="I33" s="391">
        <f t="shared" si="1"/>
        <v>2577.9750828773581</v>
      </c>
      <c r="J33" s="391">
        <f>VLOOKUP(E33,[2]Plan1!$A$2:$J$430,10,FALSE)</f>
        <v>1819.316</v>
      </c>
      <c r="K33" s="391">
        <f t="shared" si="2"/>
        <v>2515.097641831569</v>
      </c>
      <c r="L33" s="391">
        <f t="shared" si="3"/>
        <v>1819.316</v>
      </c>
      <c r="M33" s="391">
        <f t="shared" si="4"/>
        <v>2515.097641831569</v>
      </c>
      <c r="N33" s="391">
        <f t="shared" si="5"/>
        <v>1808.2891257240001</v>
      </c>
      <c r="O33" s="391">
        <f t="shared" si="6"/>
        <v>2499.8536350244281</v>
      </c>
      <c r="P33" s="391">
        <f t="shared" si="7"/>
        <v>1808.2891257240001</v>
      </c>
      <c r="Q33" s="391">
        <f t="shared" si="8"/>
        <v>2499.8536350244281</v>
      </c>
      <c r="R33" s="391">
        <f t="shared" si="9"/>
        <v>1797.3968808320001</v>
      </c>
      <c r="S33" s="391">
        <f t="shared" si="10"/>
        <v>2484.7957454427824</v>
      </c>
      <c r="T33" s="391">
        <f t="shared" si="11"/>
        <v>1797.3968808320001</v>
      </c>
      <c r="U33" s="391">
        <f t="shared" si="12"/>
        <v>2484.7957454427824</v>
      </c>
      <c r="V33" s="391">
        <f t="shared" si="13"/>
        <v>1695.2713964880002</v>
      </c>
      <c r="W33" s="391">
        <f t="shared" si="14"/>
        <v>2343.6132544162092</v>
      </c>
      <c r="X33" s="391" t="s">
        <v>1098</v>
      </c>
      <c r="Y33" s="391" t="s">
        <v>1098</v>
      </c>
      <c r="Z33" s="72" t="s">
        <v>1113</v>
      </c>
      <c r="AA33" s="72" t="s">
        <v>1109</v>
      </c>
      <c r="AB33" s="72"/>
      <c r="AC33" s="72"/>
      <c r="AD33" s="72"/>
      <c r="AE33" s="72"/>
      <c r="AF33" s="72"/>
      <c r="AG33" s="72"/>
      <c r="AH33" s="72"/>
      <c r="AI33" s="72"/>
      <c r="AJ33" s="72"/>
      <c r="AK33" s="72"/>
      <c r="AL33" s="72"/>
      <c r="AM33" s="72"/>
      <c r="AN33" s="72"/>
      <c r="AO33" s="72"/>
    </row>
    <row r="34" spans="1:41" s="203" customFormat="1" ht="23.25" thickBot="1">
      <c r="A34" s="60" t="s">
        <v>1337</v>
      </c>
      <c r="B34" s="60" t="s">
        <v>1860</v>
      </c>
      <c r="C34" s="35" t="s">
        <v>1861</v>
      </c>
      <c r="D34" s="47" t="s">
        <v>1862</v>
      </c>
      <c r="E34" s="35">
        <v>526514120080003</v>
      </c>
      <c r="F34" s="35"/>
      <c r="G34" s="48" t="s">
        <v>25</v>
      </c>
      <c r="H34" s="391">
        <f t="shared" si="0"/>
        <v>1864.7988999999998</v>
      </c>
      <c r="I34" s="391">
        <f t="shared" si="1"/>
        <v>2577.9750828773581</v>
      </c>
      <c r="J34" s="391">
        <f>VLOOKUP(E34,[2]Plan1!$A$2:$J$430,10,FALSE)</f>
        <v>1819.316</v>
      </c>
      <c r="K34" s="391">
        <f t="shared" si="2"/>
        <v>2515.097641831569</v>
      </c>
      <c r="L34" s="391">
        <f t="shared" si="3"/>
        <v>1819.316</v>
      </c>
      <c r="M34" s="391">
        <f t="shared" si="4"/>
        <v>2515.097641831569</v>
      </c>
      <c r="N34" s="391">
        <f t="shared" si="5"/>
        <v>1808.2891257240001</v>
      </c>
      <c r="O34" s="391">
        <f t="shared" si="6"/>
        <v>2499.8536350244281</v>
      </c>
      <c r="P34" s="391">
        <f t="shared" si="7"/>
        <v>1808.2891257240001</v>
      </c>
      <c r="Q34" s="391">
        <f t="shared" si="8"/>
        <v>2499.8536350244281</v>
      </c>
      <c r="R34" s="391">
        <f t="shared" si="9"/>
        <v>1797.3968808320001</v>
      </c>
      <c r="S34" s="391">
        <f t="shared" si="10"/>
        <v>2484.7957454427824</v>
      </c>
      <c r="T34" s="391">
        <f t="shared" si="11"/>
        <v>1797.3968808320001</v>
      </c>
      <c r="U34" s="391">
        <f t="shared" si="12"/>
        <v>2484.7957454427824</v>
      </c>
      <c r="V34" s="391">
        <f t="shared" si="13"/>
        <v>1695.2713964880002</v>
      </c>
      <c r="W34" s="391">
        <f t="shared" si="14"/>
        <v>2343.6132544162092</v>
      </c>
      <c r="X34" s="391" t="s">
        <v>1098</v>
      </c>
      <c r="Y34" s="391" t="s">
        <v>1098</v>
      </c>
      <c r="Z34" s="72" t="s">
        <v>1113</v>
      </c>
      <c r="AA34" s="72" t="s">
        <v>1109</v>
      </c>
      <c r="AB34" s="72"/>
      <c r="AC34" s="72"/>
      <c r="AD34" s="72"/>
      <c r="AE34" s="72"/>
      <c r="AF34" s="72"/>
      <c r="AG34" s="72"/>
      <c r="AH34" s="72"/>
      <c r="AI34" s="72"/>
      <c r="AJ34" s="72"/>
      <c r="AK34" s="72"/>
      <c r="AL34" s="72"/>
      <c r="AM34" s="72"/>
      <c r="AN34" s="72"/>
      <c r="AO34" s="72"/>
    </row>
    <row r="35" spans="1:41" s="203" customFormat="1" ht="23.25" thickBot="1">
      <c r="A35" s="60" t="s">
        <v>431</v>
      </c>
      <c r="B35" s="60" t="s">
        <v>445</v>
      </c>
      <c r="C35" s="35">
        <v>7896261007208</v>
      </c>
      <c r="D35" s="47" t="s">
        <v>446</v>
      </c>
      <c r="E35" s="35">
        <v>526506805171313</v>
      </c>
      <c r="F35" s="35">
        <v>724697</v>
      </c>
      <c r="G35" s="48" t="s">
        <v>25</v>
      </c>
      <c r="H35" s="391">
        <f t="shared" si="0"/>
        <v>29.3355</v>
      </c>
      <c r="I35" s="391">
        <f t="shared" si="1"/>
        <v>40.554607815217366</v>
      </c>
      <c r="J35" s="391">
        <f>VLOOKUP(E35,[2]Plan1!$A$2:$J$430,10,FALSE)</f>
        <v>28.62</v>
      </c>
      <c r="K35" s="391">
        <f t="shared" si="2"/>
        <v>39.565471039236456</v>
      </c>
      <c r="L35" s="391">
        <f t="shared" si="3"/>
        <v>28.62</v>
      </c>
      <c r="M35" s="391">
        <f t="shared" si="4"/>
        <v>39.565471039236456</v>
      </c>
      <c r="N35" s="391">
        <f t="shared" si="5"/>
        <v>28.44653418</v>
      </c>
      <c r="O35" s="391">
        <f t="shared" si="6"/>
        <v>39.325664719267643</v>
      </c>
      <c r="P35" s="391">
        <f t="shared" si="7"/>
        <v>28.44653418</v>
      </c>
      <c r="Q35" s="391">
        <f t="shared" si="8"/>
        <v>39.325664719267643</v>
      </c>
      <c r="R35" s="391">
        <f t="shared" si="9"/>
        <v>28.275186240000004</v>
      </c>
      <c r="S35" s="391">
        <f t="shared" si="10"/>
        <v>39.088786244155735</v>
      </c>
      <c r="T35" s="391">
        <f t="shared" si="11"/>
        <v>28.275186240000004</v>
      </c>
      <c r="U35" s="391">
        <f t="shared" si="12"/>
        <v>39.088786244155735</v>
      </c>
      <c r="V35" s="391">
        <f t="shared" si="13"/>
        <v>26.66863116</v>
      </c>
      <c r="W35" s="391">
        <f t="shared" si="14"/>
        <v>36.867818092839236</v>
      </c>
      <c r="X35" s="391" t="s">
        <v>1098</v>
      </c>
      <c r="Y35" s="391" t="s">
        <v>1098</v>
      </c>
      <c r="Z35" s="72" t="s">
        <v>1108</v>
      </c>
      <c r="AA35" s="72" t="s">
        <v>1109</v>
      </c>
      <c r="AB35" s="72"/>
      <c r="AC35" s="72"/>
      <c r="AD35" s="72"/>
      <c r="AE35" s="72"/>
      <c r="AF35" s="72"/>
      <c r="AG35" s="72"/>
      <c r="AH35" s="72"/>
      <c r="AI35" s="72"/>
      <c r="AJ35" s="72"/>
      <c r="AK35" s="72"/>
      <c r="AL35" s="72"/>
      <c r="AM35" s="72"/>
      <c r="AN35" s="72"/>
      <c r="AO35" s="72"/>
    </row>
    <row r="36" spans="1:41" s="203" customFormat="1" ht="13.5" thickBot="1">
      <c r="A36" s="60" t="s">
        <v>1386</v>
      </c>
      <c r="B36" s="60" t="s">
        <v>1387</v>
      </c>
      <c r="C36" s="35">
        <v>7896261017542</v>
      </c>
      <c r="D36" s="47">
        <v>1006810760023</v>
      </c>
      <c r="E36" s="35">
        <v>526532502111313</v>
      </c>
      <c r="F36" s="35"/>
      <c r="G36" s="48" t="s">
        <v>43</v>
      </c>
      <c r="H36" s="391">
        <f t="shared" si="0"/>
        <v>3295.3494569040004</v>
      </c>
      <c r="I36" s="391">
        <f t="shared" si="1"/>
        <v>4386.2198879056996</v>
      </c>
      <c r="J36" s="391">
        <f>VLOOKUP(E36,[2]Plan1!$A$2:$J$430,10,FALSE)</f>
        <v>3202.627</v>
      </c>
      <c r="K36" s="391">
        <f t="shared" si="2"/>
        <v>4266.886675184558</v>
      </c>
      <c r="L36" s="391">
        <f t="shared" si="3"/>
        <v>2782.8170449590002</v>
      </c>
      <c r="M36" s="391">
        <f t="shared" si="4"/>
        <v>3847.0813137602686</v>
      </c>
      <c r="N36" s="391">
        <f t="shared" si="5"/>
        <v>3180.2566504050001</v>
      </c>
      <c r="O36" s="391">
        <f t="shared" si="6"/>
        <v>4238.0705947012402</v>
      </c>
      <c r="P36" s="391">
        <f t="shared" si="7"/>
        <v>2765.9520111769998</v>
      </c>
      <c r="Q36" s="391">
        <f t="shared" si="8"/>
        <v>3823.7663939252761</v>
      </c>
      <c r="R36" s="391">
        <f t="shared" si="9"/>
        <v>3158.2001582560001</v>
      </c>
      <c r="S36" s="391">
        <f t="shared" si="10"/>
        <v>4209.6425872812342</v>
      </c>
      <c r="T36" s="391">
        <f t="shared" si="11"/>
        <v>2749.2887428959998</v>
      </c>
      <c r="U36" s="391">
        <f t="shared" si="12"/>
        <v>3800.7304030590662</v>
      </c>
      <c r="V36" s="391">
        <f t="shared" si="13"/>
        <v>2953.382553725</v>
      </c>
      <c r="W36" s="391">
        <f t="shared" si="14"/>
        <v>3945.0813141510293</v>
      </c>
      <c r="X36" s="391" t="s">
        <v>1098</v>
      </c>
      <c r="Y36" s="391" t="s">
        <v>1098</v>
      </c>
      <c r="Z36" s="72" t="s">
        <v>1108</v>
      </c>
      <c r="AA36" s="72" t="s">
        <v>1109</v>
      </c>
      <c r="AB36" s="72"/>
      <c r="AC36" s="72"/>
      <c r="AD36" s="72"/>
      <c r="AE36" s="72"/>
      <c r="AF36" s="72"/>
      <c r="AG36" s="72"/>
      <c r="AH36" s="72"/>
      <c r="AI36" s="72"/>
      <c r="AJ36" s="72"/>
      <c r="AK36" s="72"/>
      <c r="AL36" s="72"/>
      <c r="AM36" s="72"/>
      <c r="AN36" s="72"/>
      <c r="AO36" s="72"/>
    </row>
    <row r="37" spans="1:41" s="203" customFormat="1" ht="13.5" thickBot="1">
      <c r="A37" s="60" t="s">
        <v>1386</v>
      </c>
      <c r="B37" s="60" t="s">
        <v>1388</v>
      </c>
      <c r="C37" s="35">
        <v>7896261017597</v>
      </c>
      <c r="D37" s="47">
        <v>1006810760058</v>
      </c>
      <c r="E37" s="35">
        <v>526532503118311</v>
      </c>
      <c r="F37" s="35"/>
      <c r="G37" s="48" t="s">
        <v>43</v>
      </c>
      <c r="H37" s="391">
        <f t="shared" si="0"/>
        <v>19772.099828280003</v>
      </c>
      <c r="I37" s="391">
        <f t="shared" si="1"/>
        <v>26317.323436142353</v>
      </c>
      <c r="J37" s="391">
        <f>VLOOKUP(E37,[2]Plan1!$A$2:$J$430,10,FALSE)</f>
        <v>19215.764999999999</v>
      </c>
      <c r="K37" s="391">
        <f t="shared" si="2"/>
        <v>25601.324048032377</v>
      </c>
      <c r="L37" s="391">
        <f t="shared" si="3"/>
        <v>16696.904876504999</v>
      </c>
      <c r="M37" s="391">
        <f t="shared" si="4"/>
        <v>23082.491486241943</v>
      </c>
      <c r="N37" s="391">
        <f t="shared" si="5"/>
        <v>19081.542881474998</v>
      </c>
      <c r="O37" s="391">
        <f t="shared" si="6"/>
        <v>25428.427538139553</v>
      </c>
      <c r="P37" s="391">
        <f t="shared" si="7"/>
        <v>16595.714658015</v>
      </c>
      <c r="Q37" s="391">
        <f t="shared" si="8"/>
        <v>22942.601945392187</v>
      </c>
      <c r="R37" s="391">
        <f t="shared" si="9"/>
        <v>18949.20390792</v>
      </c>
      <c r="S37" s="391">
        <f t="shared" si="10"/>
        <v>25257.859466990125</v>
      </c>
      <c r="T37" s="391">
        <f t="shared" si="11"/>
        <v>16495.73503272</v>
      </c>
      <c r="U37" s="391">
        <f t="shared" si="12"/>
        <v>22804.385978616399</v>
      </c>
      <c r="V37" s="391">
        <f t="shared" si="13"/>
        <v>17720.298088874999</v>
      </c>
      <c r="W37" s="391">
        <f t="shared" si="14"/>
        <v>23670.491580386148</v>
      </c>
      <c r="X37" s="391" t="s">
        <v>1098</v>
      </c>
      <c r="Y37" s="391" t="s">
        <v>1098</v>
      </c>
      <c r="Z37" s="72" t="s">
        <v>1108</v>
      </c>
      <c r="AA37" s="72" t="s">
        <v>1109</v>
      </c>
      <c r="AB37" s="72"/>
      <c r="AC37" s="72"/>
      <c r="AD37" s="72"/>
      <c r="AE37" s="72"/>
      <c r="AF37" s="72"/>
      <c r="AG37" s="72"/>
      <c r="AH37" s="72"/>
      <c r="AI37" s="72"/>
      <c r="AJ37" s="72"/>
      <c r="AK37" s="72"/>
      <c r="AL37" s="72"/>
      <c r="AM37" s="72"/>
      <c r="AN37" s="72"/>
      <c r="AO37" s="72"/>
    </row>
    <row r="38" spans="1:41" s="203" customFormat="1" ht="14.25" thickBot="1">
      <c r="A38" s="60" t="s">
        <v>494</v>
      </c>
      <c r="B38" s="60" t="s">
        <v>495</v>
      </c>
      <c r="C38" s="35">
        <v>7896261017016</v>
      </c>
      <c r="D38" s="47" t="s">
        <v>497</v>
      </c>
      <c r="E38" s="35">
        <v>526507304115311</v>
      </c>
      <c r="F38" s="35">
        <v>719753</v>
      </c>
      <c r="G38" s="48" t="s">
        <v>25</v>
      </c>
      <c r="H38" s="391">
        <f t="shared" si="0"/>
        <v>3.69</v>
      </c>
      <c r="I38" s="391">
        <f t="shared" si="1"/>
        <v>5.1012085302160202</v>
      </c>
      <c r="J38" s="391">
        <f>VLOOKUP(E38,[2]Plan1!$A$2:$J$430,10,FALSE)</f>
        <v>3.6</v>
      </c>
      <c r="K38" s="391">
        <f t="shared" si="2"/>
        <v>4.9767888099668491</v>
      </c>
      <c r="L38" s="391">
        <f t="shared" si="3"/>
        <v>3.6</v>
      </c>
      <c r="M38" s="391">
        <f t="shared" si="4"/>
        <v>4.9767888099668491</v>
      </c>
      <c r="N38" s="391">
        <f t="shared" si="5"/>
        <v>3.5781803999999999</v>
      </c>
      <c r="O38" s="391">
        <f t="shared" si="6"/>
        <v>4.9466244929896401</v>
      </c>
      <c r="P38" s="391">
        <f t="shared" si="7"/>
        <v>3.5781803999999999</v>
      </c>
      <c r="Q38" s="391">
        <f t="shared" si="8"/>
        <v>4.9466244929896401</v>
      </c>
      <c r="R38" s="391">
        <f t="shared" si="9"/>
        <v>3.5566272000000003</v>
      </c>
      <c r="S38" s="391">
        <f t="shared" si="10"/>
        <v>4.9168284583843693</v>
      </c>
      <c r="T38" s="391">
        <f t="shared" si="11"/>
        <v>3.5566272000000003</v>
      </c>
      <c r="U38" s="391">
        <f t="shared" si="12"/>
        <v>4.9168284583843693</v>
      </c>
      <c r="V38" s="391">
        <f t="shared" si="13"/>
        <v>3.3545448000000002</v>
      </c>
      <c r="W38" s="391">
        <f t="shared" si="14"/>
        <v>4.6374613953256896</v>
      </c>
      <c r="X38" s="391" t="s">
        <v>1098</v>
      </c>
      <c r="Y38" s="391" t="s">
        <v>1098</v>
      </c>
      <c r="Z38" s="72" t="s">
        <v>1108</v>
      </c>
      <c r="AA38" s="72" t="s">
        <v>1109</v>
      </c>
      <c r="AB38" s="72"/>
      <c r="AC38" s="72"/>
      <c r="AD38" s="72"/>
      <c r="AE38" s="72"/>
      <c r="AF38" s="72"/>
      <c r="AG38" s="72"/>
      <c r="AH38" s="72"/>
      <c r="AI38" s="72"/>
      <c r="AJ38" s="72"/>
      <c r="AK38" s="72"/>
      <c r="AL38" s="72"/>
      <c r="AM38" s="72"/>
      <c r="AN38" s="72"/>
      <c r="AO38" s="72"/>
    </row>
    <row r="39" spans="1:41" s="203" customFormat="1" ht="14.25" thickBot="1">
      <c r="A39" s="60" t="s">
        <v>494</v>
      </c>
      <c r="B39" s="60" t="s">
        <v>502</v>
      </c>
      <c r="C39" s="35">
        <v>7896261018549</v>
      </c>
      <c r="D39" s="47" t="s">
        <v>503</v>
      </c>
      <c r="E39" s="35">
        <v>526512020076203</v>
      </c>
      <c r="F39" s="35">
        <v>725680</v>
      </c>
      <c r="G39" s="48" t="s">
        <v>25</v>
      </c>
      <c r="H39" s="391">
        <f t="shared" si="0"/>
        <v>6.4800499999999994</v>
      </c>
      <c r="I39" s="391">
        <f t="shared" si="1"/>
        <v>8.9582889800071328</v>
      </c>
      <c r="J39" s="391">
        <f>VLOOKUP(E39,[2]Plan1!$A$2:$J$430,10,FALSE)</f>
        <v>6.3220000000000001</v>
      </c>
      <c r="K39" s="391">
        <f t="shared" si="2"/>
        <v>8.7397941268362285</v>
      </c>
      <c r="L39" s="391">
        <f t="shared" si="3"/>
        <v>6.3220000000000001</v>
      </c>
      <c r="M39" s="391">
        <f t="shared" si="4"/>
        <v>8.7397941268362285</v>
      </c>
      <c r="N39" s="391">
        <f t="shared" si="5"/>
        <v>6.2836823580000001</v>
      </c>
      <c r="O39" s="391">
        <f t="shared" si="6"/>
        <v>8.6868222346334747</v>
      </c>
      <c r="P39" s="391">
        <f t="shared" si="7"/>
        <v>6.2836823580000001</v>
      </c>
      <c r="Q39" s="391">
        <f t="shared" si="8"/>
        <v>8.6868222346334747</v>
      </c>
      <c r="R39" s="391">
        <f t="shared" si="9"/>
        <v>6.2458325440000007</v>
      </c>
      <c r="S39" s="391">
        <f t="shared" si="10"/>
        <v>8.634497087196106</v>
      </c>
      <c r="T39" s="391">
        <f t="shared" si="11"/>
        <v>6.2458325440000007</v>
      </c>
      <c r="U39" s="391">
        <f t="shared" si="12"/>
        <v>8.634497087196106</v>
      </c>
      <c r="V39" s="391">
        <f t="shared" si="13"/>
        <v>5.8909533960000005</v>
      </c>
      <c r="W39" s="391">
        <f t="shared" si="14"/>
        <v>8.1438974836802807</v>
      </c>
      <c r="X39" s="391" t="s">
        <v>1098</v>
      </c>
      <c r="Y39" s="391" t="s">
        <v>1098</v>
      </c>
      <c r="Z39" s="72" t="s">
        <v>1108</v>
      </c>
      <c r="AA39" s="72" t="s">
        <v>1109</v>
      </c>
      <c r="AB39" s="72"/>
      <c r="AC39" s="72"/>
      <c r="AD39" s="72"/>
      <c r="AE39" s="72"/>
      <c r="AF39" s="72"/>
      <c r="AG39" s="72"/>
      <c r="AH39" s="72"/>
      <c r="AI39" s="72"/>
      <c r="AJ39" s="72"/>
      <c r="AK39" s="72"/>
      <c r="AL39" s="72"/>
      <c r="AM39" s="72"/>
      <c r="AN39" s="72"/>
      <c r="AO39" s="72"/>
    </row>
    <row r="40" spans="1:41" s="203" customFormat="1" ht="14.25" thickBot="1">
      <c r="A40" s="60" t="s">
        <v>533</v>
      </c>
      <c r="B40" s="60" t="s">
        <v>534</v>
      </c>
      <c r="C40" s="35">
        <v>7896261002357</v>
      </c>
      <c r="D40" s="47" t="s">
        <v>536</v>
      </c>
      <c r="E40" s="35">
        <v>526508005111312</v>
      </c>
      <c r="F40" s="35">
        <v>105180</v>
      </c>
      <c r="G40" s="48" t="s">
        <v>25</v>
      </c>
      <c r="H40" s="391">
        <f t="shared" si="0"/>
        <v>61.276549999999993</v>
      </c>
      <c r="I40" s="391">
        <f t="shared" si="1"/>
        <v>84.711235653715036</v>
      </c>
      <c r="J40" s="391">
        <f>VLOOKUP(E40,[2]Plan1!$A$2:$J$430,10,FALSE)</f>
        <v>59.781999999999996</v>
      </c>
      <c r="K40" s="391">
        <f t="shared" si="2"/>
        <v>82.645107954843937</v>
      </c>
      <c r="L40" s="391">
        <f t="shared" si="3"/>
        <v>59.781999999999996</v>
      </c>
      <c r="M40" s="391">
        <f t="shared" si="4"/>
        <v>82.645107954843937</v>
      </c>
      <c r="N40" s="391">
        <f t="shared" si="5"/>
        <v>59.419661297999994</v>
      </c>
      <c r="O40" s="391">
        <f t="shared" si="6"/>
        <v>82.144195955529625</v>
      </c>
      <c r="P40" s="391">
        <f t="shared" si="7"/>
        <v>59.419661297999994</v>
      </c>
      <c r="Q40" s="391">
        <f t="shared" si="8"/>
        <v>82.144195955529625</v>
      </c>
      <c r="R40" s="391">
        <f t="shared" si="9"/>
        <v>59.061746464000002</v>
      </c>
      <c r="S40" s="391">
        <f t="shared" si="10"/>
        <v>81.649399694203993</v>
      </c>
      <c r="T40" s="391">
        <f t="shared" si="11"/>
        <v>59.061746464000002</v>
      </c>
      <c r="U40" s="391">
        <f t="shared" si="12"/>
        <v>81.649399694203993</v>
      </c>
      <c r="V40" s="391">
        <f t="shared" si="13"/>
        <v>55.705943675999997</v>
      </c>
      <c r="W40" s="391">
        <f t="shared" si="14"/>
        <v>77.010199204266769</v>
      </c>
      <c r="X40" s="391" t="s">
        <v>1098</v>
      </c>
      <c r="Y40" s="391" t="s">
        <v>1098</v>
      </c>
      <c r="Z40" s="72" t="s">
        <v>1108</v>
      </c>
      <c r="AA40" s="72" t="s">
        <v>1109</v>
      </c>
      <c r="AB40" s="72"/>
      <c r="AC40" s="72"/>
      <c r="AD40" s="72"/>
      <c r="AE40" s="72"/>
      <c r="AF40" s="72"/>
      <c r="AG40" s="72"/>
      <c r="AH40" s="72"/>
      <c r="AI40" s="72"/>
      <c r="AJ40" s="72"/>
      <c r="AK40" s="72"/>
      <c r="AL40" s="72"/>
      <c r="AM40" s="72"/>
      <c r="AN40" s="72"/>
      <c r="AO40" s="72"/>
    </row>
    <row r="41" spans="1:41" s="203" customFormat="1" ht="14.25" thickBot="1">
      <c r="A41" s="60" t="s">
        <v>533</v>
      </c>
      <c r="B41" s="60" t="s">
        <v>537</v>
      </c>
      <c r="C41" s="35">
        <v>7896261003231</v>
      </c>
      <c r="D41" s="47" t="s">
        <v>538</v>
      </c>
      <c r="E41" s="35">
        <v>526508008110317</v>
      </c>
      <c r="F41" s="35">
        <v>132533</v>
      </c>
      <c r="G41" s="48" t="s">
        <v>25</v>
      </c>
      <c r="H41" s="391">
        <f t="shared" si="0"/>
        <v>57.656249999999993</v>
      </c>
      <c r="I41" s="391">
        <f t="shared" si="1"/>
        <v>79.706383284625318</v>
      </c>
      <c r="J41" s="391">
        <f>VLOOKUP(E41,[2]Plan1!$A$2:$J$430,10,FALSE)</f>
        <v>56.25</v>
      </c>
      <c r="K41" s="391">
        <f t="shared" si="2"/>
        <v>77.762325155732029</v>
      </c>
      <c r="L41" s="391">
        <f t="shared" si="3"/>
        <v>56.25</v>
      </c>
      <c r="M41" s="391">
        <f t="shared" si="4"/>
        <v>77.762325155732029</v>
      </c>
      <c r="N41" s="391">
        <f t="shared" si="5"/>
        <v>55.909068750000003</v>
      </c>
      <c r="O41" s="391">
        <f t="shared" si="6"/>
        <v>77.291007702963128</v>
      </c>
      <c r="P41" s="391">
        <f t="shared" si="7"/>
        <v>55.909068750000003</v>
      </c>
      <c r="Q41" s="391">
        <f t="shared" si="8"/>
        <v>77.291007702963128</v>
      </c>
      <c r="R41" s="391">
        <f t="shared" si="9"/>
        <v>55.572300000000006</v>
      </c>
      <c r="S41" s="391">
        <f t="shared" si="10"/>
        <v>76.825444662255777</v>
      </c>
      <c r="T41" s="391">
        <f t="shared" si="11"/>
        <v>55.572300000000006</v>
      </c>
      <c r="U41" s="391">
        <f t="shared" si="12"/>
        <v>76.825444662255777</v>
      </c>
      <c r="V41" s="391">
        <f t="shared" si="13"/>
        <v>52.414762500000002</v>
      </c>
      <c r="W41" s="391">
        <f t="shared" si="14"/>
        <v>72.460334301963911</v>
      </c>
      <c r="X41" s="391" t="s">
        <v>1098</v>
      </c>
      <c r="Y41" s="391" t="s">
        <v>1098</v>
      </c>
      <c r="Z41" s="72" t="s">
        <v>1108</v>
      </c>
      <c r="AA41" s="72" t="s">
        <v>1109</v>
      </c>
      <c r="AB41" s="72"/>
      <c r="AC41" s="72"/>
      <c r="AD41" s="72"/>
      <c r="AE41" s="72"/>
      <c r="AF41" s="72"/>
      <c r="AG41" s="72"/>
      <c r="AH41" s="72"/>
      <c r="AI41" s="72"/>
      <c r="AJ41" s="72"/>
      <c r="AK41" s="72"/>
      <c r="AL41" s="72"/>
      <c r="AM41" s="72"/>
      <c r="AN41" s="72"/>
      <c r="AO41" s="72"/>
    </row>
    <row r="42" spans="1:41" s="203" customFormat="1" ht="13.5" thickBot="1">
      <c r="A42" s="60" t="s">
        <v>1414</v>
      </c>
      <c r="B42" s="60" t="s">
        <v>548</v>
      </c>
      <c r="C42" s="35">
        <v>7896261009745</v>
      </c>
      <c r="D42" s="47">
        <v>1006800730199</v>
      </c>
      <c r="E42" s="35">
        <v>526508011162314</v>
      </c>
      <c r="F42" s="35"/>
      <c r="G42" s="48" t="s">
        <v>43</v>
      </c>
      <c r="H42" s="391">
        <f t="shared" si="0"/>
        <v>14.411501712000002</v>
      </c>
      <c r="I42" s="391">
        <f t="shared" si="1"/>
        <v>19.182188793764379</v>
      </c>
      <c r="J42" s="391">
        <f>VLOOKUP(E42,[2]Plan1!$A$2:$J$430,10,FALSE)</f>
        <v>14.006</v>
      </c>
      <c r="K42" s="391">
        <f t="shared" si="2"/>
        <v>18.660310667659679</v>
      </c>
      <c r="L42" s="391">
        <f t="shared" si="3"/>
        <v>12.170051502000002</v>
      </c>
      <c r="M42" s="391">
        <f t="shared" si="4"/>
        <v>16.824382258853849</v>
      </c>
      <c r="N42" s="391">
        <f t="shared" si="5"/>
        <v>13.90816809</v>
      </c>
      <c r="O42" s="391">
        <f t="shared" si="6"/>
        <v>18.534289740698984</v>
      </c>
      <c r="P42" s="391">
        <f t="shared" si="7"/>
        <v>12.096295906</v>
      </c>
      <c r="Q42" s="391">
        <f t="shared" si="8"/>
        <v>16.722419474174615</v>
      </c>
      <c r="R42" s="391">
        <f t="shared" si="9"/>
        <v>13.811708768000001</v>
      </c>
      <c r="S42" s="391">
        <f t="shared" si="10"/>
        <v>18.409965967769885</v>
      </c>
      <c r="T42" s="391">
        <f t="shared" si="11"/>
        <v>12.023422688</v>
      </c>
      <c r="U42" s="391">
        <f t="shared" si="12"/>
        <v>16.621676525316648</v>
      </c>
      <c r="V42" s="391">
        <f t="shared" si="13"/>
        <v>12.915983049999999</v>
      </c>
      <c r="W42" s="391">
        <f t="shared" si="14"/>
        <v>17.252964171600162</v>
      </c>
      <c r="X42" s="391" t="s">
        <v>1098</v>
      </c>
      <c r="Y42" s="391" t="s">
        <v>1098</v>
      </c>
      <c r="Z42" s="72" t="s">
        <v>1108</v>
      </c>
      <c r="AA42" s="72" t="s">
        <v>1109</v>
      </c>
      <c r="AB42" s="72"/>
      <c r="AC42" s="72"/>
      <c r="AD42" s="72"/>
      <c r="AE42" s="72"/>
      <c r="AF42" s="72"/>
      <c r="AG42" s="72"/>
      <c r="AH42" s="72"/>
      <c r="AI42" s="72"/>
      <c r="AJ42" s="72"/>
      <c r="AK42" s="72"/>
      <c r="AL42" s="72"/>
      <c r="AM42" s="72"/>
      <c r="AN42" s="72"/>
      <c r="AO42" s="72"/>
    </row>
    <row r="43" spans="1:41" s="390" customFormat="1" ht="13.5" thickBot="1">
      <c r="A43" s="375" t="s">
        <v>1414</v>
      </c>
      <c r="B43" s="375" t="s">
        <v>1415</v>
      </c>
      <c r="C43" s="380">
        <v>7896261002340</v>
      </c>
      <c r="D43" s="388">
        <v>1006800730059</v>
      </c>
      <c r="E43" s="380">
        <v>526508001167313</v>
      </c>
      <c r="F43" s="380">
        <v>703474</v>
      </c>
      <c r="G43" s="376" t="s">
        <v>43</v>
      </c>
      <c r="H43" s="393" t="e">
        <f t="shared" si="0"/>
        <v>#N/A</v>
      </c>
      <c r="I43" s="393" t="e">
        <f t="shared" si="1"/>
        <v>#N/A</v>
      </c>
      <c r="J43" s="393" t="e">
        <f>VLOOKUP(E43,[2]Plan1!$A$2:$J$430,10,FALSE)</f>
        <v>#N/A</v>
      </c>
      <c r="K43" s="393" t="e">
        <f t="shared" si="2"/>
        <v>#N/A</v>
      </c>
      <c r="L43" s="393" t="e">
        <f t="shared" si="3"/>
        <v>#N/A</v>
      </c>
      <c r="M43" s="393" t="e">
        <f t="shared" si="4"/>
        <v>#N/A</v>
      </c>
      <c r="N43" s="393" t="e">
        <f t="shared" si="5"/>
        <v>#N/A</v>
      </c>
      <c r="O43" s="393" t="e">
        <f t="shared" si="6"/>
        <v>#N/A</v>
      </c>
      <c r="P43" s="393" t="e">
        <f t="shared" si="7"/>
        <v>#N/A</v>
      </c>
      <c r="Q43" s="393" t="e">
        <f t="shared" si="8"/>
        <v>#N/A</v>
      </c>
      <c r="R43" s="393" t="e">
        <f t="shared" si="9"/>
        <v>#N/A</v>
      </c>
      <c r="S43" s="393" t="e">
        <f t="shared" si="10"/>
        <v>#N/A</v>
      </c>
      <c r="T43" s="393" t="e">
        <f t="shared" si="11"/>
        <v>#N/A</v>
      </c>
      <c r="U43" s="393" t="e">
        <f t="shared" si="12"/>
        <v>#N/A</v>
      </c>
      <c r="V43" s="393" t="e">
        <f t="shared" si="13"/>
        <v>#N/A</v>
      </c>
      <c r="W43" s="393" t="e">
        <f t="shared" si="14"/>
        <v>#N/A</v>
      </c>
      <c r="X43" s="393" t="s">
        <v>1098</v>
      </c>
      <c r="Y43" s="393" t="s">
        <v>1098</v>
      </c>
      <c r="Z43" s="389" t="s">
        <v>1108</v>
      </c>
      <c r="AA43" s="389" t="s">
        <v>1109</v>
      </c>
      <c r="AB43" s="389"/>
      <c r="AC43" s="389"/>
      <c r="AD43" s="389"/>
      <c r="AE43" s="389"/>
      <c r="AF43" s="389"/>
      <c r="AG43" s="389"/>
      <c r="AH43" s="389"/>
      <c r="AI43" s="389"/>
      <c r="AJ43" s="389"/>
      <c r="AK43" s="389"/>
      <c r="AL43" s="389"/>
      <c r="AM43" s="389"/>
      <c r="AN43" s="389"/>
      <c r="AO43" s="389"/>
    </row>
    <row r="44" spans="1:41" s="203" customFormat="1" ht="13.5" thickBot="1">
      <c r="A44" s="60" t="s">
        <v>1414</v>
      </c>
      <c r="B44" s="60" t="s">
        <v>1416</v>
      </c>
      <c r="C44" s="35">
        <v>7896261008991</v>
      </c>
      <c r="D44" s="47">
        <v>1006800730148</v>
      </c>
      <c r="E44" s="35">
        <v>526508010166316</v>
      </c>
      <c r="F44" s="35">
        <v>712661</v>
      </c>
      <c r="G44" s="48" t="s">
        <v>43</v>
      </c>
      <c r="H44" s="391">
        <f t="shared" si="0"/>
        <v>7.1882586720000008</v>
      </c>
      <c r="I44" s="391">
        <f t="shared" si="1"/>
        <v>9.5678117173524164</v>
      </c>
      <c r="J44" s="391">
        <f>VLOOKUP(E44,[2]Plan1!$A$2:$J$430,10,FALSE)</f>
        <v>6.9859999999999998</v>
      </c>
      <c r="K44" s="391">
        <f t="shared" si="2"/>
        <v>9.3075060919799029</v>
      </c>
      <c r="L44" s="391">
        <f t="shared" si="3"/>
        <v>6.0702541620000003</v>
      </c>
      <c r="M44" s="391">
        <f t="shared" si="4"/>
        <v>8.3917702741934157</v>
      </c>
      <c r="N44" s="391">
        <f t="shared" si="5"/>
        <v>6.9372027899999997</v>
      </c>
      <c r="O44" s="391">
        <f t="shared" si="6"/>
        <v>9.2446485883566396</v>
      </c>
      <c r="P44" s="391">
        <f t="shared" si="7"/>
        <v>6.0334658859999992</v>
      </c>
      <c r="Q44" s="391">
        <f t="shared" si="8"/>
        <v>8.3409126407670886</v>
      </c>
      <c r="R44" s="391">
        <f t="shared" si="9"/>
        <v>6.8890902079999998</v>
      </c>
      <c r="S44" s="391">
        <f t="shared" si="10"/>
        <v>9.1826376018021136</v>
      </c>
      <c r="T44" s="391">
        <f t="shared" si="11"/>
        <v>5.9971177280000001</v>
      </c>
      <c r="U44" s="391">
        <f t="shared" si="12"/>
        <v>8.290663444656726</v>
      </c>
      <c r="V44" s="391">
        <f t="shared" si="13"/>
        <v>6.4423145499999999</v>
      </c>
      <c r="W44" s="391">
        <f t="shared" si="14"/>
        <v>8.6055410326145036</v>
      </c>
      <c r="X44" s="391" t="s">
        <v>1098</v>
      </c>
      <c r="Y44" s="391" t="s">
        <v>1098</v>
      </c>
      <c r="Z44" s="72" t="s">
        <v>1108</v>
      </c>
      <c r="AA44" s="72" t="s">
        <v>1109</v>
      </c>
      <c r="AB44" s="72"/>
      <c r="AC44" s="72"/>
      <c r="AD44" s="72"/>
      <c r="AE44" s="72"/>
      <c r="AF44" s="72"/>
      <c r="AG44" s="72"/>
      <c r="AH44" s="72"/>
      <c r="AI44" s="72"/>
      <c r="AJ44" s="72"/>
      <c r="AK44" s="72"/>
      <c r="AL44" s="72"/>
      <c r="AM44" s="72"/>
      <c r="AN44" s="72"/>
      <c r="AO44" s="72"/>
    </row>
    <row r="45" spans="1:41" s="390" customFormat="1" ht="13.5" thickBot="1">
      <c r="A45" s="375" t="s">
        <v>1417</v>
      </c>
      <c r="B45" s="375" t="s">
        <v>1418</v>
      </c>
      <c r="C45" s="380">
        <v>7896261009059</v>
      </c>
      <c r="D45" s="388">
        <v>1006800730113</v>
      </c>
      <c r="E45" s="380">
        <v>526508012169312</v>
      </c>
      <c r="F45" s="380"/>
      <c r="G45" s="376" t="s">
        <v>43</v>
      </c>
      <c r="H45" s="393" t="e">
        <f t="shared" si="0"/>
        <v>#N/A</v>
      </c>
      <c r="I45" s="393" t="e">
        <f t="shared" si="1"/>
        <v>#N/A</v>
      </c>
      <c r="J45" s="393" t="e">
        <f>VLOOKUP(E45,[2]Plan1!$A$2:$J$430,10,FALSE)</f>
        <v>#N/A</v>
      </c>
      <c r="K45" s="393" t="e">
        <f t="shared" si="2"/>
        <v>#N/A</v>
      </c>
      <c r="L45" s="393" t="e">
        <f t="shared" si="3"/>
        <v>#N/A</v>
      </c>
      <c r="M45" s="393" t="e">
        <f t="shared" si="4"/>
        <v>#N/A</v>
      </c>
      <c r="N45" s="393" t="e">
        <f t="shared" si="5"/>
        <v>#N/A</v>
      </c>
      <c r="O45" s="393" t="e">
        <f t="shared" si="6"/>
        <v>#N/A</v>
      </c>
      <c r="P45" s="393" t="e">
        <f t="shared" si="7"/>
        <v>#N/A</v>
      </c>
      <c r="Q45" s="393" t="e">
        <f t="shared" si="8"/>
        <v>#N/A</v>
      </c>
      <c r="R45" s="393" t="e">
        <f t="shared" si="9"/>
        <v>#N/A</v>
      </c>
      <c r="S45" s="393" t="e">
        <f t="shared" si="10"/>
        <v>#N/A</v>
      </c>
      <c r="T45" s="393" t="e">
        <f t="shared" si="11"/>
        <v>#N/A</v>
      </c>
      <c r="U45" s="393" t="e">
        <f t="shared" si="12"/>
        <v>#N/A</v>
      </c>
      <c r="V45" s="393" t="e">
        <f t="shared" si="13"/>
        <v>#N/A</v>
      </c>
      <c r="W45" s="393" t="e">
        <f t="shared" si="14"/>
        <v>#N/A</v>
      </c>
      <c r="X45" s="393" t="s">
        <v>1098</v>
      </c>
      <c r="Y45" s="393" t="s">
        <v>1098</v>
      </c>
      <c r="Z45" s="389" t="s">
        <v>1108</v>
      </c>
      <c r="AA45" s="389" t="s">
        <v>1109</v>
      </c>
      <c r="AB45" s="389"/>
      <c r="AC45" s="389"/>
      <c r="AD45" s="389"/>
      <c r="AE45" s="389"/>
      <c r="AF45" s="389"/>
      <c r="AG45" s="389"/>
      <c r="AH45" s="389"/>
      <c r="AI45" s="389"/>
      <c r="AJ45" s="389"/>
      <c r="AK45" s="389"/>
      <c r="AL45" s="389"/>
      <c r="AM45" s="389"/>
      <c r="AN45" s="389"/>
      <c r="AO45" s="389"/>
    </row>
    <row r="46" spans="1:41" s="203" customFormat="1" ht="13.5" thickBot="1">
      <c r="A46" s="60" t="s">
        <v>1423</v>
      </c>
      <c r="B46" s="60" t="s">
        <v>1424</v>
      </c>
      <c r="C46" s="35">
        <v>7896261008991</v>
      </c>
      <c r="D46" s="47">
        <v>1006810630014</v>
      </c>
      <c r="E46" s="35">
        <v>526531703164319</v>
      </c>
      <c r="F46" s="35"/>
      <c r="G46" s="48" t="s">
        <v>43</v>
      </c>
      <c r="H46" s="391">
        <f t="shared" si="0"/>
        <v>7.1882586720000008</v>
      </c>
      <c r="I46" s="391">
        <f t="shared" si="1"/>
        <v>9.5678117173524164</v>
      </c>
      <c r="J46" s="391">
        <f>VLOOKUP(E46,[2]Plan1!$A$2:$J$430,10,FALSE)</f>
        <v>6.9859999999999998</v>
      </c>
      <c r="K46" s="391">
        <f t="shared" si="2"/>
        <v>9.3075060919799029</v>
      </c>
      <c r="L46" s="391">
        <f t="shared" si="3"/>
        <v>6.0702541620000003</v>
      </c>
      <c r="M46" s="391">
        <f t="shared" si="4"/>
        <v>8.3917702741934157</v>
      </c>
      <c r="N46" s="391">
        <f t="shared" si="5"/>
        <v>6.9372027899999997</v>
      </c>
      <c r="O46" s="391">
        <f t="shared" si="6"/>
        <v>9.2446485883566396</v>
      </c>
      <c r="P46" s="391">
        <f t="shared" si="7"/>
        <v>6.0334658859999992</v>
      </c>
      <c r="Q46" s="391">
        <f t="shared" si="8"/>
        <v>8.3409126407670886</v>
      </c>
      <c r="R46" s="391">
        <f t="shared" si="9"/>
        <v>6.8890902079999998</v>
      </c>
      <c r="S46" s="391">
        <f t="shared" si="10"/>
        <v>9.1826376018021136</v>
      </c>
      <c r="T46" s="391">
        <f t="shared" si="11"/>
        <v>5.9971177280000001</v>
      </c>
      <c r="U46" s="391">
        <f t="shared" si="12"/>
        <v>8.290663444656726</v>
      </c>
      <c r="V46" s="391">
        <f t="shared" si="13"/>
        <v>6.4423145499999999</v>
      </c>
      <c r="W46" s="391">
        <f t="shared" si="14"/>
        <v>8.6055410326145036</v>
      </c>
      <c r="X46" s="391" t="s">
        <v>1098</v>
      </c>
      <c r="Y46" s="391" t="s">
        <v>1098</v>
      </c>
      <c r="Z46" s="72" t="s">
        <v>1108</v>
      </c>
      <c r="AA46" s="72" t="s">
        <v>1109</v>
      </c>
      <c r="AB46" s="72"/>
      <c r="AC46" s="72"/>
      <c r="AD46" s="72"/>
      <c r="AE46" s="72"/>
      <c r="AF46" s="72"/>
      <c r="AG46" s="72"/>
      <c r="AH46" s="72"/>
      <c r="AI46" s="72"/>
      <c r="AJ46" s="72"/>
      <c r="AK46" s="72"/>
      <c r="AL46" s="72"/>
      <c r="AM46" s="72"/>
      <c r="AN46" s="72"/>
      <c r="AO46" s="72"/>
    </row>
    <row r="47" spans="1:41" s="203" customFormat="1" ht="13.5" thickBot="1">
      <c r="A47" s="60" t="s">
        <v>1423</v>
      </c>
      <c r="B47" s="60" t="s">
        <v>1425</v>
      </c>
      <c r="C47" s="35">
        <v>7896261003453</v>
      </c>
      <c r="D47" s="47">
        <v>1006810630081</v>
      </c>
      <c r="E47" s="35">
        <v>526531704160317</v>
      </c>
      <c r="F47" s="35"/>
      <c r="G47" s="48" t="s">
        <v>43</v>
      </c>
      <c r="H47" s="391">
        <f t="shared" si="0"/>
        <v>22.398227136000003</v>
      </c>
      <c r="I47" s="391">
        <f t="shared" si="1"/>
        <v>29.812786353181707</v>
      </c>
      <c r="J47" s="391">
        <f>VLOOKUP(E47,[2]Plan1!$A$2:$J$430,10,FALSE)</f>
        <v>21.768000000000001</v>
      </c>
      <c r="K47" s="391">
        <f t="shared" si="2"/>
        <v>29.001688034671993</v>
      </c>
      <c r="L47" s="391">
        <f t="shared" si="3"/>
        <v>18.914585256000002</v>
      </c>
      <c r="M47" s="391">
        <f t="shared" si="4"/>
        <v>26.148304513117992</v>
      </c>
      <c r="N47" s="391">
        <f t="shared" si="5"/>
        <v>21.615950520000002</v>
      </c>
      <c r="O47" s="391">
        <f t="shared" si="6"/>
        <v>28.805827436494042</v>
      </c>
      <c r="P47" s="391">
        <f t="shared" si="7"/>
        <v>18.799954967999998</v>
      </c>
      <c r="Q47" s="391">
        <f t="shared" si="8"/>
        <v>25.989834864617521</v>
      </c>
      <c r="R47" s="391">
        <f t="shared" si="9"/>
        <v>21.466034304000001</v>
      </c>
      <c r="S47" s="391">
        <f t="shared" si="10"/>
        <v>28.612604539941088</v>
      </c>
      <c r="T47" s="391">
        <f t="shared" si="11"/>
        <v>18.686696063999999</v>
      </c>
      <c r="U47" s="391">
        <f t="shared" si="12"/>
        <v>25.833261074046323</v>
      </c>
      <c r="V47" s="391">
        <f t="shared" si="13"/>
        <v>20.073905400000001</v>
      </c>
      <c r="W47" s="391">
        <f t="shared" si="14"/>
        <v>26.814402690803398</v>
      </c>
      <c r="X47" s="391" t="s">
        <v>1098</v>
      </c>
      <c r="Y47" s="391" t="s">
        <v>1098</v>
      </c>
      <c r="Z47" s="72" t="s">
        <v>1108</v>
      </c>
      <c r="AA47" s="72" t="s">
        <v>1109</v>
      </c>
      <c r="AB47" s="72"/>
      <c r="AC47" s="72"/>
      <c r="AD47" s="72"/>
      <c r="AE47" s="72"/>
      <c r="AF47" s="72"/>
      <c r="AG47" s="72"/>
      <c r="AH47" s="72"/>
      <c r="AI47" s="72"/>
      <c r="AJ47" s="72"/>
      <c r="AK47" s="72"/>
      <c r="AL47" s="72"/>
      <c r="AM47" s="72"/>
      <c r="AN47" s="72"/>
      <c r="AO47" s="72"/>
    </row>
    <row r="48" spans="1:41" s="203" customFormat="1" ht="13.5" thickBot="1">
      <c r="A48" s="60" t="s">
        <v>1481</v>
      </c>
      <c r="B48" s="60" t="s">
        <v>2345</v>
      </c>
      <c r="C48" s="35" t="s">
        <v>2346</v>
      </c>
      <c r="D48" s="47">
        <v>1006810560032</v>
      </c>
      <c r="E48" s="35">
        <v>526515080085503</v>
      </c>
      <c r="F48" s="35"/>
      <c r="G48" s="48" t="s">
        <v>25</v>
      </c>
      <c r="H48" s="391"/>
      <c r="I48" s="391"/>
      <c r="J48" s="391">
        <f>VLOOKUP(E48,[2]Plan1!$A$2:$J$430,10,FALSE)</f>
        <v>2654.538</v>
      </c>
      <c r="K48" s="391"/>
      <c r="L48" s="391"/>
      <c r="M48" s="391"/>
      <c r="N48" s="391"/>
      <c r="O48" s="391"/>
      <c r="P48" s="391"/>
      <c r="Q48" s="391"/>
      <c r="R48" s="391"/>
      <c r="S48" s="391"/>
      <c r="T48" s="391"/>
      <c r="U48" s="391"/>
      <c r="V48" s="391"/>
      <c r="W48" s="391"/>
      <c r="X48" s="391" t="s">
        <v>1098</v>
      </c>
      <c r="Y48" s="391" t="s">
        <v>1098</v>
      </c>
      <c r="Z48" s="72"/>
      <c r="AA48" s="72"/>
      <c r="AB48" s="72"/>
      <c r="AC48" s="72"/>
      <c r="AD48" s="72"/>
      <c r="AE48" s="72"/>
      <c r="AF48" s="72"/>
      <c r="AG48" s="72"/>
      <c r="AH48" s="72"/>
      <c r="AI48" s="72"/>
      <c r="AJ48" s="72"/>
      <c r="AK48" s="72"/>
      <c r="AL48" s="72"/>
      <c r="AM48" s="72"/>
      <c r="AN48" s="72"/>
      <c r="AO48" s="72"/>
    </row>
    <row r="49" spans="1:41" s="203" customFormat="1" ht="13.5" thickBot="1">
      <c r="A49" s="60" t="s">
        <v>1516</v>
      </c>
      <c r="B49" s="60" t="s">
        <v>1517</v>
      </c>
      <c r="C49" s="35">
        <v>7896261006508</v>
      </c>
      <c r="D49" s="47">
        <v>1006800930023</v>
      </c>
      <c r="E49" s="35">
        <v>526510607174411</v>
      </c>
      <c r="F49" s="35"/>
      <c r="G49" s="48" t="s">
        <v>25</v>
      </c>
      <c r="H49" s="391">
        <v>10.02177</v>
      </c>
      <c r="I49" s="391">
        <v>13.851257948576167</v>
      </c>
      <c r="J49" s="391">
        <f>VLOOKUP(E49,[2]Plan1!$A$2:$J$430,10,FALSE)</f>
        <v>11.137</v>
      </c>
      <c r="K49" s="391">
        <v>13.685374619850705</v>
      </c>
      <c r="L49" s="391">
        <v>9.7812000000000001</v>
      </c>
      <c r="M49" s="391">
        <v>13.51949129112524</v>
      </c>
      <c r="N49" s="391">
        <v>9.7812000000000001</v>
      </c>
      <c r="O49" s="391">
        <v>13.51949129112524</v>
      </c>
      <c r="P49" s="391">
        <v>9.7812000000000001</v>
      </c>
      <c r="Q49" s="391">
        <v>13.51949129112524</v>
      </c>
      <c r="R49" s="391">
        <v>9.7812000000000001</v>
      </c>
      <c r="S49" s="391">
        <v>13.51949129112524</v>
      </c>
      <c r="T49" s="391">
        <v>9.7812000000000001</v>
      </c>
      <c r="U49" s="391">
        <v>13.51949129112524</v>
      </c>
      <c r="V49" s="391">
        <v>9.2248199999999994</v>
      </c>
      <c r="W49" s="391">
        <v>12.745369090406415</v>
      </c>
      <c r="X49" s="391" t="s">
        <v>1098</v>
      </c>
      <c r="Y49" s="391" t="s">
        <v>1098</v>
      </c>
      <c r="Z49" s="72" t="s">
        <v>1113</v>
      </c>
      <c r="AA49" s="72" t="s">
        <v>1109</v>
      </c>
      <c r="AB49" s="72"/>
      <c r="AC49" s="72"/>
      <c r="AD49" s="72"/>
      <c r="AE49" s="72"/>
      <c r="AF49" s="72"/>
      <c r="AG49" s="72"/>
      <c r="AH49" s="72"/>
      <c r="AI49" s="72"/>
      <c r="AJ49" s="72"/>
      <c r="AK49" s="72"/>
      <c r="AL49" s="72"/>
      <c r="AM49" s="72"/>
      <c r="AN49" s="72"/>
      <c r="AO49" s="72"/>
    </row>
    <row r="50" spans="1:41" s="203" customFormat="1" ht="13.5" thickBot="1">
      <c r="A50" s="60" t="s">
        <v>1516</v>
      </c>
      <c r="B50" s="60" t="s">
        <v>1519</v>
      </c>
      <c r="C50" s="35">
        <v>7896261006522</v>
      </c>
      <c r="D50" s="47">
        <v>1006800930041</v>
      </c>
      <c r="E50" s="35">
        <v>526510608170411</v>
      </c>
      <c r="F50" s="35"/>
      <c r="G50" s="48" t="s">
        <v>25</v>
      </c>
      <c r="H50" s="391">
        <v>19.426037000000001</v>
      </c>
      <c r="I50" s="391">
        <v>26.859275642797897</v>
      </c>
      <c r="J50" s="391">
        <f>VLOOKUP(E50,[2]Plan1!$A$2:$J$430,10,FALSE)</f>
        <v>21.588000000000001</v>
      </c>
      <c r="K50" s="391">
        <v>26.527508985346973</v>
      </c>
      <c r="L50" s="391">
        <v>18.959720000000001</v>
      </c>
      <c r="M50" s="391">
        <v>26.209565938623168</v>
      </c>
      <c r="N50" s="391">
        <v>18.959720000000001</v>
      </c>
      <c r="O50" s="391">
        <v>26.209565938623168</v>
      </c>
      <c r="P50" s="391">
        <v>18.959720000000001</v>
      </c>
      <c r="Q50" s="391">
        <v>26.209565938623168</v>
      </c>
      <c r="R50" s="391">
        <v>18.959720000000001</v>
      </c>
      <c r="S50" s="391">
        <v>26.209565938623168</v>
      </c>
      <c r="T50" s="391">
        <v>18.959720000000001</v>
      </c>
      <c r="U50" s="391">
        <v>26.209565938623168</v>
      </c>
      <c r="V50" s="391">
        <v>17.881242</v>
      </c>
      <c r="W50" s="391">
        <v>24.716615980093998</v>
      </c>
      <c r="X50" s="391" t="s">
        <v>1098</v>
      </c>
      <c r="Y50" s="391" t="s">
        <v>1098</v>
      </c>
      <c r="Z50" s="72" t="s">
        <v>1113</v>
      </c>
      <c r="AA50" s="72" t="s">
        <v>1109</v>
      </c>
      <c r="AB50" s="72"/>
      <c r="AC50" s="72"/>
      <c r="AD50" s="72"/>
      <c r="AE50" s="72"/>
      <c r="AF50" s="72"/>
      <c r="AG50" s="72"/>
      <c r="AH50" s="72"/>
      <c r="AI50" s="72"/>
      <c r="AJ50" s="72"/>
      <c r="AK50" s="72"/>
      <c r="AL50" s="72"/>
      <c r="AM50" s="72"/>
      <c r="AN50" s="72"/>
      <c r="AO50" s="72"/>
    </row>
    <row r="51" spans="1:41" s="203" customFormat="1" ht="14.25" thickBot="1">
      <c r="A51" s="60" t="s">
        <v>625</v>
      </c>
      <c r="B51" s="60" t="s">
        <v>631</v>
      </c>
      <c r="C51" s="35">
        <v>7896261006539</v>
      </c>
      <c r="D51" s="47" t="s">
        <v>632</v>
      </c>
      <c r="E51" s="35">
        <v>526510603179419</v>
      </c>
      <c r="F51" s="35">
        <v>720424</v>
      </c>
      <c r="G51" s="48" t="s">
        <v>25</v>
      </c>
      <c r="H51" s="391">
        <v>12.835963999999999</v>
      </c>
      <c r="I51" s="391">
        <v>17.749516173624549</v>
      </c>
      <c r="J51" s="391">
        <f>VLOOKUP(E51,[2]Plan1!$A$2:$J$430,10,FALSE)</f>
        <v>14.265000000000001</v>
      </c>
      <c r="K51" s="391">
        <v>17.528338401990599</v>
      </c>
      <c r="L51" s="391">
        <v>12.527839999999999</v>
      </c>
      <c r="M51" s="391">
        <v>17.320984241083771</v>
      </c>
      <c r="N51" s="391">
        <v>12.527839999999999</v>
      </c>
      <c r="O51" s="391">
        <v>17.320984241083771</v>
      </c>
      <c r="P51" s="391">
        <v>12.527839999999999</v>
      </c>
      <c r="Q51" s="391">
        <v>17.320984241083771</v>
      </c>
      <c r="R51" s="391">
        <v>12.527839999999999</v>
      </c>
      <c r="S51" s="391">
        <v>17.320984241083771</v>
      </c>
      <c r="T51" s="391">
        <v>12.527839999999999</v>
      </c>
      <c r="U51" s="391">
        <v>17.320984241083771</v>
      </c>
      <c r="V51" s="391">
        <v>11.815223999999999</v>
      </c>
      <c r="W51" s="391">
        <v>16.339507879458115</v>
      </c>
      <c r="X51" s="391" t="s">
        <v>1098</v>
      </c>
      <c r="Y51" s="391" t="s">
        <v>1098</v>
      </c>
      <c r="Z51" s="72" t="s">
        <v>1113</v>
      </c>
      <c r="AA51" s="72" t="s">
        <v>1109</v>
      </c>
      <c r="AB51" s="72"/>
      <c r="AC51" s="72"/>
      <c r="AD51" s="72"/>
      <c r="AE51" s="72"/>
      <c r="AF51" s="72"/>
      <c r="AG51" s="72"/>
      <c r="AH51" s="72"/>
      <c r="AI51" s="72"/>
      <c r="AJ51" s="72"/>
      <c r="AK51" s="72"/>
      <c r="AL51" s="72"/>
      <c r="AM51" s="72"/>
      <c r="AN51" s="72"/>
      <c r="AO51" s="72"/>
    </row>
    <row r="52" spans="1:41" s="203" customFormat="1" ht="23.25" thickBot="1">
      <c r="A52" s="60" t="s">
        <v>1538</v>
      </c>
      <c r="B52" s="60" t="s">
        <v>1540</v>
      </c>
      <c r="C52" s="35">
        <v>7896261017764</v>
      </c>
      <c r="D52" s="35">
        <v>1006810700225</v>
      </c>
      <c r="E52" s="35">
        <v>526532104175419</v>
      </c>
      <c r="F52" s="35"/>
      <c r="G52" s="48" t="s">
        <v>43</v>
      </c>
      <c r="H52" s="391">
        <v>400.57641599999999</v>
      </c>
      <c r="I52" s="391">
        <v>532.47374717532898</v>
      </c>
      <c r="J52" s="391">
        <f>VLOOKUP(E52,[2]Plan1!$A$2:$J$430,10,FALSE)</f>
        <v>444.25099999999998</v>
      </c>
      <c r="K52" s="391">
        <v>545.88056400331766</v>
      </c>
      <c r="L52" s="391">
        <v>389.36153999999999</v>
      </c>
      <c r="M52" s="391">
        <v>518.11044577511655</v>
      </c>
      <c r="N52" s="391">
        <v>389.36153999999999</v>
      </c>
      <c r="O52" s="391">
        <v>518.11044577511655</v>
      </c>
      <c r="P52" s="391">
        <v>389.36153999999999</v>
      </c>
      <c r="Q52" s="391">
        <v>518.11044577511655</v>
      </c>
      <c r="R52" s="391">
        <v>389.36153999999999</v>
      </c>
      <c r="S52" s="391">
        <v>518.11044577511655</v>
      </c>
      <c r="T52" s="391">
        <v>338.21843600000005</v>
      </c>
      <c r="U52" s="391">
        <v>467.542464</v>
      </c>
      <c r="V52" s="391">
        <v>363.97011299999997</v>
      </c>
      <c r="W52" s="391">
        <v>485.35804773969863</v>
      </c>
      <c r="X52" s="391" t="s">
        <v>1098</v>
      </c>
      <c r="Y52" s="391" t="s">
        <v>1098</v>
      </c>
      <c r="Z52" s="72" t="s">
        <v>1113</v>
      </c>
      <c r="AA52" s="72" t="s">
        <v>1109</v>
      </c>
      <c r="AB52" s="72"/>
      <c r="AC52" s="72"/>
      <c r="AD52" s="72"/>
      <c r="AE52" s="72"/>
      <c r="AF52" s="72"/>
      <c r="AG52" s="72"/>
      <c r="AH52" s="72"/>
      <c r="AI52" s="72"/>
      <c r="AJ52" s="72"/>
      <c r="AK52" s="72"/>
      <c r="AL52" s="72"/>
      <c r="AM52" s="72"/>
      <c r="AN52" s="72"/>
      <c r="AO52" s="72"/>
    </row>
    <row r="53" spans="1:41" s="203" customFormat="1" ht="13.5" thickBot="1">
      <c r="A53" s="60" t="s">
        <v>1549</v>
      </c>
      <c r="B53" s="60" t="s">
        <v>1550</v>
      </c>
      <c r="C53" s="35">
        <v>7896261011731</v>
      </c>
      <c r="D53" s="47">
        <v>1006800420051</v>
      </c>
      <c r="E53" s="35">
        <v>526512004116416</v>
      </c>
      <c r="F53" s="35"/>
      <c r="G53" s="48" t="s">
        <v>25</v>
      </c>
      <c r="H53" s="391">
        <v>21.956787000000002</v>
      </c>
      <c r="I53" s="391">
        <v>30.356649156759744</v>
      </c>
      <c r="J53" s="391">
        <f>VLOOKUP(E53,[2]Plan1!$A$2:$J$430,10,FALSE)</f>
        <v>24.401</v>
      </c>
      <c r="K53" s="391">
        <v>29.983411667127452</v>
      </c>
      <c r="L53" s="391">
        <v>21.42972</v>
      </c>
      <c r="M53" s="391">
        <v>29.623997788222283</v>
      </c>
      <c r="N53" s="391">
        <v>21.42972</v>
      </c>
      <c r="O53" s="391">
        <v>29.623997788222283</v>
      </c>
      <c r="P53" s="391">
        <v>21.42972</v>
      </c>
      <c r="Q53" s="391">
        <v>29.623997788222283</v>
      </c>
      <c r="R53" s="391">
        <v>21.42972</v>
      </c>
      <c r="S53" s="391">
        <v>29.623997788222283</v>
      </c>
      <c r="T53" s="391">
        <v>21.42972</v>
      </c>
      <c r="U53" s="391">
        <v>29.623997788222283</v>
      </c>
      <c r="V53" s="391">
        <v>20.210742</v>
      </c>
      <c r="W53" s="391">
        <v>27.937517279513408</v>
      </c>
      <c r="X53" s="391" t="s">
        <v>1098</v>
      </c>
      <c r="Y53" s="391" t="s">
        <v>1098</v>
      </c>
      <c r="Z53" s="48" t="s">
        <v>1108</v>
      </c>
      <c r="AA53" s="48" t="s">
        <v>1109</v>
      </c>
      <c r="AB53" s="48"/>
      <c r="AC53" s="48"/>
      <c r="AD53" s="48"/>
      <c r="AE53" s="48"/>
      <c r="AF53" s="48"/>
      <c r="AG53" s="48"/>
      <c r="AH53" s="48"/>
      <c r="AI53" s="48"/>
      <c r="AJ53" s="48"/>
      <c r="AK53" s="48"/>
      <c r="AL53" s="48"/>
      <c r="AM53" s="48"/>
      <c r="AN53" s="48"/>
      <c r="AO53" s="48"/>
    </row>
    <row r="54" spans="1:41" s="203" customFormat="1" ht="13.5" thickBot="1">
      <c r="A54" s="60" t="s">
        <v>1549</v>
      </c>
      <c r="B54" s="60" t="s">
        <v>1551</v>
      </c>
      <c r="C54" s="35">
        <v>7896261002593</v>
      </c>
      <c r="D54" s="47">
        <v>1006800420025</v>
      </c>
      <c r="E54" s="35">
        <v>526512002113411</v>
      </c>
      <c r="F54" s="35"/>
      <c r="G54" s="48" t="s">
        <v>25</v>
      </c>
      <c r="H54" s="391">
        <v>23.080439999999999</v>
      </c>
      <c r="I54" s="391">
        <v>31.904893558197397</v>
      </c>
      <c r="J54" s="391">
        <f>VLOOKUP(E54,[2]Plan1!$A$2:$J$430,10,FALSE)</f>
        <v>25.650000000000002</v>
      </c>
      <c r="K54" s="391">
        <v>31.517832457837986</v>
      </c>
      <c r="L54" s="391">
        <v>22.526399999999999</v>
      </c>
      <c r="M54" s="391">
        <v>31.144594968205695</v>
      </c>
      <c r="N54" s="391">
        <v>22.526399999999999</v>
      </c>
      <c r="O54" s="391">
        <v>31.144594968205695</v>
      </c>
      <c r="P54" s="391">
        <v>22.526399999999999</v>
      </c>
      <c r="Q54" s="391">
        <v>31.144594968205695</v>
      </c>
      <c r="R54" s="391">
        <v>22.526399999999999</v>
      </c>
      <c r="S54" s="391">
        <v>31.144594968205695</v>
      </c>
      <c r="T54" s="391">
        <v>22.526399999999999</v>
      </c>
      <c r="U54" s="391">
        <v>31.144594968205695</v>
      </c>
      <c r="V54" s="391">
        <v>21.245039999999999</v>
      </c>
      <c r="W54" s="391">
        <v>29.375172795134088</v>
      </c>
      <c r="X54" s="391" t="s">
        <v>1098</v>
      </c>
      <c r="Y54" s="391" t="s">
        <v>1098</v>
      </c>
      <c r="Z54" s="72" t="s">
        <v>1108</v>
      </c>
      <c r="AA54" s="72" t="s">
        <v>1109</v>
      </c>
      <c r="AB54" s="72"/>
      <c r="AC54" s="72"/>
      <c r="AD54" s="72"/>
      <c r="AE54" s="72"/>
      <c r="AF54" s="72"/>
      <c r="AG54" s="72"/>
      <c r="AH54" s="72"/>
      <c r="AI54" s="72"/>
      <c r="AJ54" s="72"/>
      <c r="AK54" s="72"/>
      <c r="AL54" s="72"/>
      <c r="AM54" s="72"/>
      <c r="AN54" s="72"/>
      <c r="AO54" s="72"/>
    </row>
    <row r="55" spans="1:41" s="203" customFormat="1" ht="13.5" thickBot="1">
      <c r="A55" s="60" t="s">
        <v>1549</v>
      </c>
      <c r="B55" s="60" t="s">
        <v>1553</v>
      </c>
      <c r="C55" s="35">
        <v>7896261011755</v>
      </c>
      <c r="D55" s="47">
        <v>1006800420041</v>
      </c>
      <c r="E55" s="35">
        <v>526512006119412</v>
      </c>
      <c r="F55" s="35"/>
      <c r="G55" s="48" t="s">
        <v>25</v>
      </c>
      <c r="H55" s="391">
        <v>52.204310999999997</v>
      </c>
      <c r="I55" s="391">
        <v>72.15924799557645</v>
      </c>
      <c r="J55" s="391">
        <f>VLOOKUP(E55,[2]Plan1!$A$2:$J$430,10,FALSE)</f>
        <v>58.015999999999998</v>
      </c>
      <c r="K55" s="391">
        <v>71.288360519767764</v>
      </c>
      <c r="L55" s="391">
        <v>50.951160000000002</v>
      </c>
      <c r="M55" s="391">
        <v>70.431296654686207</v>
      </c>
      <c r="N55" s="391">
        <v>50.951160000000002</v>
      </c>
      <c r="O55" s="391">
        <v>70.431296654686207</v>
      </c>
      <c r="P55" s="391">
        <v>50.951160000000002</v>
      </c>
      <c r="Q55" s="391">
        <v>70.431296654686207</v>
      </c>
      <c r="R55" s="391">
        <v>50.951160000000002</v>
      </c>
      <c r="S55" s="391">
        <v>70.431296654686207</v>
      </c>
      <c r="T55" s="391">
        <v>50.951160000000002</v>
      </c>
      <c r="U55" s="391">
        <v>70.431296654686207</v>
      </c>
      <c r="V55" s="391">
        <v>48.052925999999999</v>
      </c>
      <c r="W55" s="391">
        <v>66.422449543820832</v>
      </c>
      <c r="X55" s="391" t="s">
        <v>1098</v>
      </c>
      <c r="Y55" s="391" t="s">
        <v>1098</v>
      </c>
      <c r="Z55" s="72" t="s">
        <v>1108</v>
      </c>
      <c r="AA55" s="72" t="s">
        <v>1109</v>
      </c>
      <c r="AB55" s="72"/>
      <c r="AC55" s="72"/>
      <c r="AD55" s="72"/>
      <c r="AE55" s="72"/>
      <c r="AF55" s="72"/>
      <c r="AG55" s="72"/>
      <c r="AH55" s="72"/>
      <c r="AI55" s="72"/>
      <c r="AJ55" s="72"/>
      <c r="AK55" s="72"/>
      <c r="AL55" s="72"/>
      <c r="AM55" s="72"/>
      <c r="AN55" s="72"/>
      <c r="AO55" s="72"/>
    </row>
    <row r="56" spans="1:41" s="203" customFormat="1" ht="13.5" thickBot="1">
      <c r="A56" s="60" t="s">
        <v>1859</v>
      </c>
      <c r="B56" s="60" t="s">
        <v>1864</v>
      </c>
      <c r="C56" s="35" t="s">
        <v>1868</v>
      </c>
      <c r="D56" s="47" t="s">
        <v>1863</v>
      </c>
      <c r="E56" s="35">
        <v>526515010080202</v>
      </c>
      <c r="F56" s="35"/>
      <c r="G56" s="48" t="s">
        <v>25</v>
      </c>
      <c r="H56" s="391">
        <v>172.637642</v>
      </c>
      <c r="I56" s="391">
        <v>238.65081559303286</v>
      </c>
      <c r="J56" s="391">
        <f>VLOOKUP(E56,[2]Plan1!$A$2:$J$430,10,FALSE)</f>
        <v>191.857</v>
      </c>
      <c r="K56" s="391">
        <v>235.74785734033728</v>
      </c>
      <c r="L56" s="391">
        <v>168.49351999999999</v>
      </c>
      <c r="M56" s="391">
        <v>232.9140171412773</v>
      </c>
      <c r="N56" s="391">
        <v>168.49351999999999</v>
      </c>
      <c r="O56" s="391">
        <v>232.9140171412773</v>
      </c>
      <c r="P56" s="391">
        <v>168.49351999999999</v>
      </c>
      <c r="Q56" s="391">
        <v>232.9140171412773</v>
      </c>
      <c r="R56" s="391">
        <v>168.49351999999999</v>
      </c>
      <c r="S56" s="391">
        <v>232.9140171412773</v>
      </c>
      <c r="T56" s="391">
        <v>168.49351999999999</v>
      </c>
      <c r="U56" s="391">
        <v>232.9140171412773</v>
      </c>
      <c r="V56" s="391">
        <v>158.90917199999998</v>
      </c>
      <c r="W56" s="391">
        <v>219.67099806469449</v>
      </c>
      <c r="X56" s="391" t="s">
        <v>1098</v>
      </c>
      <c r="Y56" s="391" t="s">
        <v>1098</v>
      </c>
      <c r="Z56" s="48" t="s">
        <v>1108</v>
      </c>
      <c r="AA56" s="48" t="s">
        <v>1109</v>
      </c>
      <c r="AB56" s="48"/>
      <c r="AC56" s="48"/>
      <c r="AD56" s="48"/>
      <c r="AE56" s="48"/>
      <c r="AF56" s="48"/>
      <c r="AG56" s="48"/>
      <c r="AH56" s="48"/>
      <c r="AI56" s="48"/>
      <c r="AJ56" s="48"/>
      <c r="AK56" s="48"/>
      <c r="AL56" s="48"/>
      <c r="AM56" s="48"/>
      <c r="AN56" s="48"/>
      <c r="AO56" s="48"/>
    </row>
    <row r="57" spans="1:41" s="203" customFormat="1" ht="13.5" thickBot="1">
      <c r="A57" s="60" t="s">
        <v>1859</v>
      </c>
      <c r="B57" s="60" t="s">
        <v>1865</v>
      </c>
      <c r="C57" s="35" t="s">
        <v>1869</v>
      </c>
      <c r="D57" s="47" t="s">
        <v>1873</v>
      </c>
      <c r="E57" s="35">
        <v>526515010080302</v>
      </c>
      <c r="F57" s="35"/>
      <c r="G57" s="48" t="s">
        <v>25</v>
      </c>
      <c r="H57" s="391">
        <v>172.637642</v>
      </c>
      <c r="I57" s="391">
        <v>238.65081559303286</v>
      </c>
      <c r="J57" s="391">
        <f>VLOOKUP(E57,[2]Plan1!$A$2:$J$430,10,FALSE)</f>
        <v>191.857</v>
      </c>
      <c r="K57" s="391">
        <v>235.74785734033728</v>
      </c>
      <c r="L57" s="391">
        <v>168.49351999999999</v>
      </c>
      <c r="M57" s="391">
        <v>232.9140171412773</v>
      </c>
      <c r="N57" s="391">
        <v>168.49351999999999</v>
      </c>
      <c r="O57" s="391">
        <v>232.9140171412773</v>
      </c>
      <c r="P57" s="391">
        <v>168.49351999999999</v>
      </c>
      <c r="Q57" s="391">
        <v>232.9140171412773</v>
      </c>
      <c r="R57" s="391">
        <v>168.49351999999999</v>
      </c>
      <c r="S57" s="391">
        <v>232.9140171412773</v>
      </c>
      <c r="T57" s="391">
        <v>168.49351999999999</v>
      </c>
      <c r="U57" s="391">
        <v>232.9140171412773</v>
      </c>
      <c r="V57" s="391">
        <v>158.90917199999998</v>
      </c>
      <c r="W57" s="391">
        <v>219.67099806469449</v>
      </c>
      <c r="X57" s="391" t="s">
        <v>1098</v>
      </c>
      <c r="Y57" s="391" t="s">
        <v>1098</v>
      </c>
      <c r="Z57" s="72" t="s">
        <v>1108</v>
      </c>
      <c r="AA57" s="72" t="s">
        <v>1109</v>
      </c>
      <c r="AB57" s="72"/>
      <c r="AC57" s="72"/>
      <c r="AD57" s="72"/>
      <c r="AE57" s="72"/>
      <c r="AF57" s="72"/>
      <c r="AG57" s="72"/>
      <c r="AH57" s="72"/>
      <c r="AI57" s="72"/>
      <c r="AJ57" s="72"/>
      <c r="AK57" s="72"/>
      <c r="AL57" s="72"/>
      <c r="AM57" s="72"/>
      <c r="AN57" s="72"/>
      <c r="AO57" s="72"/>
    </row>
    <row r="58" spans="1:41" s="203" customFormat="1" ht="13.5" thickBot="1">
      <c r="A58" s="60" t="s">
        <v>1859</v>
      </c>
      <c r="B58" s="60" t="s">
        <v>1866</v>
      </c>
      <c r="C58" s="35" t="s">
        <v>1870</v>
      </c>
      <c r="D58" s="47" t="s">
        <v>1872</v>
      </c>
      <c r="E58" s="35">
        <v>526515010080402</v>
      </c>
      <c r="F58" s="35"/>
      <c r="G58" s="48" t="s">
        <v>25</v>
      </c>
      <c r="H58" s="391">
        <v>258.95646299999999</v>
      </c>
      <c r="I58" s="391">
        <v>357.97622338954932</v>
      </c>
      <c r="J58" s="391">
        <f>VLOOKUP(E58,[2]Plan1!$A$2:$J$430,10,FALSE)</f>
        <v>287.786</v>
      </c>
      <c r="K58" s="391">
        <v>353.6217860105059</v>
      </c>
      <c r="L58" s="391">
        <v>252.74028000000001</v>
      </c>
      <c r="M58" s="391">
        <v>349.37793751727952</v>
      </c>
      <c r="N58" s="391">
        <v>252.74028000000001</v>
      </c>
      <c r="O58" s="391">
        <v>349.37793751727952</v>
      </c>
      <c r="P58" s="391">
        <v>252.74028000000001</v>
      </c>
      <c r="Q58" s="391">
        <v>349.37793751727952</v>
      </c>
      <c r="R58" s="391">
        <v>252.74028000000001</v>
      </c>
      <c r="S58" s="391">
        <v>349.37793751727952</v>
      </c>
      <c r="T58" s="391">
        <v>252.74028000000001</v>
      </c>
      <c r="U58" s="391">
        <v>349.37793751727952</v>
      </c>
      <c r="V58" s="391">
        <v>238.36375799999999</v>
      </c>
      <c r="W58" s="391">
        <v>329.49958529167816</v>
      </c>
      <c r="X58" s="391" t="s">
        <v>1098</v>
      </c>
      <c r="Y58" s="391" t="s">
        <v>1098</v>
      </c>
      <c r="Z58" s="72" t="s">
        <v>1108</v>
      </c>
      <c r="AA58" s="72" t="s">
        <v>1109</v>
      </c>
      <c r="AB58" s="72"/>
      <c r="AC58" s="72"/>
      <c r="AD58" s="72"/>
      <c r="AE58" s="72"/>
      <c r="AF58" s="72"/>
      <c r="AG58" s="72"/>
      <c r="AH58" s="72"/>
      <c r="AI58" s="72"/>
      <c r="AJ58" s="72"/>
      <c r="AK58" s="72"/>
      <c r="AL58" s="72"/>
      <c r="AM58" s="72"/>
      <c r="AN58" s="72"/>
      <c r="AO58" s="72"/>
    </row>
    <row r="59" spans="1:41" s="203" customFormat="1" ht="13.5" thickBot="1">
      <c r="A59" s="60" t="s">
        <v>1859</v>
      </c>
      <c r="B59" s="60" t="s">
        <v>1867</v>
      </c>
      <c r="C59" s="35" t="s">
        <v>1871</v>
      </c>
      <c r="D59" s="47" t="s">
        <v>1874</v>
      </c>
      <c r="E59" s="35">
        <v>526515010080502</v>
      </c>
      <c r="F59" s="35"/>
      <c r="G59" s="48" t="s">
        <v>25</v>
      </c>
      <c r="H59" s="391">
        <v>258.95646299999999</v>
      </c>
      <c r="I59" s="391">
        <v>357.97622338954932</v>
      </c>
      <c r="J59" s="391">
        <f>VLOOKUP(E59,[2]Plan1!$A$2:$J$430,10,FALSE)</f>
        <v>287.786</v>
      </c>
      <c r="K59" s="391">
        <v>353.6217860105059</v>
      </c>
      <c r="L59" s="391">
        <v>252.74028000000001</v>
      </c>
      <c r="M59" s="391">
        <v>349.37793751727952</v>
      </c>
      <c r="N59" s="391">
        <v>252.74028000000001</v>
      </c>
      <c r="O59" s="391">
        <v>349.37793751727952</v>
      </c>
      <c r="P59" s="391">
        <v>252.74028000000001</v>
      </c>
      <c r="Q59" s="391">
        <v>349.37793751727952</v>
      </c>
      <c r="R59" s="391">
        <v>252.74028000000001</v>
      </c>
      <c r="S59" s="391">
        <v>349.37793751727952</v>
      </c>
      <c r="T59" s="391">
        <v>252.74028000000001</v>
      </c>
      <c r="U59" s="391">
        <v>349.37793751727952</v>
      </c>
      <c r="V59" s="391">
        <v>238.36375799999999</v>
      </c>
      <c r="W59" s="391">
        <v>329.49958529167816</v>
      </c>
      <c r="X59" s="391" t="s">
        <v>1098</v>
      </c>
      <c r="Y59" s="391" t="s">
        <v>1098</v>
      </c>
      <c r="Z59" s="48" t="s">
        <v>1108</v>
      </c>
      <c r="AA59" s="48" t="s">
        <v>1109</v>
      </c>
      <c r="AB59" s="48"/>
      <c r="AC59" s="48"/>
      <c r="AD59" s="48"/>
      <c r="AE59" s="48"/>
      <c r="AF59" s="48"/>
      <c r="AG59" s="48"/>
      <c r="AH59" s="48"/>
      <c r="AI59" s="48"/>
      <c r="AJ59" s="48"/>
      <c r="AK59" s="48"/>
      <c r="AL59" s="48"/>
      <c r="AM59" s="48"/>
      <c r="AN59" s="48"/>
      <c r="AO59" s="48"/>
    </row>
    <row r="60" spans="1:41" s="203" customFormat="1" ht="13.5" thickBot="1">
      <c r="A60" s="60" t="s">
        <v>1572</v>
      </c>
      <c r="B60" s="60" t="s">
        <v>1576</v>
      </c>
      <c r="C60" s="35">
        <v>7896261017054</v>
      </c>
      <c r="D60" s="47">
        <v>1006800700087</v>
      </c>
      <c r="E60" s="35">
        <v>526512806166318</v>
      </c>
      <c r="F60" s="35"/>
      <c r="G60" s="47" t="s">
        <v>43</v>
      </c>
      <c r="H60" s="391">
        <v>32.146335999999998</v>
      </c>
      <c r="I60" s="391">
        <v>42.735610793566394</v>
      </c>
      <c r="J60" s="391">
        <f>VLOOKUP(E60,[2]Plan1!$A$2:$J$430,10,FALSE)</f>
        <v>35.651000000000003</v>
      </c>
      <c r="K60" s="391">
        <v>42.146562042824847</v>
      </c>
      <c r="L60" s="391">
        <v>31.24634</v>
      </c>
      <c r="M60" s="391">
        <v>41.583499667332006</v>
      </c>
      <c r="N60" s="391">
        <v>31.24634</v>
      </c>
      <c r="O60" s="391">
        <v>41.583499667332006</v>
      </c>
      <c r="P60" s="391">
        <v>31.24634</v>
      </c>
      <c r="Q60" s="391">
        <v>41.583499667332006</v>
      </c>
      <c r="R60" s="391">
        <v>31.24634</v>
      </c>
      <c r="S60" s="391">
        <v>41.583499667332006</v>
      </c>
      <c r="T60" s="391">
        <v>27.141968000000006</v>
      </c>
      <c r="U60" s="391">
        <v>37.521791999999998</v>
      </c>
      <c r="V60" s="391">
        <v>29.208673000000001</v>
      </c>
      <c r="W60" s="391">
        <v>38.951860248033071</v>
      </c>
      <c r="X60" s="391" t="s">
        <v>1098</v>
      </c>
      <c r="Y60" s="391" t="s">
        <v>1098</v>
      </c>
      <c r="Z60" s="72" t="s">
        <v>1108</v>
      </c>
      <c r="AA60" s="72" t="s">
        <v>1109</v>
      </c>
      <c r="AB60" s="72"/>
      <c r="AC60" s="72"/>
      <c r="AD60" s="72"/>
      <c r="AE60" s="72"/>
      <c r="AF60" s="72"/>
      <c r="AG60" s="72"/>
      <c r="AH60" s="72"/>
      <c r="AI60" s="72"/>
      <c r="AJ60" s="72"/>
      <c r="AK60" s="72"/>
      <c r="AL60" s="72"/>
      <c r="AM60" s="72"/>
      <c r="AN60" s="72"/>
      <c r="AO60" s="72"/>
    </row>
    <row r="61" spans="1:41" s="203" customFormat="1" ht="13.5" thickBot="1">
      <c r="A61" s="60" t="s">
        <v>1582</v>
      </c>
      <c r="B61" s="60" t="s">
        <v>751</v>
      </c>
      <c r="C61" s="35">
        <v>7896261013612</v>
      </c>
      <c r="D61" s="47" t="s">
        <v>752</v>
      </c>
      <c r="E61" s="35">
        <v>526529303111313</v>
      </c>
      <c r="F61" s="35">
        <v>713396</v>
      </c>
      <c r="G61" s="48" t="s">
        <v>25</v>
      </c>
      <c r="H61" s="391">
        <v>44.723413999999998</v>
      </c>
      <c r="I61" s="391">
        <v>61.819187171689236</v>
      </c>
      <c r="J61" s="391">
        <f>VLOOKUP(E61,[2]Plan1!$A$2:$J$430,10,FALSE)</f>
        <v>49.701999999999998</v>
      </c>
      <c r="K61" s="391">
        <v>61.07271219242466</v>
      </c>
      <c r="L61" s="391">
        <v>43.649839999999998</v>
      </c>
      <c r="M61" s="391">
        <v>60.340060823887192</v>
      </c>
      <c r="N61" s="391">
        <v>43.649839999999998</v>
      </c>
      <c r="O61" s="391">
        <v>60.340060823887192</v>
      </c>
      <c r="P61" s="391">
        <v>43.649839999999998</v>
      </c>
      <c r="Q61" s="391">
        <v>60.340060823887192</v>
      </c>
      <c r="R61" s="391">
        <v>43.649839999999998</v>
      </c>
      <c r="S61" s="391">
        <v>60.340060823887192</v>
      </c>
      <c r="T61" s="391">
        <v>43.649839999999998</v>
      </c>
      <c r="U61" s="391">
        <v>60.340060823887192</v>
      </c>
      <c r="V61" s="391">
        <v>41.166923999999995</v>
      </c>
      <c r="W61" s="391">
        <v>56.911805363560958</v>
      </c>
      <c r="X61" s="391" t="s">
        <v>1098</v>
      </c>
      <c r="Y61" s="391" t="s">
        <v>1098</v>
      </c>
      <c r="Z61" s="72" t="s">
        <v>1114</v>
      </c>
      <c r="AA61" s="72" t="s">
        <v>1109</v>
      </c>
      <c r="AB61" s="72"/>
      <c r="AC61" s="72"/>
      <c r="AD61" s="72"/>
      <c r="AE61" s="72"/>
      <c r="AF61" s="72"/>
      <c r="AG61" s="72"/>
      <c r="AH61" s="72"/>
      <c r="AI61" s="72"/>
      <c r="AJ61" s="72"/>
      <c r="AK61" s="72"/>
      <c r="AL61" s="72"/>
      <c r="AM61" s="72"/>
      <c r="AN61" s="72"/>
      <c r="AO61" s="72"/>
    </row>
    <row r="62" spans="1:41" s="203" customFormat="1" ht="13.5" thickBot="1">
      <c r="A62" s="60" t="s">
        <v>1595</v>
      </c>
      <c r="B62" s="60" t="s">
        <v>771</v>
      </c>
      <c r="C62" s="35">
        <v>7896261015326</v>
      </c>
      <c r="D62" s="47" t="s">
        <v>772</v>
      </c>
      <c r="E62" s="35">
        <v>526530812113318</v>
      </c>
      <c r="F62" s="35">
        <v>715488</v>
      </c>
      <c r="G62" s="48" t="s">
        <v>25</v>
      </c>
      <c r="H62" s="391">
        <v>39.783389999999997</v>
      </c>
      <c r="I62" s="391">
        <v>54.990323472491013</v>
      </c>
      <c r="J62" s="391">
        <f>VLOOKUP(E62,[2]Plan1!$A$2:$J$430,10,FALSE)</f>
        <v>44.212000000000003</v>
      </c>
      <c r="K62" s="391">
        <v>54.326790157589159</v>
      </c>
      <c r="L62" s="391">
        <v>38.828399999999995</v>
      </c>
      <c r="M62" s="391">
        <v>53.677080453414426</v>
      </c>
      <c r="N62" s="391">
        <v>38.828399999999995</v>
      </c>
      <c r="O62" s="391">
        <v>53.677080453414426</v>
      </c>
      <c r="P62" s="391">
        <v>38.828399999999995</v>
      </c>
      <c r="Q62" s="391">
        <v>53.677080453414426</v>
      </c>
      <c r="R62" s="391">
        <v>38.828399999999995</v>
      </c>
      <c r="S62" s="391">
        <v>53.677080453414426</v>
      </c>
      <c r="T62" s="391">
        <v>38.828399999999995</v>
      </c>
      <c r="U62" s="391">
        <v>53.677080453414426</v>
      </c>
      <c r="V62" s="391">
        <v>36.619739999999993</v>
      </c>
      <c r="W62" s="391">
        <v>50.62206248272048</v>
      </c>
      <c r="X62" s="391" t="s">
        <v>1098</v>
      </c>
      <c r="Y62" s="391" t="s">
        <v>1098</v>
      </c>
      <c r="Z62" s="72" t="s">
        <v>1108</v>
      </c>
      <c r="AA62" s="72" t="s">
        <v>1109</v>
      </c>
      <c r="AB62" s="72"/>
      <c r="AC62" s="72"/>
      <c r="AD62" s="72"/>
      <c r="AE62" s="72"/>
      <c r="AF62" s="72"/>
      <c r="AG62" s="72"/>
      <c r="AH62" s="72"/>
      <c r="AI62" s="72"/>
      <c r="AJ62" s="72"/>
      <c r="AK62" s="72"/>
      <c r="AL62" s="72"/>
      <c r="AM62" s="72"/>
      <c r="AN62" s="72"/>
      <c r="AO62" s="72"/>
    </row>
    <row r="63" spans="1:41" s="203" customFormat="1" ht="13.5" thickBot="1">
      <c r="A63" s="60" t="s">
        <v>1595</v>
      </c>
      <c r="B63" s="60" t="s">
        <v>776</v>
      </c>
      <c r="C63" s="35">
        <v>7896261015340</v>
      </c>
      <c r="D63" s="47" t="s">
        <v>777</v>
      </c>
      <c r="E63" s="35">
        <v>526530806113311</v>
      </c>
      <c r="F63" s="35">
        <v>715491</v>
      </c>
      <c r="G63" s="48" t="s">
        <v>25</v>
      </c>
      <c r="H63" s="391">
        <v>38.477522999999998</v>
      </c>
      <c r="I63" s="391">
        <v>53.193254077965157</v>
      </c>
      <c r="J63" s="391">
        <f>VLOOKUP(E63,[2]Plan1!$A$2:$J$430,10,FALSE)</f>
        <v>42.761000000000003</v>
      </c>
      <c r="K63" s="391">
        <v>52.543544373790425</v>
      </c>
      <c r="L63" s="391">
        <v>37.553879999999999</v>
      </c>
      <c r="M63" s="391">
        <v>51.907658280342815</v>
      </c>
      <c r="N63" s="391">
        <v>37.553879999999999</v>
      </c>
      <c r="O63" s="391">
        <v>51.907658280342815</v>
      </c>
      <c r="P63" s="391">
        <v>37.553879999999999</v>
      </c>
      <c r="Q63" s="391">
        <v>51.907658280342815</v>
      </c>
      <c r="R63" s="391">
        <v>37.553879999999999</v>
      </c>
      <c r="S63" s="391">
        <v>51.907658280342815</v>
      </c>
      <c r="T63" s="391">
        <v>37.553879999999999</v>
      </c>
      <c r="U63" s="391">
        <v>51.907658280342815</v>
      </c>
      <c r="V63" s="391">
        <v>35.417717999999994</v>
      </c>
      <c r="W63" s="391">
        <v>48.963229195465857</v>
      </c>
      <c r="X63" s="391" t="s">
        <v>1098</v>
      </c>
      <c r="Y63" s="391" t="s">
        <v>1098</v>
      </c>
      <c r="Z63" s="72" t="s">
        <v>1108</v>
      </c>
      <c r="AA63" s="72" t="s">
        <v>1109</v>
      </c>
      <c r="AB63" s="72"/>
      <c r="AC63" s="72"/>
      <c r="AD63" s="72"/>
      <c r="AE63" s="72"/>
      <c r="AF63" s="72"/>
      <c r="AG63" s="72"/>
      <c r="AH63" s="72"/>
      <c r="AI63" s="72"/>
      <c r="AJ63" s="72"/>
      <c r="AK63" s="72"/>
      <c r="AL63" s="72"/>
      <c r="AM63" s="72"/>
      <c r="AN63" s="72"/>
      <c r="AO63" s="72"/>
    </row>
    <row r="64" spans="1:41" s="203" customFormat="1" ht="13.5" thickBot="1">
      <c r="A64" s="60" t="s">
        <v>1595</v>
      </c>
      <c r="B64" s="60" t="s">
        <v>781</v>
      </c>
      <c r="C64" s="35">
        <v>7896261015364</v>
      </c>
      <c r="D64" s="47" t="s">
        <v>782</v>
      </c>
      <c r="E64" s="35">
        <v>526530809112314</v>
      </c>
      <c r="F64" s="35">
        <v>715494</v>
      </c>
      <c r="G64" s="48" t="s">
        <v>25</v>
      </c>
      <c r="H64" s="391">
        <v>39.783389999999997</v>
      </c>
      <c r="I64" s="391">
        <v>54.990323472491013</v>
      </c>
      <c r="J64" s="391">
        <f>VLOOKUP(E64,[2]Plan1!$A$2:$J$430,10,FALSE)</f>
        <v>44.212000000000003</v>
      </c>
      <c r="K64" s="391">
        <v>54.326790157589159</v>
      </c>
      <c r="L64" s="391">
        <v>38.828399999999995</v>
      </c>
      <c r="M64" s="391">
        <v>53.677080453414426</v>
      </c>
      <c r="N64" s="391">
        <v>38.828399999999995</v>
      </c>
      <c r="O64" s="391">
        <v>53.677080453414426</v>
      </c>
      <c r="P64" s="391">
        <v>38.828399999999995</v>
      </c>
      <c r="Q64" s="391">
        <v>53.677080453414426</v>
      </c>
      <c r="R64" s="391">
        <v>38.828399999999995</v>
      </c>
      <c r="S64" s="391">
        <v>53.677080453414426</v>
      </c>
      <c r="T64" s="391">
        <v>38.828399999999995</v>
      </c>
      <c r="U64" s="391">
        <v>53.677080453414426</v>
      </c>
      <c r="V64" s="391">
        <v>36.619739999999993</v>
      </c>
      <c r="W64" s="391">
        <v>50.62206248272048</v>
      </c>
      <c r="X64" s="391" t="s">
        <v>1098</v>
      </c>
      <c r="Y64" s="391" t="s">
        <v>1098</v>
      </c>
      <c r="Z64" s="48" t="s">
        <v>1108</v>
      </c>
      <c r="AA64" s="48" t="s">
        <v>1109</v>
      </c>
      <c r="AB64" s="48"/>
      <c r="AC64" s="48"/>
      <c r="AD64" s="48"/>
      <c r="AE64" s="48"/>
      <c r="AF64" s="48"/>
      <c r="AG64" s="48"/>
      <c r="AH64" s="48"/>
      <c r="AI64" s="48"/>
      <c r="AJ64" s="48"/>
      <c r="AK64" s="48"/>
      <c r="AL64" s="48"/>
      <c r="AM64" s="48"/>
      <c r="AN64" s="48"/>
      <c r="AO64" s="48"/>
    </row>
    <row r="65" spans="1:41" s="203" customFormat="1" ht="13.5" thickBot="1">
      <c r="A65" s="60" t="s">
        <v>1586</v>
      </c>
      <c r="B65" s="60" t="s">
        <v>759</v>
      </c>
      <c r="C65" s="35">
        <v>7896261017689</v>
      </c>
      <c r="D65" s="47" t="s">
        <v>760</v>
      </c>
      <c r="E65" s="35">
        <v>526531811110410</v>
      </c>
      <c r="F65" s="35">
        <v>721599</v>
      </c>
      <c r="G65" s="48" t="s">
        <v>25</v>
      </c>
      <c r="H65" s="391">
        <v>51.465332000000004</v>
      </c>
      <c r="I65" s="391">
        <v>71.150124412496538</v>
      </c>
      <c r="J65" s="391">
        <f>VLOOKUP(E65,[2]Plan1!$A$2:$J$430,10,FALSE)</f>
        <v>57.195</v>
      </c>
      <c r="K65" s="391">
        <v>70.279236936687866</v>
      </c>
      <c r="L65" s="391">
        <v>50.22992</v>
      </c>
      <c r="M65" s="391">
        <v>69.43599668233341</v>
      </c>
      <c r="N65" s="391">
        <v>50.22992</v>
      </c>
      <c r="O65" s="391">
        <v>69.43599668233341</v>
      </c>
      <c r="P65" s="391">
        <v>50.22992</v>
      </c>
      <c r="Q65" s="391">
        <v>69.43599668233341</v>
      </c>
      <c r="R65" s="391">
        <v>50.22992</v>
      </c>
      <c r="S65" s="391">
        <v>69.43599668233341</v>
      </c>
      <c r="T65" s="391">
        <v>50.22992</v>
      </c>
      <c r="U65" s="391">
        <v>69.43599668233341</v>
      </c>
      <c r="V65" s="391">
        <v>47.372712</v>
      </c>
      <c r="W65" s="391">
        <v>65.482444014376554</v>
      </c>
      <c r="X65" s="391" t="s">
        <v>1098</v>
      </c>
      <c r="Y65" s="391" t="s">
        <v>1098</v>
      </c>
      <c r="Z65" s="48" t="s">
        <v>1108</v>
      </c>
      <c r="AA65" s="48" t="s">
        <v>1109</v>
      </c>
      <c r="AB65" s="48"/>
      <c r="AC65" s="48"/>
      <c r="AD65" s="48"/>
      <c r="AE65" s="48"/>
      <c r="AF65" s="48"/>
      <c r="AG65" s="48"/>
      <c r="AH65" s="48"/>
      <c r="AI65" s="48"/>
      <c r="AJ65" s="48"/>
      <c r="AK65" s="48"/>
      <c r="AL65" s="48"/>
      <c r="AM65" s="48"/>
      <c r="AN65" s="48"/>
      <c r="AO65" s="48"/>
    </row>
    <row r="66" spans="1:41" s="203" customFormat="1" ht="13.5" thickBot="1">
      <c r="A66" s="60" t="s">
        <v>1586</v>
      </c>
      <c r="B66" s="60" t="s">
        <v>1588</v>
      </c>
      <c r="C66" s="35">
        <v>7896261017627</v>
      </c>
      <c r="D66" s="47">
        <v>1006810750028</v>
      </c>
      <c r="E66" s="35">
        <v>526531808111411</v>
      </c>
      <c r="F66" s="35"/>
      <c r="G66" s="48" t="s">
        <v>25</v>
      </c>
      <c r="H66" s="391">
        <v>51.465332000000004</v>
      </c>
      <c r="I66" s="391">
        <v>71.150124412496538</v>
      </c>
      <c r="J66" s="391">
        <f>VLOOKUP(E66,[2]Plan1!$A$2:$J$430,10,FALSE)</f>
        <v>57.195</v>
      </c>
      <c r="K66" s="391">
        <v>70.279236936687866</v>
      </c>
      <c r="L66" s="391">
        <v>50.22992</v>
      </c>
      <c r="M66" s="391">
        <v>69.43599668233341</v>
      </c>
      <c r="N66" s="391">
        <v>50.22992</v>
      </c>
      <c r="O66" s="391">
        <v>69.43599668233341</v>
      </c>
      <c r="P66" s="391">
        <v>50.22992</v>
      </c>
      <c r="Q66" s="391">
        <v>69.43599668233341</v>
      </c>
      <c r="R66" s="391">
        <v>50.22992</v>
      </c>
      <c r="S66" s="391">
        <v>69.43599668233341</v>
      </c>
      <c r="T66" s="391">
        <v>50.22992</v>
      </c>
      <c r="U66" s="391">
        <v>69.43599668233341</v>
      </c>
      <c r="V66" s="391">
        <v>47.372712</v>
      </c>
      <c r="W66" s="391">
        <v>65.482444014376554</v>
      </c>
      <c r="X66" s="391" t="s">
        <v>1098</v>
      </c>
      <c r="Y66" s="391"/>
      <c r="Z66" s="72" t="s">
        <v>1108</v>
      </c>
      <c r="AA66" s="72" t="s">
        <v>1109</v>
      </c>
      <c r="AB66" s="72"/>
      <c r="AC66" s="72"/>
      <c r="AD66" s="72"/>
      <c r="AE66" s="72"/>
      <c r="AF66" s="72"/>
      <c r="AG66" s="72"/>
      <c r="AH66" s="72"/>
      <c r="AI66" s="72"/>
      <c r="AJ66" s="72"/>
      <c r="AK66" s="72"/>
      <c r="AL66" s="72"/>
      <c r="AM66" s="72"/>
      <c r="AN66" s="72"/>
      <c r="AO66" s="72"/>
    </row>
    <row r="67" spans="1:41" s="203" customFormat="1" ht="13.5" thickBot="1">
      <c r="A67" s="60" t="s">
        <v>1586</v>
      </c>
      <c r="B67" s="60" t="s">
        <v>1793</v>
      </c>
      <c r="C67" s="35">
        <v>7896261017665</v>
      </c>
      <c r="D67" s="47" t="s">
        <v>1098</v>
      </c>
      <c r="E67" s="35">
        <v>526531807113419</v>
      </c>
      <c r="F67" s="35"/>
      <c r="G67" s="48" t="s">
        <v>25</v>
      </c>
      <c r="H67" s="391">
        <v>135.74942999999999</v>
      </c>
      <c r="I67" s="391">
        <v>187.65551562068012</v>
      </c>
      <c r="J67" s="391">
        <f>VLOOKUP(E67,[2]Plan1!$A$2:$J$430,10,FALSE)</f>
        <v>150.86199999999999</v>
      </c>
      <c r="K67" s="391">
        <v>185.37461985070499</v>
      </c>
      <c r="L67" s="391">
        <v>132.49079999999998</v>
      </c>
      <c r="M67" s="391">
        <v>183.14901852363838</v>
      </c>
      <c r="N67" s="391">
        <v>132.49079999999998</v>
      </c>
      <c r="O67" s="391">
        <v>183.14901852363838</v>
      </c>
      <c r="P67" s="391">
        <v>132.49079999999998</v>
      </c>
      <c r="Q67" s="391">
        <v>183.14901852363838</v>
      </c>
      <c r="R67" s="391">
        <v>132.49079999999998</v>
      </c>
      <c r="S67" s="391">
        <v>183.14901852363838</v>
      </c>
      <c r="T67" s="391">
        <v>132.49079999999998</v>
      </c>
      <c r="U67" s="391">
        <v>183.14901852363838</v>
      </c>
      <c r="V67" s="391">
        <v>124.95437999999999</v>
      </c>
      <c r="W67" s="391">
        <v>172.72601603538843</v>
      </c>
      <c r="X67" s="391" t="s">
        <v>1098</v>
      </c>
      <c r="Y67" s="391"/>
      <c r="Z67" s="48" t="s">
        <v>1098</v>
      </c>
      <c r="AA67" s="48" t="s">
        <v>1098</v>
      </c>
      <c r="AB67" s="48"/>
      <c r="AC67" s="48"/>
      <c r="AD67" s="48"/>
      <c r="AE67" s="48"/>
      <c r="AF67" s="48"/>
      <c r="AG67" s="48"/>
      <c r="AH67" s="48"/>
      <c r="AI67" s="48"/>
      <c r="AJ67" s="48"/>
      <c r="AK67" s="48"/>
      <c r="AL67" s="48"/>
      <c r="AM67" s="48"/>
      <c r="AN67" s="48"/>
      <c r="AO67" s="48"/>
    </row>
    <row r="68" spans="1:41" ht="13.5" thickBot="1">
      <c r="A68" s="60" t="s">
        <v>1610</v>
      </c>
      <c r="B68" s="60" t="s">
        <v>1178</v>
      </c>
      <c r="C68" s="35">
        <v>7896261000230</v>
      </c>
      <c r="D68" s="47">
        <v>1006800800014</v>
      </c>
      <c r="E68" s="35">
        <v>526513201111415</v>
      </c>
      <c r="F68" s="35"/>
      <c r="G68" s="48" t="s">
        <v>43</v>
      </c>
      <c r="H68" s="391">
        <v>16.473855999999998</v>
      </c>
      <c r="I68" s="391">
        <v>21.892861890203374</v>
      </c>
      <c r="J68" s="391">
        <f>VLOOKUP(E68,[2]Plan1!$A$2:$J$430,10,FALSE)</f>
        <v>18.27</v>
      </c>
      <c r="K68" s="391">
        <v>21.598616837345389</v>
      </c>
      <c r="L68" s="391">
        <v>16.012639999999998</v>
      </c>
      <c r="M68" s="391">
        <v>21.304058549567536</v>
      </c>
      <c r="N68" s="391">
        <v>16.012639999999998</v>
      </c>
      <c r="O68" s="391">
        <v>21.304058549567536</v>
      </c>
      <c r="P68" s="391">
        <v>16.012639999999998</v>
      </c>
      <c r="Q68" s="391">
        <v>21.304058549567536</v>
      </c>
      <c r="R68" s="391">
        <v>16.012639999999998</v>
      </c>
      <c r="S68" s="391">
        <v>21.304058549567536</v>
      </c>
      <c r="T68" s="391">
        <v>13.903748</v>
      </c>
      <c r="U68" s="391">
        <v>19.221119999999999</v>
      </c>
      <c r="V68" s="391">
        <v>14.968407999999998</v>
      </c>
      <c r="W68" s="391">
        <v>19.962661688225097</v>
      </c>
      <c r="X68" s="391" t="s">
        <v>1098</v>
      </c>
      <c r="Y68" s="391" t="s">
        <v>1098</v>
      </c>
      <c r="Z68" s="48" t="s">
        <v>1113</v>
      </c>
      <c r="AA68" s="48" t="s">
        <v>1109</v>
      </c>
      <c r="AB68" s="48" t="s">
        <v>1611</v>
      </c>
      <c r="AC68" s="48"/>
      <c r="AD68" s="48"/>
      <c r="AE68" s="48"/>
      <c r="AF68" s="48"/>
      <c r="AG68" s="48"/>
      <c r="AH68" s="48"/>
      <c r="AI68" s="48"/>
      <c r="AJ68" s="48"/>
      <c r="AK68" s="48"/>
      <c r="AL68" s="48"/>
      <c r="AM68" s="48"/>
      <c r="AN68" s="48"/>
      <c r="AO68" s="48"/>
    </row>
    <row r="69" spans="1:41" ht="13.5" thickBot="1">
      <c r="A69" s="60" t="s">
        <v>1610</v>
      </c>
      <c r="B69" s="60" t="s">
        <v>1612</v>
      </c>
      <c r="C69" s="35">
        <v>7896261011885</v>
      </c>
      <c r="D69" s="47">
        <v>1006800800057</v>
      </c>
      <c r="E69" s="35">
        <v>526513205115415</v>
      </c>
      <c r="F69" s="35"/>
      <c r="G69" s="48" t="s">
        <v>43</v>
      </c>
      <c r="H69" s="391">
        <v>49.411423999999997</v>
      </c>
      <c r="I69" s="391">
        <v>65.678585670610133</v>
      </c>
      <c r="J69" s="391">
        <f>VLOOKUP(E69,[2]Plan1!$A$2:$J$430,10,FALSE)</f>
        <v>54.798000000000002</v>
      </c>
      <c r="K69" s="391">
        <v>64.782550871126475</v>
      </c>
      <c r="L69" s="391">
        <v>48.028060000000004</v>
      </c>
      <c r="M69" s="391">
        <v>63.9121756487026</v>
      </c>
      <c r="N69" s="391">
        <v>48.028060000000004</v>
      </c>
      <c r="O69" s="391">
        <v>63.9121756487026</v>
      </c>
      <c r="P69" s="391">
        <v>48.028060000000004</v>
      </c>
      <c r="Q69" s="391">
        <v>63.9121756487026</v>
      </c>
      <c r="R69" s="391">
        <v>48.028060000000004</v>
      </c>
      <c r="S69" s="391">
        <v>63.9121756487026</v>
      </c>
      <c r="T69" s="391">
        <v>41.718478000000005</v>
      </c>
      <c r="U69" s="391">
        <v>57.672383999999994</v>
      </c>
      <c r="V69" s="391">
        <v>44.896006999999997</v>
      </c>
      <c r="W69" s="391">
        <v>59.874649953327108</v>
      </c>
      <c r="X69" s="391" t="s">
        <v>1098</v>
      </c>
      <c r="Y69" s="391" t="s">
        <v>1098</v>
      </c>
      <c r="Z69" s="48" t="s">
        <v>1113</v>
      </c>
      <c r="AA69" s="48" t="s">
        <v>1109</v>
      </c>
      <c r="AB69" s="48" t="s">
        <v>1611</v>
      </c>
      <c r="AC69" s="48"/>
      <c r="AD69" s="48"/>
      <c r="AE69" s="48"/>
      <c r="AF69" s="48"/>
      <c r="AG69" s="48"/>
      <c r="AH69" s="48"/>
      <c r="AI69" s="48"/>
      <c r="AJ69" s="48"/>
      <c r="AK69" s="48"/>
      <c r="AL69" s="48"/>
      <c r="AM69" s="48"/>
      <c r="AN69" s="48"/>
      <c r="AO69" s="48"/>
    </row>
    <row r="70" spans="1:41" ht="13.5" thickBot="1">
      <c r="A70" s="60" t="s">
        <v>1643</v>
      </c>
      <c r="B70" s="60" t="s">
        <v>1794</v>
      </c>
      <c r="C70" s="35">
        <v>7896261017276</v>
      </c>
      <c r="D70" s="47">
        <v>1006809620108</v>
      </c>
      <c r="E70" s="35">
        <v>526514070079307</v>
      </c>
      <c r="F70" s="35"/>
      <c r="G70" s="48" t="s">
        <v>25</v>
      </c>
      <c r="H70" s="391">
        <v>54.856536999999996</v>
      </c>
      <c r="I70" s="391">
        <v>75.836328448990869</v>
      </c>
      <c r="J70" s="391">
        <f>VLOOKUP(E70,[2]Plan1!$A$2:$J$430,10,FALSE)</f>
        <v>60.963000000000001</v>
      </c>
      <c r="K70" s="391">
        <v>74.910146530273707</v>
      </c>
      <c r="L70" s="391">
        <v>53.539719999999996</v>
      </c>
      <c r="M70" s="391">
        <v>74.011611833010775</v>
      </c>
      <c r="N70" s="391">
        <v>53.539719999999996</v>
      </c>
      <c r="O70" s="391">
        <v>74.011611833010775</v>
      </c>
      <c r="P70" s="391">
        <v>53.539719999999996</v>
      </c>
      <c r="Q70" s="391">
        <v>74.011611833010775</v>
      </c>
      <c r="R70" s="391">
        <v>53.539719999999996</v>
      </c>
      <c r="S70" s="391">
        <v>74.011611833010775</v>
      </c>
      <c r="T70" s="391">
        <v>53.539719999999996</v>
      </c>
      <c r="U70" s="391">
        <v>74.011611833010775</v>
      </c>
      <c r="V70" s="391">
        <v>50.494241999999993</v>
      </c>
      <c r="W70" s="391">
        <v>69.795410561238597</v>
      </c>
      <c r="X70" s="391" t="s">
        <v>1098</v>
      </c>
      <c r="Y70" s="391" t="s">
        <v>1098</v>
      </c>
      <c r="Z70" s="48" t="s">
        <v>1098</v>
      </c>
      <c r="AA70" s="48" t="s">
        <v>1098</v>
      </c>
      <c r="AB70" s="48" t="s">
        <v>1098</v>
      </c>
      <c r="AC70" s="48"/>
      <c r="AD70" s="48"/>
      <c r="AE70" s="48"/>
      <c r="AF70" s="48"/>
      <c r="AG70" s="48"/>
      <c r="AH70" s="48"/>
      <c r="AI70" s="48"/>
      <c r="AJ70" s="48"/>
      <c r="AK70" s="48"/>
      <c r="AL70" s="48"/>
      <c r="AM70" s="48"/>
      <c r="AN70" s="48"/>
      <c r="AO70" s="48"/>
    </row>
    <row r="71" spans="1:41" ht="13.5" thickBot="1">
      <c r="A71" s="60" t="s">
        <v>1697</v>
      </c>
      <c r="B71" s="60" t="s">
        <v>2222</v>
      </c>
      <c r="C71" s="35">
        <v>7896261019393</v>
      </c>
      <c r="D71" s="47"/>
      <c r="E71" s="35">
        <v>526515060085203</v>
      </c>
      <c r="F71" s="35"/>
      <c r="G71" s="48" t="s">
        <v>25</v>
      </c>
      <c r="H71" s="391">
        <v>22.09</v>
      </c>
      <c r="I71" s="391">
        <v>30.53</v>
      </c>
      <c r="J71" s="391">
        <f>VLOOKUP(E71,[2]Plan1!$A$2:$J$430,10,FALSE)</f>
        <v>24.547000000000001</v>
      </c>
      <c r="K71" s="391">
        <v>30.16</v>
      </c>
      <c r="L71" s="391">
        <v>21.56</v>
      </c>
      <c r="M71" s="391">
        <v>29.8</v>
      </c>
      <c r="N71" s="391">
        <v>21.56</v>
      </c>
      <c r="O71" s="391">
        <v>29.8</v>
      </c>
      <c r="P71" s="391">
        <v>21.56</v>
      </c>
      <c r="Q71" s="391">
        <v>29.8</v>
      </c>
      <c r="R71" s="391">
        <v>21.56</v>
      </c>
      <c r="S71" s="391">
        <v>29.8</v>
      </c>
      <c r="T71" s="391">
        <v>21.56</v>
      </c>
      <c r="U71" s="391">
        <v>29.8</v>
      </c>
      <c r="V71" s="391">
        <v>20.329999999999998</v>
      </c>
      <c r="W71" s="391">
        <v>28.11</v>
      </c>
      <c r="X71" s="391" t="s">
        <v>1098</v>
      </c>
      <c r="Y71" s="391" t="s">
        <v>1098</v>
      </c>
      <c r="Z71" s="48" t="s">
        <v>1108</v>
      </c>
      <c r="AA71" s="48" t="s">
        <v>1109</v>
      </c>
      <c r="AB71" s="48" t="s">
        <v>1182</v>
      </c>
      <c r="AC71" s="48"/>
      <c r="AD71" s="48"/>
      <c r="AE71" s="48"/>
      <c r="AF71" s="48"/>
      <c r="AG71" s="48"/>
      <c r="AH71" s="48"/>
      <c r="AI71" s="48"/>
      <c r="AJ71" s="48"/>
      <c r="AK71" s="48"/>
      <c r="AL71" s="48"/>
      <c r="AM71" s="48"/>
      <c r="AN71" s="48"/>
      <c r="AO71" s="48"/>
    </row>
    <row r="72" spans="1:41" ht="34.5" thickBot="1">
      <c r="A72" s="60" t="s">
        <v>2114</v>
      </c>
      <c r="B72" s="60" t="s">
        <v>2111</v>
      </c>
      <c r="C72" s="35">
        <v>7896261018327</v>
      </c>
      <c r="D72" s="47" t="s">
        <v>2115</v>
      </c>
      <c r="E72" s="35">
        <v>526515030084902</v>
      </c>
      <c r="F72" s="35"/>
      <c r="G72" s="48" t="s">
        <v>43</v>
      </c>
      <c r="H72" s="391">
        <v>345.16</v>
      </c>
      <c r="I72" s="391">
        <v>458.81</v>
      </c>
      <c r="J72" s="391">
        <f>VLOOKUP(E72,[2]Plan1!$A$2:$J$430,10,FALSE)</f>
        <v>382.79199999999997</v>
      </c>
      <c r="K72" s="391">
        <v>452.54</v>
      </c>
      <c r="L72" s="391">
        <v>335.5</v>
      </c>
      <c r="M72" s="391">
        <v>446.44</v>
      </c>
      <c r="N72" s="391">
        <v>335.5</v>
      </c>
      <c r="O72" s="391">
        <v>446.44</v>
      </c>
      <c r="P72" s="391">
        <v>335.5</v>
      </c>
      <c r="Q72" s="391">
        <v>446.44</v>
      </c>
      <c r="R72" s="391">
        <v>335.5</v>
      </c>
      <c r="S72" s="391">
        <v>446.44</v>
      </c>
      <c r="T72" s="391">
        <v>291.43</v>
      </c>
      <c r="U72" s="391">
        <v>402.87</v>
      </c>
      <c r="V72" s="391">
        <v>313.62</v>
      </c>
      <c r="W72" s="391">
        <v>418.22</v>
      </c>
      <c r="X72" s="391" t="s">
        <v>1098</v>
      </c>
      <c r="Y72" s="391" t="s">
        <v>1098</v>
      </c>
      <c r="Z72" s="48" t="s">
        <v>1108</v>
      </c>
      <c r="AA72" s="48" t="s">
        <v>1109</v>
      </c>
      <c r="AB72" s="48"/>
      <c r="AC72" s="48"/>
      <c r="AD72" s="48"/>
      <c r="AE72" s="48"/>
      <c r="AF72" s="48"/>
      <c r="AG72" s="48"/>
      <c r="AH72" s="48"/>
      <c r="AI72" s="48"/>
      <c r="AJ72" s="48"/>
      <c r="AK72" s="48"/>
      <c r="AL72" s="48"/>
      <c r="AM72" s="48"/>
      <c r="AN72" s="48"/>
      <c r="AO72" s="48"/>
    </row>
    <row r="73" spans="1:41" ht="34.5" thickBot="1">
      <c r="A73" s="60" t="s">
        <v>2114</v>
      </c>
      <c r="B73" s="60" t="s">
        <v>2113</v>
      </c>
      <c r="C73" s="35">
        <v>7896261018334</v>
      </c>
      <c r="D73" s="47" t="s">
        <v>2117</v>
      </c>
      <c r="E73" s="35">
        <v>526515030085102</v>
      </c>
      <c r="F73" s="35"/>
      <c r="G73" s="48" t="s">
        <v>43</v>
      </c>
      <c r="H73" s="391">
        <v>3451.63</v>
      </c>
      <c r="I73" s="391">
        <v>4588.1000000000004</v>
      </c>
      <c r="J73" s="391">
        <f>VLOOKUP(E73,[2]Plan1!$A$2:$J$430,10,FALSE)</f>
        <v>3827.9580000000001</v>
      </c>
      <c r="K73" s="391">
        <v>4525.38</v>
      </c>
      <c r="L73" s="391">
        <v>3554.99</v>
      </c>
      <c r="M73" s="391">
        <v>4464.3999999999996</v>
      </c>
      <c r="N73" s="391">
        <v>3554.99</v>
      </c>
      <c r="O73" s="391">
        <v>4464.3999999999996</v>
      </c>
      <c r="P73" s="391">
        <v>3554.99</v>
      </c>
      <c r="Q73" s="391">
        <v>4464.3999999999996</v>
      </c>
      <c r="R73" s="391">
        <v>3554.99</v>
      </c>
      <c r="S73" s="391">
        <v>4464.3999999999996</v>
      </c>
      <c r="T73" s="391">
        <v>2914.34</v>
      </c>
      <c r="U73" s="391">
        <v>4028.67</v>
      </c>
      <c r="V73" s="391">
        <v>3136.2</v>
      </c>
      <c r="W73" s="391">
        <v>4182.16</v>
      </c>
      <c r="X73" s="391" t="s">
        <v>1098</v>
      </c>
      <c r="Y73" s="391" t="s">
        <v>1098</v>
      </c>
      <c r="Z73" s="48" t="s">
        <v>1108</v>
      </c>
      <c r="AA73" s="48" t="s">
        <v>1109</v>
      </c>
      <c r="AB73" s="48"/>
      <c r="AC73" s="48"/>
      <c r="AD73" s="48"/>
      <c r="AE73" s="48"/>
      <c r="AF73" s="48"/>
      <c r="AG73" s="48"/>
      <c r="AH73" s="48"/>
      <c r="AI73" s="48"/>
      <c r="AJ73" s="48"/>
      <c r="AK73" s="48"/>
      <c r="AL73" s="48"/>
      <c r="AM73" s="48"/>
      <c r="AN73" s="48"/>
      <c r="AO73" s="48"/>
    </row>
    <row r="74" spans="1:41" ht="33.75">
      <c r="A74" s="60" t="s">
        <v>2133</v>
      </c>
      <c r="B74" s="60" t="s">
        <v>1090</v>
      </c>
      <c r="C74" s="35">
        <v>7896261018297</v>
      </c>
      <c r="D74" s="47" t="s">
        <v>1091</v>
      </c>
      <c r="E74" s="35">
        <v>526514030079003</v>
      </c>
      <c r="F74" s="35">
        <v>727420</v>
      </c>
      <c r="G74" s="48" t="s">
        <v>43</v>
      </c>
      <c r="H74" s="391">
        <v>963.92200000000003</v>
      </c>
      <c r="I74" s="391">
        <v>1281.3</v>
      </c>
      <c r="J74" s="391">
        <f>VLOOKUP(E74,[2]Plan1!$A$2:$J$430,10,FALSE)</f>
        <v>1069.02</v>
      </c>
      <c r="K74" s="391">
        <v>1263.7840000000001</v>
      </c>
      <c r="L74" s="391">
        <v>936.93600000000004</v>
      </c>
      <c r="M74" s="391">
        <v>1246.7539999999999</v>
      </c>
      <c r="N74" s="391">
        <v>936.93600000000004</v>
      </c>
      <c r="O74" s="391">
        <v>1246.7539999999999</v>
      </c>
      <c r="P74" s="391">
        <v>936.93600000000004</v>
      </c>
      <c r="Q74" s="391">
        <v>1246.7539999999999</v>
      </c>
      <c r="R74" s="391">
        <v>936.93600000000004</v>
      </c>
      <c r="S74" s="391">
        <v>1246.7539999999999</v>
      </c>
      <c r="T74" s="391">
        <v>813.87599999999998</v>
      </c>
      <c r="U74" s="391">
        <v>1125.0709999999999</v>
      </c>
      <c r="V74" s="391">
        <v>875.83500000000004</v>
      </c>
      <c r="W74" s="391">
        <v>1167.9359999999999</v>
      </c>
      <c r="X74" s="391"/>
      <c r="Y74" s="391"/>
      <c r="Z74" s="170"/>
      <c r="AA74" s="48"/>
      <c r="AB74" s="48" t="s">
        <v>1776</v>
      </c>
      <c r="AC74" s="48"/>
      <c r="AD74" s="48"/>
      <c r="AE74" s="48"/>
      <c r="AF74" s="48"/>
      <c r="AG74" s="48"/>
      <c r="AH74" s="48"/>
      <c r="AI74" s="48"/>
      <c r="AJ74" s="48"/>
      <c r="AK74" s="48"/>
      <c r="AL74" s="48"/>
      <c r="AM74" s="48"/>
      <c r="AN74" s="48"/>
      <c r="AO74" s="48"/>
    </row>
    <row r="75" spans="1:41" s="151" customFormat="1" ht="34.5" thickBot="1">
      <c r="A75" s="59" t="s">
        <v>2147</v>
      </c>
      <c r="B75" s="59" t="s">
        <v>520</v>
      </c>
      <c r="C75" s="268">
        <v>7896261002289</v>
      </c>
      <c r="D75" s="53" t="s">
        <v>521</v>
      </c>
      <c r="E75" s="110">
        <v>526507501158315</v>
      </c>
      <c r="F75" s="53">
        <v>119484</v>
      </c>
      <c r="G75" s="280" t="s">
        <v>25</v>
      </c>
      <c r="H75" s="394">
        <v>109.31</v>
      </c>
      <c r="I75" s="394">
        <v>151.1</v>
      </c>
      <c r="J75" s="394">
        <f>VLOOKUP(E75,[2]Plan1!$A$2:$J$430,10,FALSE)</f>
        <v>121.477</v>
      </c>
      <c r="K75" s="394">
        <v>149.26</v>
      </c>
      <c r="L75" s="394">
        <v>106.68</v>
      </c>
      <c r="M75" s="394">
        <v>147.47</v>
      </c>
      <c r="N75" s="394">
        <v>106.68</v>
      </c>
      <c r="O75" s="394">
        <v>147.47</v>
      </c>
      <c r="P75" s="394">
        <v>106.68</v>
      </c>
      <c r="Q75" s="394">
        <v>147.47</v>
      </c>
      <c r="R75" s="394">
        <v>106.68</v>
      </c>
      <c r="S75" s="394">
        <v>147.47</v>
      </c>
      <c r="T75" s="394">
        <v>106.68</v>
      </c>
      <c r="U75" s="394">
        <v>147.47</v>
      </c>
      <c r="V75" s="394">
        <v>100.61</v>
      </c>
      <c r="W75" s="394">
        <v>139.08000000000001</v>
      </c>
      <c r="X75" s="394" t="s">
        <v>1098</v>
      </c>
      <c r="Y75" s="394" t="s">
        <v>1098</v>
      </c>
      <c r="Z75" s="53" t="s">
        <v>1108</v>
      </c>
      <c r="AA75" s="53" t="s">
        <v>1109</v>
      </c>
      <c r="AB75" s="247" t="s">
        <v>1754</v>
      </c>
      <c r="AC75" s="53" t="s">
        <v>1107</v>
      </c>
      <c r="AD75" s="123" t="s">
        <v>1107</v>
      </c>
      <c r="AE75" s="123" t="s">
        <v>1107</v>
      </c>
      <c r="AF75" s="123" t="s">
        <v>1107</v>
      </c>
      <c r="AG75" s="291" t="s">
        <v>1107</v>
      </c>
      <c r="AH75" s="123" t="s">
        <v>1107</v>
      </c>
      <c r="AI75" s="123" t="s">
        <v>1158</v>
      </c>
      <c r="AJ75" s="291" t="s">
        <v>1158</v>
      </c>
      <c r="AK75" s="330" t="s">
        <v>2322</v>
      </c>
      <c r="AL75" s="123" t="s">
        <v>1107</v>
      </c>
      <c r="AM75" s="301" t="s">
        <v>2187</v>
      </c>
      <c r="AN75" s="123" t="s">
        <v>2252</v>
      </c>
      <c r="AO75" s="309" t="str">
        <f>VLOOKUP(E$75:E$75,'[1]TPN nº.33'!$G:$H,2,FALSE)</f>
        <v>antes de 10/11/2003</v>
      </c>
    </row>
    <row r="76" spans="1:41" s="151" customFormat="1" ht="23.25" thickBot="1">
      <c r="A76" s="59" t="s">
        <v>2149</v>
      </c>
      <c r="B76" s="59" t="s">
        <v>589</v>
      </c>
      <c r="C76" s="268">
        <v>7896261000940</v>
      </c>
      <c r="D76" s="53" t="s">
        <v>590</v>
      </c>
      <c r="E76" s="110">
        <v>526527101112312</v>
      </c>
      <c r="F76" s="53">
        <v>114754</v>
      </c>
      <c r="G76" s="280" t="s">
        <v>25</v>
      </c>
      <c r="H76" s="394">
        <v>53.02</v>
      </c>
      <c r="I76" s="394">
        <v>73.290000000000006</v>
      </c>
      <c r="J76" s="394">
        <f>VLOOKUP(E76,[2]Plan1!$A$2:$J$430,10,FALSE)</f>
        <v>58.927</v>
      </c>
      <c r="K76" s="394">
        <v>72.400000000000006</v>
      </c>
      <c r="L76" s="394">
        <v>51.75</v>
      </c>
      <c r="M76" s="394">
        <v>71.540000000000006</v>
      </c>
      <c r="N76" s="394">
        <v>51.75</v>
      </c>
      <c r="O76" s="394">
        <v>71.540000000000006</v>
      </c>
      <c r="P76" s="394">
        <v>51.75</v>
      </c>
      <c r="Q76" s="394">
        <v>71.540000000000006</v>
      </c>
      <c r="R76" s="394">
        <v>51.75</v>
      </c>
      <c r="S76" s="394">
        <v>71.540000000000006</v>
      </c>
      <c r="T76" s="394">
        <v>51.75</v>
      </c>
      <c r="U76" s="394">
        <v>71.540000000000006</v>
      </c>
      <c r="V76" s="394">
        <v>48.8</v>
      </c>
      <c r="W76" s="394">
        <v>67.47</v>
      </c>
      <c r="X76" s="394" t="s">
        <v>1098</v>
      </c>
      <c r="Y76" s="394" t="s">
        <v>1098</v>
      </c>
      <c r="Z76" s="53" t="s">
        <v>1108</v>
      </c>
      <c r="AA76" s="53" t="s">
        <v>1109</v>
      </c>
      <c r="AB76" s="247" t="s">
        <v>1762</v>
      </c>
      <c r="AC76" s="53" t="s">
        <v>1107</v>
      </c>
      <c r="AD76" s="123" t="s">
        <v>1107</v>
      </c>
      <c r="AE76" s="123" t="s">
        <v>1107</v>
      </c>
      <c r="AF76" s="123" t="s">
        <v>1107</v>
      </c>
      <c r="AG76" s="291" t="s">
        <v>1107</v>
      </c>
      <c r="AH76" s="123" t="s">
        <v>1107</v>
      </c>
      <c r="AI76" s="123" t="s">
        <v>1107</v>
      </c>
      <c r="AJ76" s="291" t="s">
        <v>1158</v>
      </c>
      <c r="AK76" s="330" t="s">
        <v>2323</v>
      </c>
      <c r="AL76" s="123" t="s">
        <v>1107</v>
      </c>
      <c r="AM76" s="301" t="s">
        <v>2220</v>
      </c>
      <c r="AN76" s="123" t="s">
        <v>2252</v>
      </c>
      <c r="AO76" s="309">
        <f>VLOOKUP(E$76:E$76,'[1]TPN nº.33'!$G:$H,2,FALSE)</f>
        <v>35199</v>
      </c>
    </row>
    <row r="77" spans="1:41" s="151" customFormat="1" ht="23.25" thickBot="1">
      <c r="A77" s="59" t="s">
        <v>2151</v>
      </c>
      <c r="B77" s="59" t="s">
        <v>745</v>
      </c>
      <c r="C77" s="268">
        <v>7896261013551</v>
      </c>
      <c r="D77" s="53" t="s">
        <v>747</v>
      </c>
      <c r="E77" s="110">
        <v>526529301119317</v>
      </c>
      <c r="F77" s="53">
        <v>713395</v>
      </c>
      <c r="G77" s="280" t="s">
        <v>25</v>
      </c>
      <c r="H77" s="394">
        <v>44.72</v>
      </c>
      <c r="I77" s="394">
        <v>61.82</v>
      </c>
      <c r="J77" s="394">
        <f>VLOOKUP(E77,[2]Plan1!$A$2:$J$430,10,FALSE)</f>
        <v>49.701999999999998</v>
      </c>
      <c r="K77" s="394">
        <v>61.07</v>
      </c>
      <c r="L77" s="394">
        <v>43.65</v>
      </c>
      <c r="M77" s="394">
        <v>60.34</v>
      </c>
      <c r="N77" s="394">
        <v>43.65</v>
      </c>
      <c r="O77" s="394">
        <v>60.34</v>
      </c>
      <c r="P77" s="394">
        <v>43.65</v>
      </c>
      <c r="Q77" s="394">
        <v>60.34</v>
      </c>
      <c r="R77" s="394">
        <v>43.65</v>
      </c>
      <c r="S77" s="394">
        <v>60.34</v>
      </c>
      <c r="T77" s="394">
        <v>43.65</v>
      </c>
      <c r="U77" s="394">
        <v>60.34</v>
      </c>
      <c r="V77" s="394">
        <v>41.16</v>
      </c>
      <c r="W77" s="394">
        <v>56.9</v>
      </c>
      <c r="X77" s="394" t="s">
        <v>1098</v>
      </c>
      <c r="Y77" s="394" t="s">
        <v>1098</v>
      </c>
      <c r="Z77" s="53" t="s">
        <v>1114</v>
      </c>
      <c r="AA77" s="53" t="s">
        <v>1109</v>
      </c>
      <c r="AB77" s="247" t="s">
        <v>1583</v>
      </c>
      <c r="AC77" s="53" t="s">
        <v>1107</v>
      </c>
      <c r="AD77" s="123" t="s">
        <v>1107</v>
      </c>
      <c r="AE77" s="123" t="s">
        <v>1107</v>
      </c>
      <c r="AF77" s="123" t="s">
        <v>1107</v>
      </c>
      <c r="AG77" s="291" t="s">
        <v>1107</v>
      </c>
      <c r="AH77" s="123" t="s">
        <v>1107</v>
      </c>
      <c r="AI77" s="123" t="s">
        <v>1158</v>
      </c>
      <c r="AJ77" s="291" t="s">
        <v>1158</v>
      </c>
      <c r="AK77" s="330" t="s">
        <v>2325</v>
      </c>
      <c r="AL77" s="123" t="s">
        <v>1107</v>
      </c>
      <c r="AM77" s="301" t="s">
        <v>2195</v>
      </c>
      <c r="AN77" s="123" t="str">
        <f>VLOOKUP(E$77:E$77,'[1]TPN nº.33'!$G:$I,3,FALSE)</f>
        <v>Categoria II</v>
      </c>
      <c r="AO77" s="309">
        <f>VLOOKUP(E$77:E$77,'[1]TPN nº.33'!$G:$H,2,FALSE)</f>
        <v>39436</v>
      </c>
    </row>
    <row r="78" spans="1:41" s="151" customFormat="1" ht="45.75" thickBot="1">
      <c r="A78" s="59" t="s">
        <v>2156</v>
      </c>
      <c r="B78" s="59" t="s">
        <v>1037</v>
      </c>
      <c r="C78" s="268">
        <v>7896261018242</v>
      </c>
      <c r="D78" s="53" t="s">
        <v>1038</v>
      </c>
      <c r="E78" s="110">
        <v>526516803153315</v>
      </c>
      <c r="F78" s="53">
        <v>714990</v>
      </c>
      <c r="G78" s="280" t="s">
        <v>25</v>
      </c>
      <c r="H78" s="394" t="s">
        <v>1098</v>
      </c>
      <c r="I78" s="394" t="s">
        <v>1098</v>
      </c>
      <c r="J78" s="394" t="s">
        <v>1098</v>
      </c>
      <c r="K78" s="394" t="s">
        <v>1098</v>
      </c>
      <c r="L78" s="394" t="s">
        <v>1098</v>
      </c>
      <c r="M78" s="394" t="s">
        <v>1098</v>
      </c>
      <c r="N78" s="394" t="s">
        <v>1098</v>
      </c>
      <c r="O78" s="394" t="s">
        <v>1098</v>
      </c>
      <c r="P78" s="394" t="s">
        <v>1098</v>
      </c>
      <c r="Q78" s="394" t="s">
        <v>1098</v>
      </c>
      <c r="R78" s="394" t="s">
        <v>1098</v>
      </c>
      <c r="S78" s="394" t="s">
        <v>1098</v>
      </c>
      <c r="T78" s="394" t="s">
        <v>1098</v>
      </c>
      <c r="U78" s="394" t="s">
        <v>1098</v>
      </c>
      <c r="V78" s="394" t="s">
        <v>1098</v>
      </c>
      <c r="W78" s="394" t="s">
        <v>1098</v>
      </c>
      <c r="X78" s="394">
        <v>1225.462</v>
      </c>
      <c r="Y78" s="394" t="s">
        <v>1098</v>
      </c>
      <c r="Z78" s="53" t="s">
        <v>1108</v>
      </c>
      <c r="AA78" s="53" t="s">
        <v>1109</v>
      </c>
      <c r="AB78" s="247" t="s">
        <v>1780</v>
      </c>
      <c r="AC78" s="53" t="s">
        <v>1158</v>
      </c>
      <c r="AD78" s="123" t="s">
        <v>1107</v>
      </c>
      <c r="AE78" s="123" t="s">
        <v>1107</v>
      </c>
      <c r="AF78" s="123" t="s">
        <v>1107</v>
      </c>
      <c r="AG78" s="291" t="s">
        <v>1158</v>
      </c>
      <c r="AH78" s="123" t="s">
        <v>1158</v>
      </c>
      <c r="AI78" s="123" t="s">
        <v>1107</v>
      </c>
      <c r="AJ78" s="291" t="s">
        <v>1158</v>
      </c>
      <c r="AK78" s="330" t="s">
        <v>2311</v>
      </c>
      <c r="AL78" s="123" t="s">
        <v>1158</v>
      </c>
      <c r="AM78" s="301" t="s">
        <v>2239</v>
      </c>
      <c r="AN78" s="123" t="s">
        <v>2252</v>
      </c>
      <c r="AO78" s="309">
        <f>VLOOKUP(E$78:E$78,'[1]TPN nº.33'!$G:$H,2,FALSE)</f>
        <v>36879</v>
      </c>
    </row>
    <row r="79" spans="1:41" s="151" customFormat="1" ht="23.25" thickBot="1">
      <c r="A79" s="59" t="s">
        <v>2153</v>
      </c>
      <c r="B79" s="59" t="s">
        <v>765</v>
      </c>
      <c r="C79" s="268">
        <v>7896261015302</v>
      </c>
      <c r="D79" s="53" t="s">
        <v>767</v>
      </c>
      <c r="E79" s="110">
        <v>526530801111319</v>
      </c>
      <c r="F79" s="53">
        <v>715485</v>
      </c>
      <c r="G79" s="280" t="s">
        <v>25</v>
      </c>
      <c r="H79" s="394">
        <v>38.479999999999997</v>
      </c>
      <c r="I79" s="394">
        <v>53.19</v>
      </c>
      <c r="J79" s="394">
        <f>VLOOKUP(E79,[2]Plan1!$A$2:$J$430,10,FALSE)</f>
        <v>42.761000000000003</v>
      </c>
      <c r="K79" s="394">
        <v>52.54</v>
      </c>
      <c r="L79" s="394">
        <v>37.549999999999997</v>
      </c>
      <c r="M79" s="394">
        <v>51.91</v>
      </c>
      <c r="N79" s="394">
        <v>37.549999999999997</v>
      </c>
      <c r="O79" s="394">
        <v>51.91</v>
      </c>
      <c r="P79" s="394">
        <v>37.549999999999997</v>
      </c>
      <c r="Q79" s="394">
        <v>51.91</v>
      </c>
      <c r="R79" s="394">
        <v>37.549999999999997</v>
      </c>
      <c r="S79" s="394">
        <v>51.91</v>
      </c>
      <c r="T79" s="394">
        <v>37.549999999999997</v>
      </c>
      <c r="U79" s="394">
        <v>51.91</v>
      </c>
      <c r="V79" s="394">
        <v>35.42</v>
      </c>
      <c r="W79" s="394">
        <v>48.96</v>
      </c>
      <c r="X79" s="394" t="s">
        <v>1098</v>
      </c>
      <c r="Y79" s="394" t="s">
        <v>1098</v>
      </c>
      <c r="Z79" s="53" t="s">
        <v>1108</v>
      </c>
      <c r="AA79" s="53" t="s">
        <v>1109</v>
      </c>
      <c r="AB79" s="247" t="s">
        <v>1596</v>
      </c>
      <c r="AC79" s="53" t="s">
        <v>1107</v>
      </c>
      <c r="AD79" s="123" t="s">
        <v>1107</v>
      </c>
      <c r="AE79" s="123" t="s">
        <v>1107</v>
      </c>
      <c r="AF79" s="123" t="s">
        <v>1107</v>
      </c>
      <c r="AG79" s="291" t="s">
        <v>1107</v>
      </c>
      <c r="AH79" s="123" t="s">
        <v>1107</v>
      </c>
      <c r="AI79" s="123" t="s">
        <v>1158</v>
      </c>
      <c r="AJ79" s="291" t="s">
        <v>1158</v>
      </c>
      <c r="AK79" s="330" t="s">
        <v>2312</v>
      </c>
      <c r="AL79" s="123" t="s">
        <v>1107</v>
      </c>
      <c r="AM79" s="301" t="s">
        <v>2195</v>
      </c>
      <c r="AN79" s="123" t="str">
        <f>VLOOKUP(E$79:E$79,'[1]TPN nº.33'!$G:$I,3,FALSE)</f>
        <v>Categoria V</v>
      </c>
      <c r="AO79" s="309">
        <f>VLOOKUP(E$79:E$79,'[1]TPN nº.33'!$G:$H,2,FALSE)</f>
        <v>39878</v>
      </c>
    </row>
    <row r="80" spans="1:41" s="151" customFormat="1" ht="23.25" thickBot="1">
      <c r="A80" s="59" t="s">
        <v>2069</v>
      </c>
      <c r="B80" s="59" t="s">
        <v>786</v>
      </c>
      <c r="C80" s="268">
        <v>7896261017290</v>
      </c>
      <c r="D80" s="53" t="s">
        <v>788</v>
      </c>
      <c r="E80" s="110">
        <v>526513206111316</v>
      </c>
      <c r="F80" s="53">
        <v>723245</v>
      </c>
      <c r="G80" s="280" t="s">
        <v>43</v>
      </c>
      <c r="H80" s="394">
        <v>16.649999999999999</v>
      </c>
      <c r="I80" s="394">
        <v>22.13</v>
      </c>
      <c r="J80" s="394">
        <f>VLOOKUP(E80,[2]Plan1!$A$2:$J$430,10,FALSE)</f>
        <v>18.460999999999999</v>
      </c>
      <c r="K80" s="394">
        <v>21.83</v>
      </c>
      <c r="L80" s="394">
        <v>16.18</v>
      </c>
      <c r="M80" s="394">
        <v>21.53</v>
      </c>
      <c r="N80" s="394">
        <v>16.18</v>
      </c>
      <c r="O80" s="394">
        <v>21.53</v>
      </c>
      <c r="P80" s="394">
        <v>16.18</v>
      </c>
      <c r="Q80" s="394">
        <v>21.53</v>
      </c>
      <c r="R80" s="394">
        <v>16.18</v>
      </c>
      <c r="S80" s="394">
        <v>21.53</v>
      </c>
      <c r="T80" s="394">
        <v>14.06</v>
      </c>
      <c r="U80" s="394">
        <v>19.43</v>
      </c>
      <c r="V80" s="394">
        <v>15.13</v>
      </c>
      <c r="W80" s="394">
        <v>20.170000000000002</v>
      </c>
      <c r="X80" s="394" t="s">
        <v>1098</v>
      </c>
      <c r="Y80" s="394" t="s">
        <v>1098</v>
      </c>
      <c r="Z80" s="53" t="s">
        <v>1108</v>
      </c>
      <c r="AA80" s="53" t="s">
        <v>1109</v>
      </c>
      <c r="AB80" s="247" t="s">
        <v>1611</v>
      </c>
      <c r="AC80" s="53" t="s">
        <v>1107</v>
      </c>
      <c r="AD80" s="123" t="s">
        <v>1107</v>
      </c>
      <c r="AE80" s="123" t="s">
        <v>1158</v>
      </c>
      <c r="AF80" s="123" t="s">
        <v>1107</v>
      </c>
      <c r="AG80" s="291" t="s">
        <v>1107</v>
      </c>
      <c r="AH80" s="123" t="s">
        <v>1107</v>
      </c>
      <c r="AI80" s="123" t="s">
        <v>1107</v>
      </c>
      <c r="AJ80" s="291" t="s">
        <v>1158</v>
      </c>
      <c r="AK80" s="330" t="s">
        <v>2312</v>
      </c>
      <c r="AL80" s="123" t="s">
        <v>1107</v>
      </c>
      <c r="AM80" s="301" t="s">
        <v>2189</v>
      </c>
      <c r="AN80" s="123" t="s">
        <v>2252</v>
      </c>
      <c r="AO80" s="309" t="s">
        <v>2252</v>
      </c>
    </row>
    <row r="81" spans="1:41" s="151" customFormat="1" ht="23.25" thickBot="1">
      <c r="A81" s="59" t="s">
        <v>2154</v>
      </c>
      <c r="B81" s="59" t="s">
        <v>861</v>
      </c>
      <c r="C81" s="268">
        <v>7896261008366</v>
      </c>
      <c r="D81" s="53" t="s">
        <v>863</v>
      </c>
      <c r="E81" s="110">
        <v>526525606111211</v>
      </c>
      <c r="F81" s="53">
        <v>702293</v>
      </c>
      <c r="G81" s="280" t="s">
        <v>25</v>
      </c>
      <c r="H81" s="394">
        <v>47.38</v>
      </c>
      <c r="I81" s="394">
        <v>65.5</v>
      </c>
      <c r="J81" s="394">
        <f>VLOOKUP(E81,[2]Plan1!$A$2:$J$430,10,FALSE)</f>
        <v>52.661000000000001</v>
      </c>
      <c r="K81" s="394">
        <v>64.709999999999994</v>
      </c>
      <c r="L81" s="394">
        <v>46.25</v>
      </c>
      <c r="M81" s="394">
        <v>63.93</v>
      </c>
      <c r="N81" s="394">
        <v>46.25</v>
      </c>
      <c r="O81" s="394">
        <v>63.93</v>
      </c>
      <c r="P81" s="394">
        <v>46.25</v>
      </c>
      <c r="Q81" s="394">
        <v>63.93</v>
      </c>
      <c r="R81" s="394">
        <v>46.25</v>
      </c>
      <c r="S81" s="394">
        <v>63.93</v>
      </c>
      <c r="T81" s="394">
        <v>46.25</v>
      </c>
      <c r="U81" s="394">
        <v>63.93</v>
      </c>
      <c r="V81" s="394">
        <v>43.62</v>
      </c>
      <c r="W81" s="394">
        <v>60.29</v>
      </c>
      <c r="X81" s="394" t="s">
        <v>1098</v>
      </c>
      <c r="Y81" s="394" t="s">
        <v>1098</v>
      </c>
      <c r="Z81" s="53" t="s">
        <v>1108</v>
      </c>
      <c r="AA81" s="53" t="s">
        <v>1109</v>
      </c>
      <c r="AB81" s="247" t="s">
        <v>1267</v>
      </c>
      <c r="AC81" s="53" t="s">
        <v>1107</v>
      </c>
      <c r="AD81" s="123" t="s">
        <v>1107</v>
      </c>
      <c r="AE81" s="123" t="s">
        <v>1158</v>
      </c>
      <c r="AF81" s="123" t="s">
        <v>1158</v>
      </c>
      <c r="AG81" s="291" t="s">
        <v>1107</v>
      </c>
      <c r="AH81" s="123" t="s">
        <v>1107</v>
      </c>
      <c r="AI81" s="123" t="s">
        <v>1158</v>
      </c>
      <c r="AJ81" s="291" t="s">
        <v>1158</v>
      </c>
      <c r="AK81" s="330" t="s">
        <v>2326</v>
      </c>
      <c r="AL81" s="123" t="s">
        <v>1107</v>
      </c>
      <c r="AM81" s="301" t="s">
        <v>2190</v>
      </c>
      <c r="AN81" s="123" t="str">
        <f>VLOOKUP(E$81:E$83,'[1]TPN nº.33'!$G:$I,3,FALSE)</f>
        <v>Categoria V</v>
      </c>
      <c r="AO81" s="309">
        <f>VLOOKUP(E$81:E$83,'[1]TPN nº.33'!$G:$H,2,FALSE)</f>
        <v>38120</v>
      </c>
    </row>
    <row r="82" spans="1:41" s="151" customFormat="1" ht="23.25" thickBot="1">
      <c r="A82" s="59" t="s">
        <v>2154</v>
      </c>
      <c r="B82" s="59" t="s">
        <v>868</v>
      </c>
      <c r="C82" s="268">
        <v>7896261008403</v>
      </c>
      <c r="D82" s="53" t="s">
        <v>869</v>
      </c>
      <c r="E82" s="110">
        <v>526525601118216</v>
      </c>
      <c r="F82" s="53">
        <v>702295</v>
      </c>
      <c r="G82" s="280" t="s">
        <v>25</v>
      </c>
      <c r="H82" s="394">
        <v>49.8</v>
      </c>
      <c r="I82" s="394">
        <v>68.84</v>
      </c>
      <c r="J82" s="394">
        <f>VLOOKUP(E82,[2]Plan1!$A$2:$J$430,10,FALSE)</f>
        <v>55.338000000000001</v>
      </c>
      <c r="K82" s="394">
        <v>68</v>
      </c>
      <c r="L82" s="394">
        <v>48.6</v>
      </c>
      <c r="M82" s="394">
        <v>67.19</v>
      </c>
      <c r="N82" s="394">
        <v>48.6</v>
      </c>
      <c r="O82" s="394">
        <v>67.19</v>
      </c>
      <c r="P82" s="394">
        <v>48.6</v>
      </c>
      <c r="Q82" s="394">
        <v>67.19</v>
      </c>
      <c r="R82" s="394">
        <v>48.6</v>
      </c>
      <c r="S82" s="394">
        <v>67.19</v>
      </c>
      <c r="T82" s="394">
        <v>48.6</v>
      </c>
      <c r="U82" s="394">
        <v>67.19</v>
      </c>
      <c r="V82" s="394">
        <v>45.84</v>
      </c>
      <c r="W82" s="394">
        <v>63.36</v>
      </c>
      <c r="X82" s="394" t="s">
        <v>1098</v>
      </c>
      <c r="Y82" s="394" t="s">
        <v>1098</v>
      </c>
      <c r="Z82" s="53" t="s">
        <v>1108</v>
      </c>
      <c r="AA82" s="53" t="s">
        <v>1109</v>
      </c>
      <c r="AB82" s="247" t="s">
        <v>1267</v>
      </c>
      <c r="AC82" s="53" t="s">
        <v>1107</v>
      </c>
      <c r="AD82" s="123" t="s">
        <v>1107</v>
      </c>
      <c r="AE82" s="123" t="s">
        <v>1158</v>
      </c>
      <c r="AF82" s="123" t="s">
        <v>1158</v>
      </c>
      <c r="AG82" s="291" t="s">
        <v>1107</v>
      </c>
      <c r="AH82" s="123" t="s">
        <v>1107</v>
      </c>
      <c r="AI82" s="123" t="s">
        <v>1158</v>
      </c>
      <c r="AJ82" s="291" t="s">
        <v>1158</v>
      </c>
      <c r="AK82" s="330" t="s">
        <v>2327</v>
      </c>
      <c r="AL82" s="123" t="s">
        <v>1107</v>
      </c>
      <c r="AM82" s="301" t="s">
        <v>2190</v>
      </c>
      <c r="AN82" s="123" t="str">
        <f>VLOOKUP(E$81:E$83,'[1]TPN nº.33'!$G:$I,3,FALSE)</f>
        <v>Categoria V</v>
      </c>
      <c r="AO82" s="309">
        <f>VLOOKUP(E$81:E$83,'[1]TPN nº.33'!$G:$H,2,FALSE)</f>
        <v>38120</v>
      </c>
    </row>
    <row r="83" spans="1:41" s="151" customFormat="1" ht="23.25" thickBot="1">
      <c r="A83" s="59" t="s">
        <v>2154</v>
      </c>
      <c r="B83" s="59" t="s">
        <v>873</v>
      </c>
      <c r="C83" s="268">
        <v>7896261008441</v>
      </c>
      <c r="D83" s="53" t="s">
        <v>874</v>
      </c>
      <c r="E83" s="110">
        <v>526525603110212</v>
      </c>
      <c r="F83" s="53">
        <v>702297</v>
      </c>
      <c r="G83" s="280" t="s">
        <v>25</v>
      </c>
      <c r="H83" s="394">
        <v>52.23</v>
      </c>
      <c r="I83" s="394">
        <v>72.2</v>
      </c>
      <c r="J83" s="394">
        <f>VLOOKUP(E83,[2]Plan1!$A$2:$J$430,10,FALSE)</f>
        <v>58.05</v>
      </c>
      <c r="K83" s="394">
        <v>71.33</v>
      </c>
      <c r="L83" s="394">
        <v>50.98</v>
      </c>
      <c r="M83" s="394">
        <v>70.47</v>
      </c>
      <c r="N83" s="394">
        <v>50.98</v>
      </c>
      <c r="O83" s="394">
        <v>70.47</v>
      </c>
      <c r="P83" s="394">
        <v>50.98</v>
      </c>
      <c r="Q83" s="394">
        <v>70.47</v>
      </c>
      <c r="R83" s="394">
        <v>50.98</v>
      </c>
      <c r="S83" s="394">
        <v>70.47</v>
      </c>
      <c r="T83" s="394">
        <v>50.98</v>
      </c>
      <c r="U83" s="394">
        <v>70.47</v>
      </c>
      <c r="V83" s="394">
        <v>48.08</v>
      </c>
      <c r="W83" s="394">
        <v>66.459999999999994</v>
      </c>
      <c r="X83" s="394" t="s">
        <v>1098</v>
      </c>
      <c r="Y83" s="394" t="s">
        <v>1098</v>
      </c>
      <c r="Z83" s="53" t="s">
        <v>1108</v>
      </c>
      <c r="AA83" s="53" t="s">
        <v>1109</v>
      </c>
      <c r="AB83" s="247" t="s">
        <v>1267</v>
      </c>
      <c r="AC83" s="53" t="s">
        <v>1107</v>
      </c>
      <c r="AD83" s="123" t="s">
        <v>1107</v>
      </c>
      <c r="AE83" s="123" t="s">
        <v>1158</v>
      </c>
      <c r="AF83" s="123" t="s">
        <v>1158</v>
      </c>
      <c r="AG83" s="291" t="s">
        <v>1107</v>
      </c>
      <c r="AH83" s="123" t="s">
        <v>1107</v>
      </c>
      <c r="AI83" s="123" t="s">
        <v>1158</v>
      </c>
      <c r="AJ83" s="291" t="s">
        <v>1158</v>
      </c>
      <c r="AK83" s="330" t="s">
        <v>2326</v>
      </c>
      <c r="AL83" s="123" t="s">
        <v>1107</v>
      </c>
      <c r="AM83" s="301" t="s">
        <v>2190</v>
      </c>
      <c r="AN83" s="123" t="str">
        <f>VLOOKUP(E$81:E$83,'[1]TPN nº.33'!$G:$I,3,FALSE)</f>
        <v>Categoria V</v>
      </c>
      <c r="AO83" s="309">
        <f>VLOOKUP(E$81:E$83,'[1]TPN nº.33'!$G:$H,2,FALSE)</f>
        <v>38120</v>
      </c>
    </row>
    <row r="84" spans="1:41" s="151" customFormat="1" ht="23.25" thickBot="1">
      <c r="A84" s="59" t="s">
        <v>2002</v>
      </c>
      <c r="B84" s="59" t="s">
        <v>904</v>
      </c>
      <c r="C84" s="268">
        <v>7896261013926</v>
      </c>
      <c r="D84" s="53" t="s">
        <v>906</v>
      </c>
      <c r="E84" s="110">
        <v>526530601112214</v>
      </c>
      <c r="F84" s="53">
        <v>712276</v>
      </c>
      <c r="G84" s="280" t="s">
        <v>25</v>
      </c>
      <c r="H84" s="394" t="s">
        <v>1098</v>
      </c>
      <c r="I84" s="394" t="s">
        <v>1098</v>
      </c>
      <c r="J84" s="394" t="s">
        <v>1098</v>
      </c>
      <c r="K84" s="394" t="s">
        <v>1098</v>
      </c>
      <c r="L84" s="394" t="s">
        <v>1098</v>
      </c>
      <c r="M84" s="394" t="s">
        <v>1098</v>
      </c>
      <c r="N84" s="394" t="s">
        <v>1098</v>
      </c>
      <c r="O84" s="394" t="s">
        <v>1098</v>
      </c>
      <c r="P84" s="394" t="s">
        <v>1098</v>
      </c>
      <c r="Q84" s="394" t="s">
        <v>1098</v>
      </c>
      <c r="R84" s="394" t="s">
        <v>1098</v>
      </c>
      <c r="S84" s="394" t="s">
        <v>1098</v>
      </c>
      <c r="T84" s="394" t="s">
        <v>1098</v>
      </c>
      <c r="U84" s="394" t="s">
        <v>1098</v>
      </c>
      <c r="V84" s="394" t="s">
        <v>1098</v>
      </c>
      <c r="W84" s="394" t="s">
        <v>1098</v>
      </c>
      <c r="X84" s="394">
        <v>11144.418</v>
      </c>
      <c r="Y84" s="394">
        <f>X84/$BB$11</f>
        <v>15406.504109998094</v>
      </c>
      <c r="Z84" s="53" t="s">
        <v>1114</v>
      </c>
      <c r="AA84" s="53" t="s">
        <v>1109</v>
      </c>
      <c r="AB84" s="247" t="s">
        <v>1397</v>
      </c>
      <c r="AC84" s="53" t="s">
        <v>1107</v>
      </c>
      <c r="AD84" s="123" t="s">
        <v>1107</v>
      </c>
      <c r="AE84" s="123" t="s">
        <v>1107</v>
      </c>
      <c r="AF84" s="123" t="s">
        <v>1107</v>
      </c>
      <c r="AG84" s="291" t="s">
        <v>1158</v>
      </c>
      <c r="AH84" s="123" t="s">
        <v>1107</v>
      </c>
      <c r="AI84" s="123" t="s">
        <v>1158</v>
      </c>
      <c r="AJ84" s="291" t="s">
        <v>1158</v>
      </c>
      <c r="AK84" s="330" t="s">
        <v>2301</v>
      </c>
      <c r="AL84" s="123" t="s">
        <v>1158</v>
      </c>
      <c r="AM84" s="301" t="s">
        <v>2140</v>
      </c>
      <c r="AN84" s="123" t="str">
        <f>VLOOKUP(E$84:E$84,'[1]TPN nº.33'!$G:$I,3,FALSE)</f>
        <v>Categoria II</v>
      </c>
      <c r="AO84" s="309">
        <f>VLOOKUP(E$84:E$84,'[1]TPN nº.33'!$G:$H,2,FALSE)</f>
        <v>39917</v>
      </c>
    </row>
    <row r="85" spans="1:41" s="151" customFormat="1" ht="23.25" thickBot="1">
      <c r="A85" s="59" t="s">
        <v>2144</v>
      </c>
      <c r="B85" s="59" t="s">
        <v>878</v>
      </c>
      <c r="C85" s="268">
        <v>7896261006171</v>
      </c>
      <c r="D85" s="53" t="s">
        <v>879</v>
      </c>
      <c r="E85" s="110">
        <v>526514302114418</v>
      </c>
      <c r="F85" s="53">
        <v>148621</v>
      </c>
      <c r="G85" s="280" t="s">
        <v>25</v>
      </c>
      <c r="H85" s="394">
        <v>91.6</v>
      </c>
      <c r="I85" s="394">
        <v>126.63</v>
      </c>
      <c r="J85" s="394">
        <f>VLOOKUP(E85,[2]Plan1!$A$2:$J$430,10,FALSE)</f>
        <v>101.801</v>
      </c>
      <c r="K85" s="394">
        <v>125.09</v>
      </c>
      <c r="L85" s="394">
        <v>89.4</v>
      </c>
      <c r="M85" s="394">
        <v>123.59</v>
      </c>
      <c r="N85" s="394">
        <v>89.4</v>
      </c>
      <c r="O85" s="394">
        <v>123.59</v>
      </c>
      <c r="P85" s="394">
        <v>89.4</v>
      </c>
      <c r="Q85" s="394">
        <v>123.59</v>
      </c>
      <c r="R85" s="394">
        <v>89.4</v>
      </c>
      <c r="S85" s="394">
        <v>123.59</v>
      </c>
      <c r="T85" s="394">
        <v>89.4</v>
      </c>
      <c r="U85" s="394">
        <v>123.59</v>
      </c>
      <c r="V85" s="394">
        <v>84.32</v>
      </c>
      <c r="W85" s="394">
        <v>116.56</v>
      </c>
      <c r="X85" s="394" t="s">
        <v>1098</v>
      </c>
      <c r="Y85" s="394" t="s">
        <v>1098</v>
      </c>
      <c r="Z85" s="53" t="s">
        <v>1113</v>
      </c>
      <c r="AA85" s="53" t="s">
        <v>1109</v>
      </c>
      <c r="AB85" s="247" t="s">
        <v>1771</v>
      </c>
      <c r="AC85" s="53" t="s">
        <v>1107</v>
      </c>
      <c r="AD85" s="123" t="s">
        <v>1107</v>
      </c>
      <c r="AE85" s="123" t="s">
        <v>1107</v>
      </c>
      <c r="AF85" s="123" t="s">
        <v>1107</v>
      </c>
      <c r="AG85" s="291" t="s">
        <v>1107</v>
      </c>
      <c r="AH85" s="123" t="s">
        <v>1107</v>
      </c>
      <c r="AI85" s="123" t="s">
        <v>1158</v>
      </c>
      <c r="AJ85" s="291" t="s">
        <v>1158</v>
      </c>
      <c r="AK85" s="330" t="s">
        <v>2317</v>
      </c>
      <c r="AL85" s="123" t="s">
        <v>1107</v>
      </c>
      <c r="AM85" s="301" t="s">
        <v>2199</v>
      </c>
      <c r="AN85" s="123" t="str">
        <f>VLOOKUP(E$85:E$88,'[1]TPN nº.33'!$G:$I,3,FALSE)</f>
        <v>Categoria V</v>
      </c>
      <c r="AO85" s="309">
        <f>VLOOKUP(E$85:E$88,'[1]TPN nº.33'!$G:$H,2,FALSE)</f>
        <v>37509</v>
      </c>
    </row>
    <row r="86" spans="1:41" s="151" customFormat="1" ht="23.25" thickBot="1">
      <c r="A86" s="59" t="s">
        <v>2144</v>
      </c>
      <c r="B86" s="59" t="s">
        <v>880</v>
      </c>
      <c r="C86" s="268">
        <v>7896261006225</v>
      </c>
      <c r="D86" s="53" t="s">
        <v>881</v>
      </c>
      <c r="E86" s="110">
        <v>526514301118411</v>
      </c>
      <c r="F86" s="53">
        <v>148627</v>
      </c>
      <c r="G86" s="280" t="s">
        <v>25</v>
      </c>
      <c r="H86" s="394">
        <v>160.36000000000001</v>
      </c>
      <c r="I86" s="394">
        <v>221.68</v>
      </c>
      <c r="J86" s="394">
        <f>VLOOKUP(E86,[2]Plan1!$A$2:$J$430,10,FALSE)</f>
        <v>178.21100000000001</v>
      </c>
      <c r="K86" s="394">
        <v>218.98</v>
      </c>
      <c r="L86" s="394">
        <v>156.51</v>
      </c>
      <c r="M86" s="394">
        <v>216.36</v>
      </c>
      <c r="N86" s="394">
        <v>156.51</v>
      </c>
      <c r="O86" s="394">
        <v>216.36</v>
      </c>
      <c r="P86" s="394">
        <v>156.51</v>
      </c>
      <c r="Q86" s="394">
        <v>216.36</v>
      </c>
      <c r="R86" s="394">
        <v>156.51</v>
      </c>
      <c r="S86" s="394">
        <v>216.36</v>
      </c>
      <c r="T86" s="394">
        <v>156.51</v>
      </c>
      <c r="U86" s="394">
        <v>216.36</v>
      </c>
      <c r="V86" s="394">
        <v>147.61000000000001</v>
      </c>
      <c r="W86" s="394">
        <v>204.05</v>
      </c>
      <c r="X86" s="394" t="s">
        <v>1098</v>
      </c>
      <c r="Y86" s="394" t="s">
        <v>1098</v>
      </c>
      <c r="Z86" s="53" t="s">
        <v>1113</v>
      </c>
      <c r="AA86" s="53" t="s">
        <v>1109</v>
      </c>
      <c r="AB86" s="247" t="s">
        <v>1771</v>
      </c>
      <c r="AC86" s="53" t="s">
        <v>1107</v>
      </c>
      <c r="AD86" s="123" t="s">
        <v>1107</v>
      </c>
      <c r="AE86" s="123" t="s">
        <v>1107</v>
      </c>
      <c r="AF86" s="123" t="s">
        <v>1107</v>
      </c>
      <c r="AG86" s="291" t="s">
        <v>1107</v>
      </c>
      <c r="AH86" s="123" t="s">
        <v>1107</v>
      </c>
      <c r="AI86" s="123" t="s">
        <v>1107</v>
      </c>
      <c r="AJ86" s="291" t="s">
        <v>1158</v>
      </c>
      <c r="AK86" s="330" t="s">
        <v>2317</v>
      </c>
      <c r="AL86" s="123" t="s">
        <v>1107</v>
      </c>
      <c r="AM86" s="301" t="s">
        <v>2199</v>
      </c>
      <c r="AN86" s="123" t="str">
        <f>VLOOKUP(E$85:E$88,'[1]TPN nº.33'!$G:$I,3,FALSE)</f>
        <v>Categoria V</v>
      </c>
      <c r="AO86" s="309">
        <f>VLOOKUP(E$85:E$88,'[1]TPN nº.33'!$G:$H,2,FALSE)</f>
        <v>37509</v>
      </c>
    </row>
    <row r="87" spans="1:41" s="151" customFormat="1" ht="23.25" thickBot="1">
      <c r="A87" s="59" t="s">
        <v>2144</v>
      </c>
      <c r="B87" s="59" t="s">
        <v>882</v>
      </c>
      <c r="C87" s="268">
        <v>7896261009608</v>
      </c>
      <c r="D87" s="53" t="s">
        <v>883</v>
      </c>
      <c r="E87" s="110">
        <v>526514303110211</v>
      </c>
      <c r="F87" s="53">
        <v>703463</v>
      </c>
      <c r="G87" s="280" t="s">
        <v>25</v>
      </c>
      <c r="H87" s="394">
        <v>91.6</v>
      </c>
      <c r="I87" s="394">
        <v>126.63</v>
      </c>
      <c r="J87" s="394">
        <f>VLOOKUP(E87,[2]Plan1!$A$2:$J$430,10,FALSE)</f>
        <v>101.801</v>
      </c>
      <c r="K87" s="394">
        <v>125.09</v>
      </c>
      <c r="L87" s="394">
        <v>89.4</v>
      </c>
      <c r="M87" s="394">
        <v>123.59</v>
      </c>
      <c r="N87" s="394">
        <v>89.4</v>
      </c>
      <c r="O87" s="394">
        <v>123.59</v>
      </c>
      <c r="P87" s="394">
        <v>89.4</v>
      </c>
      <c r="Q87" s="394">
        <v>123.59</v>
      </c>
      <c r="R87" s="394">
        <v>89.4</v>
      </c>
      <c r="S87" s="394">
        <v>123.59</v>
      </c>
      <c r="T87" s="394">
        <v>89.4</v>
      </c>
      <c r="U87" s="394">
        <v>123.59</v>
      </c>
      <c r="V87" s="394">
        <v>84.32</v>
      </c>
      <c r="W87" s="394">
        <v>116.56</v>
      </c>
      <c r="X87" s="394" t="s">
        <v>1098</v>
      </c>
      <c r="Y87" s="394" t="s">
        <v>1098</v>
      </c>
      <c r="Z87" s="53" t="s">
        <v>1113</v>
      </c>
      <c r="AA87" s="53" t="s">
        <v>1109</v>
      </c>
      <c r="AB87" s="247" t="s">
        <v>1771</v>
      </c>
      <c r="AC87" s="53" t="s">
        <v>1107</v>
      </c>
      <c r="AD87" s="123" t="s">
        <v>1107</v>
      </c>
      <c r="AE87" s="123" t="s">
        <v>1107</v>
      </c>
      <c r="AF87" s="123" t="s">
        <v>1107</v>
      </c>
      <c r="AG87" s="291" t="s">
        <v>1107</v>
      </c>
      <c r="AH87" s="123" t="s">
        <v>1107</v>
      </c>
      <c r="AI87" s="123" t="s">
        <v>1107</v>
      </c>
      <c r="AJ87" s="291" t="s">
        <v>1158</v>
      </c>
      <c r="AK87" s="330" t="s">
        <v>2317</v>
      </c>
      <c r="AL87" s="123" t="s">
        <v>1107</v>
      </c>
      <c r="AM87" s="301" t="s">
        <v>2199</v>
      </c>
      <c r="AN87" s="123" t="str">
        <f>VLOOKUP(E$85:E$88,'[1]TPN nº.33'!$G:$I,3,FALSE)</f>
        <v>Categoria V</v>
      </c>
      <c r="AO87" s="309">
        <f>VLOOKUP(E$85:E$88,'[1]TPN nº.33'!$G:$H,2,FALSE)</f>
        <v>38036</v>
      </c>
    </row>
    <row r="88" spans="1:41" s="151" customFormat="1" ht="23.25" thickBot="1">
      <c r="A88" s="59" t="s">
        <v>2144</v>
      </c>
      <c r="B88" s="59" t="s">
        <v>884</v>
      </c>
      <c r="C88" s="268">
        <v>7896261009615</v>
      </c>
      <c r="D88" s="53" t="s">
        <v>885</v>
      </c>
      <c r="E88" s="110">
        <v>526514304117317</v>
      </c>
      <c r="F88" s="53">
        <v>703464</v>
      </c>
      <c r="G88" s="280" t="s">
        <v>25</v>
      </c>
      <c r="H88" s="394">
        <v>160.36000000000001</v>
      </c>
      <c r="I88" s="394">
        <v>221.68</v>
      </c>
      <c r="J88" s="394">
        <f>VLOOKUP(E88,[2]Plan1!$A$2:$J$430,10,FALSE)</f>
        <v>178.21100000000001</v>
      </c>
      <c r="K88" s="394">
        <v>218.98</v>
      </c>
      <c r="L88" s="394">
        <v>156.51</v>
      </c>
      <c r="M88" s="394">
        <v>216.36</v>
      </c>
      <c r="N88" s="394">
        <v>156.51</v>
      </c>
      <c r="O88" s="394">
        <v>216.36</v>
      </c>
      <c r="P88" s="394">
        <v>156.51</v>
      </c>
      <c r="Q88" s="394">
        <v>216.36</v>
      </c>
      <c r="R88" s="394">
        <v>156.51</v>
      </c>
      <c r="S88" s="394">
        <v>216.36</v>
      </c>
      <c r="T88" s="394">
        <v>156.51</v>
      </c>
      <c r="U88" s="394">
        <v>216.36</v>
      </c>
      <c r="V88" s="394">
        <v>147.61000000000001</v>
      </c>
      <c r="W88" s="394">
        <v>204.05</v>
      </c>
      <c r="X88" s="394" t="s">
        <v>1098</v>
      </c>
      <c r="Y88" s="394" t="s">
        <v>1098</v>
      </c>
      <c r="Z88" s="53" t="s">
        <v>1108</v>
      </c>
      <c r="AA88" s="53" t="s">
        <v>1109</v>
      </c>
      <c r="AB88" s="247" t="s">
        <v>1771</v>
      </c>
      <c r="AC88" s="53" t="s">
        <v>1107</v>
      </c>
      <c r="AD88" s="123" t="s">
        <v>1107</v>
      </c>
      <c r="AE88" s="123" t="s">
        <v>1107</v>
      </c>
      <c r="AF88" s="123" t="s">
        <v>1107</v>
      </c>
      <c r="AG88" s="291" t="s">
        <v>1107</v>
      </c>
      <c r="AH88" s="123" t="s">
        <v>1107</v>
      </c>
      <c r="AI88" s="123" t="s">
        <v>1158</v>
      </c>
      <c r="AJ88" s="291" t="s">
        <v>1158</v>
      </c>
      <c r="AK88" s="330" t="s">
        <v>2317</v>
      </c>
      <c r="AL88" s="123" t="s">
        <v>1107</v>
      </c>
      <c r="AM88" s="301" t="s">
        <v>2199</v>
      </c>
      <c r="AN88" s="123" t="str">
        <f>VLOOKUP(E$85:E$88,'[1]TPN nº.33'!$G:$I,3,FALSE)</f>
        <v>Categoria V</v>
      </c>
      <c r="AO88" s="309">
        <f>VLOOKUP(E$85:E$88,'[1]TPN nº.33'!$G:$H,2,FALSE)</f>
        <v>38036</v>
      </c>
    </row>
  </sheetData>
  <sheetProtection formatCells="0" formatColumns="0" formatRows="0" insertColumns="0" insertRows="0" insertHyperlinks="0" deleteColumns="0" deleteRows="0" sort="0" autoFilter="0" pivotTables="0"/>
  <autoFilter ref="A10:U88"/>
  <sortState ref="A11:U124">
    <sortCondition ref="A11"/>
  </sortState>
  <dataConsolidate/>
  <mergeCells count="20">
    <mergeCell ref="Z9:AB9"/>
    <mergeCell ref="H9:I9"/>
    <mergeCell ref="J9:K9"/>
    <mergeCell ref="R9:S9"/>
    <mergeCell ref="T9:U9"/>
    <mergeCell ref="V9:W9"/>
    <mergeCell ref="P9:Q9"/>
    <mergeCell ref="N9:O9"/>
    <mergeCell ref="L9:M9"/>
    <mergeCell ref="AQ9:AR10"/>
    <mergeCell ref="AS9:AY9"/>
    <mergeCell ref="BA9:BA10"/>
    <mergeCell ref="BB9:BD9"/>
    <mergeCell ref="AQ11:AQ13"/>
    <mergeCell ref="AQ23:AQ25"/>
    <mergeCell ref="AQ15:AR16"/>
    <mergeCell ref="AS15:AY15"/>
    <mergeCell ref="AQ17:AQ19"/>
    <mergeCell ref="AQ21:AR22"/>
    <mergeCell ref="AS21:AY21"/>
  </mergeCells>
  <pageMargins left="0.23622047244094491" right="0.23622047244094491" top="0.35433070866141736" bottom="0.15748031496062992" header="0.31496062992125984" footer="0.31496062992125984"/>
  <pageSetup paperSize="9" scale="3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444"/>
  <sheetViews>
    <sheetView showGridLines="0" topLeftCell="A436" zoomScaleNormal="100" workbookViewId="0">
      <selection activeCell="A3" sqref="A3"/>
    </sheetView>
  </sheetViews>
  <sheetFormatPr defaultRowHeight="12.75"/>
  <cols>
    <col min="1" max="1" width="26.140625" style="76" customWidth="1"/>
    <col min="2" max="2" width="36" style="76" customWidth="1"/>
    <col min="3" max="3" width="22.5703125" style="76" bestFit="1" customWidth="1"/>
    <col min="4" max="4" width="23" style="77" customWidth="1"/>
    <col min="5" max="5" width="20.42578125" style="78" customWidth="1"/>
    <col min="6" max="6" width="22" style="77" customWidth="1"/>
    <col min="7" max="7" width="18.42578125" style="77" bestFit="1" customWidth="1"/>
    <col min="8" max="8" width="16.7109375" style="79" customWidth="1"/>
    <col min="9" max="9" width="14.28515625" style="79" customWidth="1"/>
    <col min="10" max="10" width="13.5703125" style="79" bestFit="1" customWidth="1"/>
    <col min="11" max="11" width="9.140625" style="79"/>
    <col min="12" max="12" width="12.140625" style="79" customWidth="1"/>
    <col min="13" max="13" width="10.85546875" style="79" customWidth="1"/>
    <col min="14" max="14" width="14.7109375" style="79" customWidth="1"/>
    <col min="15" max="15" width="13.5703125" style="79" customWidth="1"/>
    <col min="16" max="16" width="13" style="79" customWidth="1"/>
    <col min="17" max="17" width="13.5703125" style="79" customWidth="1"/>
    <col min="18" max="18" width="12" style="79" customWidth="1"/>
    <col min="19" max="19" width="12.140625" style="79" customWidth="1"/>
    <col min="20" max="20" width="12.28515625" style="79" customWidth="1"/>
    <col min="21" max="21" width="13.140625" style="79" bestFit="1" customWidth="1"/>
    <col min="22" max="23" width="9.140625" style="149"/>
    <col min="24" max="24" width="42" style="149" customWidth="1"/>
    <col min="25" max="32" width="9.140625" style="149"/>
    <col min="33" max="33" width="36.28515625" style="149" customWidth="1"/>
    <col min="34" max="34" width="9.140625" style="149"/>
    <col min="35" max="35" width="60.28515625" style="149" customWidth="1"/>
    <col min="36" max="36" width="12.140625" style="149" bestFit="1" customWidth="1"/>
    <col min="37" max="37" width="11.5703125" style="149" bestFit="1" customWidth="1"/>
    <col min="38" max="210" width="9.140625" style="149"/>
    <col min="211" max="211" width="33.140625" style="149" customWidth="1"/>
    <col min="212" max="212" width="34.140625" style="149" customWidth="1"/>
    <col min="213" max="213" width="65.7109375" style="149" customWidth="1"/>
    <col min="214" max="214" width="57.85546875" style="149" customWidth="1"/>
    <col min="215" max="215" width="14.7109375" style="149" customWidth="1"/>
    <col min="216" max="216" width="19.28515625" style="149" customWidth="1"/>
    <col min="217" max="217" width="20.42578125" style="149" customWidth="1"/>
    <col min="218" max="218" width="18.28515625" style="149" customWidth="1"/>
    <col min="219" max="219" width="20" style="149" customWidth="1"/>
    <col min="220" max="223" width="13.140625" style="149" customWidth="1"/>
    <col min="224" max="224" width="12.140625" style="149" customWidth="1"/>
    <col min="225" max="225" width="13.85546875" style="149" customWidth="1"/>
    <col min="226" max="226" width="12.140625" style="149" customWidth="1"/>
    <col min="227" max="227" width="14.42578125" style="149" bestFit="1" customWidth="1"/>
    <col min="228" max="228" width="12.140625" style="149" customWidth="1"/>
    <col min="229" max="229" width="13.85546875" style="149" customWidth="1"/>
    <col min="230" max="230" width="12.140625" style="149" customWidth="1"/>
    <col min="231" max="231" width="13.85546875" style="149" customWidth="1"/>
    <col min="232" max="232" width="12.140625" style="149" customWidth="1"/>
    <col min="233" max="233" width="13.85546875" style="149" customWidth="1"/>
    <col min="234" max="234" width="12.140625" style="149" customWidth="1"/>
    <col min="235" max="235" width="13.85546875" style="149" customWidth="1"/>
    <col min="236" max="466" width="9.140625" style="149"/>
    <col min="467" max="467" width="33.140625" style="149" customWidth="1"/>
    <col min="468" max="468" width="34.140625" style="149" customWidth="1"/>
    <col min="469" max="469" width="65.7109375" style="149" customWidth="1"/>
    <col min="470" max="470" width="57.85546875" style="149" customWidth="1"/>
    <col min="471" max="471" width="14.7109375" style="149" customWidth="1"/>
    <col min="472" max="472" width="19.28515625" style="149" customWidth="1"/>
    <col min="473" max="473" width="20.42578125" style="149" customWidth="1"/>
    <col min="474" max="474" width="18.28515625" style="149" customWidth="1"/>
    <col min="475" max="475" width="20" style="149" customWidth="1"/>
    <col min="476" max="479" width="13.140625" style="149" customWidth="1"/>
    <col min="480" max="480" width="12.140625" style="149" customWidth="1"/>
    <col min="481" max="481" width="13.85546875" style="149" customWidth="1"/>
    <col min="482" max="482" width="12.140625" style="149" customWidth="1"/>
    <col min="483" max="483" width="14.42578125" style="149" bestFit="1" customWidth="1"/>
    <col min="484" max="484" width="12.140625" style="149" customWidth="1"/>
    <col min="485" max="485" width="13.85546875" style="149" customWidth="1"/>
    <col min="486" max="486" width="12.140625" style="149" customWidth="1"/>
    <col min="487" max="487" width="13.85546875" style="149" customWidth="1"/>
    <col min="488" max="488" width="12.140625" style="149" customWidth="1"/>
    <col min="489" max="489" width="13.85546875" style="149" customWidth="1"/>
    <col min="490" max="490" width="12.140625" style="149" customWidth="1"/>
    <col min="491" max="491" width="13.85546875" style="149" customWidth="1"/>
    <col min="492" max="722" width="9.140625" style="149"/>
    <col min="723" max="723" width="33.140625" style="149" customWidth="1"/>
    <col min="724" max="724" width="34.140625" style="149" customWidth="1"/>
    <col min="725" max="725" width="65.7109375" style="149" customWidth="1"/>
    <col min="726" max="726" width="57.85546875" style="149" customWidth="1"/>
    <col min="727" max="727" width="14.7109375" style="149" customWidth="1"/>
    <col min="728" max="728" width="19.28515625" style="149" customWidth="1"/>
    <col min="729" max="729" width="20.42578125" style="149" customWidth="1"/>
    <col min="730" max="730" width="18.28515625" style="149" customWidth="1"/>
    <col min="731" max="731" width="20" style="149" customWidth="1"/>
    <col min="732" max="735" width="13.140625" style="149" customWidth="1"/>
    <col min="736" max="736" width="12.140625" style="149" customWidth="1"/>
    <col min="737" max="737" width="13.85546875" style="149" customWidth="1"/>
    <col min="738" max="738" width="12.140625" style="149" customWidth="1"/>
    <col min="739" max="739" width="14.42578125" style="149" bestFit="1" customWidth="1"/>
    <col min="740" max="740" width="12.140625" style="149" customWidth="1"/>
    <col min="741" max="741" width="13.85546875" style="149" customWidth="1"/>
    <col min="742" max="742" width="12.140625" style="149" customWidth="1"/>
    <col min="743" max="743" width="13.85546875" style="149" customWidth="1"/>
    <col min="744" max="744" width="12.140625" style="149" customWidth="1"/>
    <col min="745" max="745" width="13.85546875" style="149" customWidth="1"/>
    <col min="746" max="746" width="12.140625" style="149" customWidth="1"/>
    <col min="747" max="747" width="13.85546875" style="149" customWidth="1"/>
    <col min="748" max="978" width="9.140625" style="149"/>
    <col min="979" max="979" width="33.140625" style="149" customWidth="1"/>
    <col min="980" max="980" width="34.140625" style="149" customWidth="1"/>
    <col min="981" max="981" width="65.7109375" style="149" customWidth="1"/>
    <col min="982" max="982" width="57.85546875" style="149" customWidth="1"/>
    <col min="983" max="983" width="14.7109375" style="149" customWidth="1"/>
    <col min="984" max="984" width="19.28515625" style="149" customWidth="1"/>
    <col min="985" max="985" width="20.42578125" style="149" customWidth="1"/>
    <col min="986" max="986" width="18.28515625" style="149" customWidth="1"/>
    <col min="987" max="987" width="20" style="149" customWidth="1"/>
    <col min="988" max="991" width="13.140625" style="149" customWidth="1"/>
    <col min="992" max="992" width="12.140625" style="149" customWidth="1"/>
    <col min="993" max="993" width="13.85546875" style="149" customWidth="1"/>
    <col min="994" max="994" width="12.140625" style="149" customWidth="1"/>
    <col min="995" max="995" width="14.42578125" style="149" bestFit="1" customWidth="1"/>
    <col min="996" max="996" width="12.140625" style="149" customWidth="1"/>
    <col min="997" max="997" width="13.85546875" style="149" customWidth="1"/>
    <col min="998" max="998" width="12.140625" style="149" customWidth="1"/>
    <col min="999" max="999" width="13.85546875" style="149" customWidth="1"/>
    <col min="1000" max="1000" width="12.140625" style="149" customWidth="1"/>
    <col min="1001" max="1001" width="13.85546875" style="149" customWidth="1"/>
    <col min="1002" max="1002" width="12.140625" style="149" customWidth="1"/>
    <col min="1003" max="1003" width="13.85546875" style="149" customWidth="1"/>
    <col min="1004" max="1234" width="9.140625" style="149"/>
    <col min="1235" max="1235" width="33.140625" style="149" customWidth="1"/>
    <col min="1236" max="1236" width="34.140625" style="149" customWidth="1"/>
    <col min="1237" max="1237" width="65.7109375" style="149" customWidth="1"/>
    <col min="1238" max="1238" width="57.85546875" style="149" customWidth="1"/>
    <col min="1239" max="1239" width="14.7109375" style="149" customWidth="1"/>
    <col min="1240" max="1240" width="19.28515625" style="149" customWidth="1"/>
    <col min="1241" max="1241" width="20.42578125" style="149" customWidth="1"/>
    <col min="1242" max="1242" width="18.28515625" style="149" customWidth="1"/>
    <col min="1243" max="1243" width="20" style="149" customWidth="1"/>
    <col min="1244" max="1247" width="13.140625" style="149" customWidth="1"/>
    <col min="1248" max="1248" width="12.140625" style="149" customWidth="1"/>
    <col min="1249" max="1249" width="13.85546875" style="149" customWidth="1"/>
    <col min="1250" max="1250" width="12.140625" style="149" customWidth="1"/>
    <col min="1251" max="1251" width="14.42578125" style="149" bestFit="1" customWidth="1"/>
    <col min="1252" max="1252" width="12.140625" style="149" customWidth="1"/>
    <col min="1253" max="1253" width="13.85546875" style="149" customWidth="1"/>
    <col min="1254" max="1254" width="12.140625" style="149" customWidth="1"/>
    <col min="1255" max="1255" width="13.85546875" style="149" customWidth="1"/>
    <col min="1256" max="1256" width="12.140625" style="149" customWidth="1"/>
    <col min="1257" max="1257" width="13.85546875" style="149" customWidth="1"/>
    <col min="1258" max="1258" width="12.140625" style="149" customWidth="1"/>
    <col min="1259" max="1259" width="13.85546875" style="149" customWidth="1"/>
    <col min="1260" max="1490" width="9.140625" style="149"/>
    <col min="1491" max="1491" width="33.140625" style="149" customWidth="1"/>
    <col min="1492" max="1492" width="34.140625" style="149" customWidth="1"/>
    <col min="1493" max="1493" width="65.7109375" style="149" customWidth="1"/>
    <col min="1494" max="1494" width="57.85546875" style="149" customWidth="1"/>
    <col min="1495" max="1495" width="14.7109375" style="149" customWidth="1"/>
    <col min="1496" max="1496" width="19.28515625" style="149" customWidth="1"/>
    <col min="1497" max="1497" width="20.42578125" style="149" customWidth="1"/>
    <col min="1498" max="1498" width="18.28515625" style="149" customWidth="1"/>
    <col min="1499" max="1499" width="20" style="149" customWidth="1"/>
    <col min="1500" max="1503" width="13.140625" style="149" customWidth="1"/>
    <col min="1504" max="1504" width="12.140625" style="149" customWidth="1"/>
    <col min="1505" max="1505" width="13.85546875" style="149" customWidth="1"/>
    <col min="1506" max="1506" width="12.140625" style="149" customWidth="1"/>
    <col min="1507" max="1507" width="14.42578125" style="149" bestFit="1" customWidth="1"/>
    <col min="1508" max="1508" width="12.140625" style="149" customWidth="1"/>
    <col min="1509" max="1509" width="13.85546875" style="149" customWidth="1"/>
    <col min="1510" max="1510" width="12.140625" style="149" customWidth="1"/>
    <col min="1511" max="1511" width="13.85546875" style="149" customWidth="1"/>
    <col min="1512" max="1512" width="12.140625" style="149" customWidth="1"/>
    <col min="1513" max="1513" width="13.85546875" style="149" customWidth="1"/>
    <col min="1514" max="1514" width="12.140625" style="149" customWidth="1"/>
    <col min="1515" max="1515" width="13.85546875" style="149" customWidth="1"/>
    <col min="1516" max="1746" width="9.140625" style="149"/>
    <col min="1747" max="1747" width="33.140625" style="149" customWidth="1"/>
    <col min="1748" max="1748" width="34.140625" style="149" customWidth="1"/>
    <col min="1749" max="1749" width="65.7109375" style="149" customWidth="1"/>
    <col min="1750" max="1750" width="57.85546875" style="149" customWidth="1"/>
    <col min="1751" max="1751" width="14.7109375" style="149" customWidth="1"/>
    <col min="1752" max="1752" width="19.28515625" style="149" customWidth="1"/>
    <col min="1753" max="1753" width="20.42578125" style="149" customWidth="1"/>
    <col min="1754" max="1754" width="18.28515625" style="149" customWidth="1"/>
    <col min="1755" max="1755" width="20" style="149" customWidth="1"/>
    <col min="1756" max="1759" width="13.140625" style="149" customWidth="1"/>
    <col min="1760" max="1760" width="12.140625" style="149" customWidth="1"/>
    <col min="1761" max="1761" width="13.85546875" style="149" customWidth="1"/>
    <col min="1762" max="1762" width="12.140625" style="149" customWidth="1"/>
    <col min="1763" max="1763" width="14.42578125" style="149" bestFit="1" customWidth="1"/>
    <col min="1764" max="1764" width="12.140625" style="149" customWidth="1"/>
    <col min="1765" max="1765" width="13.85546875" style="149" customWidth="1"/>
    <col min="1766" max="1766" width="12.140625" style="149" customWidth="1"/>
    <col min="1767" max="1767" width="13.85546875" style="149" customWidth="1"/>
    <col min="1768" max="1768" width="12.140625" style="149" customWidth="1"/>
    <col min="1769" max="1769" width="13.85546875" style="149" customWidth="1"/>
    <col min="1770" max="1770" width="12.140625" style="149" customWidth="1"/>
    <col min="1771" max="1771" width="13.85546875" style="149" customWidth="1"/>
    <col min="1772" max="2002" width="9.140625" style="149"/>
    <col min="2003" max="2003" width="33.140625" style="149" customWidth="1"/>
    <col min="2004" max="2004" width="34.140625" style="149" customWidth="1"/>
    <col min="2005" max="2005" width="65.7109375" style="149" customWidth="1"/>
    <col min="2006" max="2006" width="57.85546875" style="149" customWidth="1"/>
    <col min="2007" max="2007" width="14.7109375" style="149" customWidth="1"/>
    <col min="2008" max="2008" width="19.28515625" style="149" customWidth="1"/>
    <col min="2009" max="2009" width="20.42578125" style="149" customWidth="1"/>
    <col min="2010" max="2010" width="18.28515625" style="149" customWidth="1"/>
    <col min="2011" max="2011" width="20" style="149" customWidth="1"/>
    <col min="2012" max="2015" width="13.140625" style="149" customWidth="1"/>
    <col min="2016" max="2016" width="12.140625" style="149" customWidth="1"/>
    <col min="2017" max="2017" width="13.85546875" style="149" customWidth="1"/>
    <col min="2018" max="2018" width="12.140625" style="149" customWidth="1"/>
    <col min="2019" max="2019" width="14.42578125" style="149" bestFit="1" customWidth="1"/>
    <col min="2020" max="2020" width="12.140625" style="149" customWidth="1"/>
    <col min="2021" max="2021" width="13.85546875" style="149" customWidth="1"/>
    <col min="2022" max="2022" width="12.140625" style="149" customWidth="1"/>
    <col min="2023" max="2023" width="13.85546875" style="149" customWidth="1"/>
    <col min="2024" max="2024" width="12.140625" style="149" customWidth="1"/>
    <col min="2025" max="2025" width="13.85546875" style="149" customWidth="1"/>
    <col min="2026" max="2026" width="12.140625" style="149" customWidth="1"/>
    <col min="2027" max="2027" width="13.85546875" style="149" customWidth="1"/>
    <col min="2028" max="2258" width="9.140625" style="149"/>
    <col min="2259" max="2259" width="33.140625" style="149" customWidth="1"/>
    <col min="2260" max="2260" width="34.140625" style="149" customWidth="1"/>
    <col min="2261" max="2261" width="65.7109375" style="149" customWidth="1"/>
    <col min="2262" max="2262" width="57.85546875" style="149" customWidth="1"/>
    <col min="2263" max="2263" width="14.7109375" style="149" customWidth="1"/>
    <col min="2264" max="2264" width="19.28515625" style="149" customWidth="1"/>
    <col min="2265" max="2265" width="20.42578125" style="149" customWidth="1"/>
    <col min="2266" max="2266" width="18.28515625" style="149" customWidth="1"/>
    <col min="2267" max="2267" width="20" style="149" customWidth="1"/>
    <col min="2268" max="2271" width="13.140625" style="149" customWidth="1"/>
    <col min="2272" max="2272" width="12.140625" style="149" customWidth="1"/>
    <col min="2273" max="2273" width="13.85546875" style="149" customWidth="1"/>
    <col min="2274" max="2274" width="12.140625" style="149" customWidth="1"/>
    <col min="2275" max="2275" width="14.42578125" style="149" bestFit="1" customWidth="1"/>
    <col min="2276" max="2276" width="12.140625" style="149" customWidth="1"/>
    <col min="2277" max="2277" width="13.85546875" style="149" customWidth="1"/>
    <col min="2278" max="2278" width="12.140625" style="149" customWidth="1"/>
    <col min="2279" max="2279" width="13.85546875" style="149" customWidth="1"/>
    <col min="2280" max="2280" width="12.140625" style="149" customWidth="1"/>
    <col min="2281" max="2281" width="13.85546875" style="149" customWidth="1"/>
    <col min="2282" max="2282" width="12.140625" style="149" customWidth="1"/>
    <col min="2283" max="2283" width="13.85546875" style="149" customWidth="1"/>
    <col min="2284" max="2514" width="9.140625" style="149"/>
    <col min="2515" max="2515" width="33.140625" style="149" customWidth="1"/>
    <col min="2516" max="2516" width="34.140625" style="149" customWidth="1"/>
    <col min="2517" max="2517" width="65.7109375" style="149" customWidth="1"/>
    <col min="2518" max="2518" width="57.85546875" style="149" customWidth="1"/>
    <col min="2519" max="2519" width="14.7109375" style="149" customWidth="1"/>
    <col min="2520" max="2520" width="19.28515625" style="149" customWidth="1"/>
    <col min="2521" max="2521" width="20.42578125" style="149" customWidth="1"/>
    <col min="2522" max="2522" width="18.28515625" style="149" customWidth="1"/>
    <col min="2523" max="2523" width="20" style="149" customWidth="1"/>
    <col min="2524" max="2527" width="13.140625" style="149" customWidth="1"/>
    <col min="2528" max="2528" width="12.140625" style="149" customWidth="1"/>
    <col min="2529" max="2529" width="13.85546875" style="149" customWidth="1"/>
    <col min="2530" max="2530" width="12.140625" style="149" customWidth="1"/>
    <col min="2531" max="2531" width="14.42578125" style="149" bestFit="1" customWidth="1"/>
    <col min="2532" max="2532" width="12.140625" style="149" customWidth="1"/>
    <col min="2533" max="2533" width="13.85546875" style="149" customWidth="1"/>
    <col min="2534" max="2534" width="12.140625" style="149" customWidth="1"/>
    <col min="2535" max="2535" width="13.85546875" style="149" customWidth="1"/>
    <col min="2536" max="2536" width="12.140625" style="149" customWidth="1"/>
    <col min="2537" max="2537" width="13.85546875" style="149" customWidth="1"/>
    <col min="2538" max="2538" width="12.140625" style="149" customWidth="1"/>
    <col min="2539" max="2539" width="13.85546875" style="149" customWidth="1"/>
    <col min="2540" max="2770" width="9.140625" style="149"/>
    <col min="2771" max="2771" width="33.140625" style="149" customWidth="1"/>
    <col min="2772" max="2772" width="34.140625" style="149" customWidth="1"/>
    <col min="2773" max="2773" width="65.7109375" style="149" customWidth="1"/>
    <col min="2774" max="2774" width="57.85546875" style="149" customWidth="1"/>
    <col min="2775" max="2775" width="14.7109375" style="149" customWidth="1"/>
    <col min="2776" max="2776" width="19.28515625" style="149" customWidth="1"/>
    <col min="2777" max="2777" width="20.42578125" style="149" customWidth="1"/>
    <col min="2778" max="2778" width="18.28515625" style="149" customWidth="1"/>
    <col min="2779" max="2779" width="20" style="149" customWidth="1"/>
    <col min="2780" max="2783" width="13.140625" style="149" customWidth="1"/>
    <col min="2784" max="2784" width="12.140625" style="149" customWidth="1"/>
    <col min="2785" max="2785" width="13.85546875" style="149" customWidth="1"/>
    <col min="2786" max="2786" width="12.140625" style="149" customWidth="1"/>
    <col min="2787" max="2787" width="14.42578125" style="149" bestFit="1" customWidth="1"/>
    <col min="2788" max="2788" width="12.140625" style="149" customWidth="1"/>
    <col min="2789" max="2789" width="13.85546875" style="149" customWidth="1"/>
    <col min="2790" max="2790" width="12.140625" style="149" customWidth="1"/>
    <col min="2791" max="2791" width="13.85546875" style="149" customWidth="1"/>
    <col min="2792" max="2792" width="12.140625" style="149" customWidth="1"/>
    <col min="2793" max="2793" width="13.85546875" style="149" customWidth="1"/>
    <col min="2794" max="2794" width="12.140625" style="149" customWidth="1"/>
    <col min="2795" max="2795" width="13.85546875" style="149" customWidth="1"/>
    <col min="2796" max="3026" width="9.140625" style="149"/>
    <col min="3027" max="3027" width="33.140625" style="149" customWidth="1"/>
    <col min="3028" max="3028" width="34.140625" style="149" customWidth="1"/>
    <col min="3029" max="3029" width="65.7109375" style="149" customWidth="1"/>
    <col min="3030" max="3030" width="57.85546875" style="149" customWidth="1"/>
    <col min="3031" max="3031" width="14.7109375" style="149" customWidth="1"/>
    <col min="3032" max="3032" width="19.28515625" style="149" customWidth="1"/>
    <col min="3033" max="3033" width="20.42578125" style="149" customWidth="1"/>
    <col min="3034" max="3034" width="18.28515625" style="149" customWidth="1"/>
    <col min="3035" max="3035" width="20" style="149" customWidth="1"/>
    <col min="3036" max="3039" width="13.140625" style="149" customWidth="1"/>
    <col min="3040" max="3040" width="12.140625" style="149" customWidth="1"/>
    <col min="3041" max="3041" width="13.85546875" style="149" customWidth="1"/>
    <col min="3042" max="3042" width="12.140625" style="149" customWidth="1"/>
    <col min="3043" max="3043" width="14.42578125" style="149" bestFit="1" customWidth="1"/>
    <col min="3044" max="3044" width="12.140625" style="149" customWidth="1"/>
    <col min="3045" max="3045" width="13.85546875" style="149" customWidth="1"/>
    <col min="3046" max="3046" width="12.140625" style="149" customWidth="1"/>
    <col min="3047" max="3047" width="13.85546875" style="149" customWidth="1"/>
    <col min="3048" max="3048" width="12.140625" style="149" customWidth="1"/>
    <col min="3049" max="3049" width="13.85546875" style="149" customWidth="1"/>
    <col min="3050" max="3050" width="12.140625" style="149" customWidth="1"/>
    <col min="3051" max="3051" width="13.85546875" style="149" customWidth="1"/>
    <col min="3052" max="3282" width="9.140625" style="149"/>
    <col min="3283" max="3283" width="33.140625" style="149" customWidth="1"/>
    <col min="3284" max="3284" width="34.140625" style="149" customWidth="1"/>
    <col min="3285" max="3285" width="65.7109375" style="149" customWidth="1"/>
    <col min="3286" max="3286" width="57.85546875" style="149" customWidth="1"/>
    <col min="3287" max="3287" width="14.7109375" style="149" customWidth="1"/>
    <col min="3288" max="3288" width="19.28515625" style="149" customWidth="1"/>
    <col min="3289" max="3289" width="20.42578125" style="149" customWidth="1"/>
    <col min="3290" max="3290" width="18.28515625" style="149" customWidth="1"/>
    <col min="3291" max="3291" width="20" style="149" customWidth="1"/>
    <col min="3292" max="3295" width="13.140625" style="149" customWidth="1"/>
    <col min="3296" max="3296" width="12.140625" style="149" customWidth="1"/>
    <col min="3297" max="3297" width="13.85546875" style="149" customWidth="1"/>
    <col min="3298" max="3298" width="12.140625" style="149" customWidth="1"/>
    <col min="3299" max="3299" width="14.42578125" style="149" bestFit="1" customWidth="1"/>
    <col min="3300" max="3300" width="12.140625" style="149" customWidth="1"/>
    <col min="3301" max="3301" width="13.85546875" style="149" customWidth="1"/>
    <col min="3302" max="3302" width="12.140625" style="149" customWidth="1"/>
    <col min="3303" max="3303" width="13.85546875" style="149" customWidth="1"/>
    <col min="3304" max="3304" width="12.140625" style="149" customWidth="1"/>
    <col min="3305" max="3305" width="13.85546875" style="149" customWidth="1"/>
    <col min="3306" max="3306" width="12.140625" style="149" customWidth="1"/>
    <col min="3307" max="3307" width="13.85546875" style="149" customWidth="1"/>
    <col min="3308" max="3538" width="9.140625" style="149"/>
    <col min="3539" max="3539" width="33.140625" style="149" customWidth="1"/>
    <col min="3540" max="3540" width="34.140625" style="149" customWidth="1"/>
    <col min="3541" max="3541" width="65.7109375" style="149" customWidth="1"/>
    <col min="3542" max="3542" width="57.85546875" style="149" customWidth="1"/>
    <col min="3543" max="3543" width="14.7109375" style="149" customWidth="1"/>
    <col min="3544" max="3544" width="19.28515625" style="149" customWidth="1"/>
    <col min="3545" max="3545" width="20.42578125" style="149" customWidth="1"/>
    <col min="3546" max="3546" width="18.28515625" style="149" customWidth="1"/>
    <col min="3547" max="3547" width="20" style="149" customWidth="1"/>
    <col min="3548" max="3551" width="13.140625" style="149" customWidth="1"/>
    <col min="3552" max="3552" width="12.140625" style="149" customWidth="1"/>
    <col min="3553" max="3553" width="13.85546875" style="149" customWidth="1"/>
    <col min="3554" max="3554" width="12.140625" style="149" customWidth="1"/>
    <col min="3555" max="3555" width="14.42578125" style="149" bestFit="1" customWidth="1"/>
    <col min="3556" max="3556" width="12.140625" style="149" customWidth="1"/>
    <col min="3557" max="3557" width="13.85546875" style="149" customWidth="1"/>
    <col min="3558" max="3558" width="12.140625" style="149" customWidth="1"/>
    <col min="3559" max="3559" width="13.85546875" style="149" customWidth="1"/>
    <col min="3560" max="3560" width="12.140625" style="149" customWidth="1"/>
    <col min="3561" max="3561" width="13.85546875" style="149" customWidth="1"/>
    <col min="3562" max="3562" width="12.140625" style="149" customWidth="1"/>
    <col min="3563" max="3563" width="13.85546875" style="149" customWidth="1"/>
    <col min="3564" max="3794" width="9.140625" style="149"/>
    <col min="3795" max="3795" width="33.140625" style="149" customWidth="1"/>
    <col min="3796" max="3796" width="34.140625" style="149" customWidth="1"/>
    <col min="3797" max="3797" width="65.7109375" style="149" customWidth="1"/>
    <col min="3798" max="3798" width="57.85546875" style="149" customWidth="1"/>
    <col min="3799" max="3799" width="14.7109375" style="149" customWidth="1"/>
    <col min="3800" max="3800" width="19.28515625" style="149" customWidth="1"/>
    <col min="3801" max="3801" width="20.42578125" style="149" customWidth="1"/>
    <col min="3802" max="3802" width="18.28515625" style="149" customWidth="1"/>
    <col min="3803" max="3803" width="20" style="149" customWidth="1"/>
    <col min="3804" max="3807" width="13.140625" style="149" customWidth="1"/>
    <col min="3808" max="3808" width="12.140625" style="149" customWidth="1"/>
    <col min="3809" max="3809" width="13.85546875" style="149" customWidth="1"/>
    <col min="3810" max="3810" width="12.140625" style="149" customWidth="1"/>
    <col min="3811" max="3811" width="14.42578125" style="149" bestFit="1" customWidth="1"/>
    <col min="3812" max="3812" width="12.140625" style="149" customWidth="1"/>
    <col min="3813" max="3813" width="13.85546875" style="149" customWidth="1"/>
    <col min="3814" max="3814" width="12.140625" style="149" customWidth="1"/>
    <col min="3815" max="3815" width="13.85546875" style="149" customWidth="1"/>
    <col min="3816" max="3816" width="12.140625" style="149" customWidth="1"/>
    <col min="3817" max="3817" width="13.85546875" style="149" customWidth="1"/>
    <col min="3818" max="3818" width="12.140625" style="149" customWidth="1"/>
    <col min="3819" max="3819" width="13.85546875" style="149" customWidth="1"/>
    <col min="3820" max="4050" width="9.140625" style="149"/>
    <col min="4051" max="4051" width="33.140625" style="149" customWidth="1"/>
    <col min="4052" max="4052" width="34.140625" style="149" customWidth="1"/>
    <col min="4053" max="4053" width="65.7109375" style="149" customWidth="1"/>
    <col min="4054" max="4054" width="57.85546875" style="149" customWidth="1"/>
    <col min="4055" max="4055" width="14.7109375" style="149" customWidth="1"/>
    <col min="4056" max="4056" width="19.28515625" style="149" customWidth="1"/>
    <col min="4057" max="4057" width="20.42578125" style="149" customWidth="1"/>
    <col min="4058" max="4058" width="18.28515625" style="149" customWidth="1"/>
    <col min="4059" max="4059" width="20" style="149" customWidth="1"/>
    <col min="4060" max="4063" width="13.140625" style="149" customWidth="1"/>
    <col min="4064" max="4064" width="12.140625" style="149" customWidth="1"/>
    <col min="4065" max="4065" width="13.85546875" style="149" customWidth="1"/>
    <col min="4066" max="4066" width="12.140625" style="149" customWidth="1"/>
    <col min="4067" max="4067" width="14.42578125" style="149" bestFit="1" customWidth="1"/>
    <col min="4068" max="4068" width="12.140625" style="149" customWidth="1"/>
    <col min="4069" max="4069" width="13.85546875" style="149" customWidth="1"/>
    <col min="4070" max="4070" width="12.140625" style="149" customWidth="1"/>
    <col min="4071" max="4071" width="13.85546875" style="149" customWidth="1"/>
    <col min="4072" max="4072" width="12.140625" style="149" customWidth="1"/>
    <col min="4073" max="4073" width="13.85546875" style="149" customWidth="1"/>
    <col min="4074" max="4074" width="12.140625" style="149" customWidth="1"/>
    <col min="4075" max="4075" width="13.85546875" style="149" customWidth="1"/>
    <col min="4076" max="4306" width="9.140625" style="149"/>
    <col min="4307" max="4307" width="33.140625" style="149" customWidth="1"/>
    <col min="4308" max="4308" width="34.140625" style="149" customWidth="1"/>
    <col min="4309" max="4309" width="65.7109375" style="149" customWidth="1"/>
    <col min="4310" max="4310" width="57.85546875" style="149" customWidth="1"/>
    <col min="4311" max="4311" width="14.7109375" style="149" customWidth="1"/>
    <col min="4312" max="4312" width="19.28515625" style="149" customWidth="1"/>
    <col min="4313" max="4313" width="20.42578125" style="149" customWidth="1"/>
    <col min="4314" max="4314" width="18.28515625" style="149" customWidth="1"/>
    <col min="4315" max="4315" width="20" style="149" customWidth="1"/>
    <col min="4316" max="4319" width="13.140625" style="149" customWidth="1"/>
    <col min="4320" max="4320" width="12.140625" style="149" customWidth="1"/>
    <col min="4321" max="4321" width="13.85546875" style="149" customWidth="1"/>
    <col min="4322" max="4322" width="12.140625" style="149" customWidth="1"/>
    <col min="4323" max="4323" width="14.42578125" style="149" bestFit="1" customWidth="1"/>
    <col min="4324" max="4324" width="12.140625" style="149" customWidth="1"/>
    <col min="4325" max="4325" width="13.85546875" style="149" customWidth="1"/>
    <col min="4326" max="4326" width="12.140625" style="149" customWidth="1"/>
    <col min="4327" max="4327" width="13.85546875" style="149" customWidth="1"/>
    <col min="4328" max="4328" width="12.140625" style="149" customWidth="1"/>
    <col min="4329" max="4329" width="13.85546875" style="149" customWidth="1"/>
    <col min="4330" max="4330" width="12.140625" style="149" customWidth="1"/>
    <col min="4331" max="4331" width="13.85546875" style="149" customWidth="1"/>
    <col min="4332" max="4562" width="9.140625" style="149"/>
    <col min="4563" max="4563" width="33.140625" style="149" customWidth="1"/>
    <col min="4564" max="4564" width="34.140625" style="149" customWidth="1"/>
    <col min="4565" max="4565" width="65.7109375" style="149" customWidth="1"/>
    <col min="4566" max="4566" width="57.85546875" style="149" customWidth="1"/>
    <col min="4567" max="4567" width="14.7109375" style="149" customWidth="1"/>
    <col min="4568" max="4568" width="19.28515625" style="149" customWidth="1"/>
    <col min="4569" max="4569" width="20.42578125" style="149" customWidth="1"/>
    <col min="4570" max="4570" width="18.28515625" style="149" customWidth="1"/>
    <col min="4571" max="4571" width="20" style="149" customWidth="1"/>
    <col min="4572" max="4575" width="13.140625" style="149" customWidth="1"/>
    <col min="4576" max="4576" width="12.140625" style="149" customWidth="1"/>
    <col min="4577" max="4577" width="13.85546875" style="149" customWidth="1"/>
    <col min="4578" max="4578" width="12.140625" style="149" customWidth="1"/>
    <col min="4579" max="4579" width="14.42578125" style="149" bestFit="1" customWidth="1"/>
    <col min="4580" max="4580" width="12.140625" style="149" customWidth="1"/>
    <col min="4581" max="4581" width="13.85546875" style="149" customWidth="1"/>
    <col min="4582" max="4582" width="12.140625" style="149" customWidth="1"/>
    <col min="4583" max="4583" width="13.85546875" style="149" customWidth="1"/>
    <col min="4584" max="4584" width="12.140625" style="149" customWidth="1"/>
    <col min="4585" max="4585" width="13.85546875" style="149" customWidth="1"/>
    <col min="4586" max="4586" width="12.140625" style="149" customWidth="1"/>
    <col min="4587" max="4587" width="13.85546875" style="149" customWidth="1"/>
    <col min="4588" max="4818" width="9.140625" style="149"/>
    <col min="4819" max="4819" width="33.140625" style="149" customWidth="1"/>
    <col min="4820" max="4820" width="34.140625" style="149" customWidth="1"/>
    <col min="4821" max="4821" width="65.7109375" style="149" customWidth="1"/>
    <col min="4822" max="4822" width="57.85546875" style="149" customWidth="1"/>
    <col min="4823" max="4823" width="14.7109375" style="149" customWidth="1"/>
    <col min="4824" max="4824" width="19.28515625" style="149" customWidth="1"/>
    <col min="4825" max="4825" width="20.42578125" style="149" customWidth="1"/>
    <col min="4826" max="4826" width="18.28515625" style="149" customWidth="1"/>
    <col min="4827" max="4827" width="20" style="149" customWidth="1"/>
    <col min="4828" max="4831" width="13.140625" style="149" customWidth="1"/>
    <col min="4832" max="4832" width="12.140625" style="149" customWidth="1"/>
    <col min="4833" max="4833" width="13.85546875" style="149" customWidth="1"/>
    <col min="4834" max="4834" width="12.140625" style="149" customWidth="1"/>
    <col min="4835" max="4835" width="14.42578125" style="149" bestFit="1" customWidth="1"/>
    <col min="4836" max="4836" width="12.140625" style="149" customWidth="1"/>
    <col min="4837" max="4837" width="13.85546875" style="149" customWidth="1"/>
    <col min="4838" max="4838" width="12.140625" style="149" customWidth="1"/>
    <col min="4839" max="4839" width="13.85546875" style="149" customWidth="1"/>
    <col min="4840" max="4840" width="12.140625" style="149" customWidth="1"/>
    <col min="4841" max="4841" width="13.85546875" style="149" customWidth="1"/>
    <col min="4842" max="4842" width="12.140625" style="149" customWidth="1"/>
    <col min="4843" max="4843" width="13.85546875" style="149" customWidth="1"/>
    <col min="4844" max="5074" width="9.140625" style="149"/>
    <col min="5075" max="5075" width="33.140625" style="149" customWidth="1"/>
    <col min="5076" max="5076" width="34.140625" style="149" customWidth="1"/>
    <col min="5077" max="5077" width="65.7109375" style="149" customWidth="1"/>
    <col min="5078" max="5078" width="57.85546875" style="149" customWidth="1"/>
    <col min="5079" max="5079" width="14.7109375" style="149" customWidth="1"/>
    <col min="5080" max="5080" width="19.28515625" style="149" customWidth="1"/>
    <col min="5081" max="5081" width="20.42578125" style="149" customWidth="1"/>
    <col min="5082" max="5082" width="18.28515625" style="149" customWidth="1"/>
    <col min="5083" max="5083" width="20" style="149" customWidth="1"/>
    <col min="5084" max="5087" width="13.140625" style="149" customWidth="1"/>
    <col min="5088" max="5088" width="12.140625" style="149" customWidth="1"/>
    <col min="5089" max="5089" width="13.85546875" style="149" customWidth="1"/>
    <col min="5090" max="5090" width="12.140625" style="149" customWidth="1"/>
    <col min="5091" max="5091" width="14.42578125" style="149" bestFit="1" customWidth="1"/>
    <col min="5092" max="5092" width="12.140625" style="149" customWidth="1"/>
    <col min="5093" max="5093" width="13.85546875" style="149" customWidth="1"/>
    <col min="5094" max="5094" width="12.140625" style="149" customWidth="1"/>
    <col min="5095" max="5095" width="13.85546875" style="149" customWidth="1"/>
    <col min="5096" max="5096" width="12.140625" style="149" customWidth="1"/>
    <col min="5097" max="5097" width="13.85546875" style="149" customWidth="1"/>
    <col min="5098" max="5098" width="12.140625" style="149" customWidth="1"/>
    <col min="5099" max="5099" width="13.85546875" style="149" customWidth="1"/>
    <col min="5100" max="5330" width="9.140625" style="149"/>
    <col min="5331" max="5331" width="33.140625" style="149" customWidth="1"/>
    <col min="5332" max="5332" width="34.140625" style="149" customWidth="1"/>
    <col min="5333" max="5333" width="65.7109375" style="149" customWidth="1"/>
    <col min="5334" max="5334" width="57.85546875" style="149" customWidth="1"/>
    <col min="5335" max="5335" width="14.7109375" style="149" customWidth="1"/>
    <col min="5336" max="5336" width="19.28515625" style="149" customWidth="1"/>
    <col min="5337" max="5337" width="20.42578125" style="149" customWidth="1"/>
    <col min="5338" max="5338" width="18.28515625" style="149" customWidth="1"/>
    <col min="5339" max="5339" width="20" style="149" customWidth="1"/>
    <col min="5340" max="5343" width="13.140625" style="149" customWidth="1"/>
    <col min="5344" max="5344" width="12.140625" style="149" customWidth="1"/>
    <col min="5345" max="5345" width="13.85546875" style="149" customWidth="1"/>
    <col min="5346" max="5346" width="12.140625" style="149" customWidth="1"/>
    <col min="5347" max="5347" width="14.42578125" style="149" bestFit="1" customWidth="1"/>
    <col min="5348" max="5348" width="12.140625" style="149" customWidth="1"/>
    <col min="5349" max="5349" width="13.85546875" style="149" customWidth="1"/>
    <col min="5350" max="5350" width="12.140625" style="149" customWidth="1"/>
    <col min="5351" max="5351" width="13.85546875" style="149" customWidth="1"/>
    <col min="5352" max="5352" width="12.140625" style="149" customWidth="1"/>
    <col min="5353" max="5353" width="13.85546875" style="149" customWidth="1"/>
    <col min="5354" max="5354" width="12.140625" style="149" customWidth="1"/>
    <col min="5355" max="5355" width="13.85546875" style="149" customWidth="1"/>
    <col min="5356" max="5586" width="9.140625" style="149"/>
    <col min="5587" max="5587" width="33.140625" style="149" customWidth="1"/>
    <col min="5588" max="5588" width="34.140625" style="149" customWidth="1"/>
    <col min="5589" max="5589" width="65.7109375" style="149" customWidth="1"/>
    <col min="5590" max="5590" width="57.85546875" style="149" customWidth="1"/>
    <col min="5591" max="5591" width="14.7109375" style="149" customWidth="1"/>
    <col min="5592" max="5592" width="19.28515625" style="149" customWidth="1"/>
    <col min="5593" max="5593" width="20.42578125" style="149" customWidth="1"/>
    <col min="5594" max="5594" width="18.28515625" style="149" customWidth="1"/>
    <col min="5595" max="5595" width="20" style="149" customWidth="1"/>
    <col min="5596" max="5599" width="13.140625" style="149" customWidth="1"/>
    <col min="5600" max="5600" width="12.140625" style="149" customWidth="1"/>
    <col min="5601" max="5601" width="13.85546875" style="149" customWidth="1"/>
    <col min="5602" max="5602" width="12.140625" style="149" customWidth="1"/>
    <col min="5603" max="5603" width="14.42578125" style="149" bestFit="1" customWidth="1"/>
    <col min="5604" max="5604" width="12.140625" style="149" customWidth="1"/>
    <col min="5605" max="5605" width="13.85546875" style="149" customWidth="1"/>
    <col min="5606" max="5606" width="12.140625" style="149" customWidth="1"/>
    <col min="5607" max="5607" width="13.85546875" style="149" customWidth="1"/>
    <col min="5608" max="5608" width="12.140625" style="149" customWidth="1"/>
    <col min="5609" max="5609" width="13.85546875" style="149" customWidth="1"/>
    <col min="5610" max="5610" width="12.140625" style="149" customWidth="1"/>
    <col min="5611" max="5611" width="13.85546875" style="149" customWidth="1"/>
    <col min="5612" max="5842" width="9.140625" style="149"/>
    <col min="5843" max="5843" width="33.140625" style="149" customWidth="1"/>
    <col min="5844" max="5844" width="34.140625" style="149" customWidth="1"/>
    <col min="5845" max="5845" width="65.7109375" style="149" customWidth="1"/>
    <col min="5846" max="5846" width="57.85546875" style="149" customWidth="1"/>
    <col min="5847" max="5847" width="14.7109375" style="149" customWidth="1"/>
    <col min="5848" max="5848" width="19.28515625" style="149" customWidth="1"/>
    <col min="5849" max="5849" width="20.42578125" style="149" customWidth="1"/>
    <col min="5850" max="5850" width="18.28515625" style="149" customWidth="1"/>
    <col min="5851" max="5851" width="20" style="149" customWidth="1"/>
    <col min="5852" max="5855" width="13.140625" style="149" customWidth="1"/>
    <col min="5856" max="5856" width="12.140625" style="149" customWidth="1"/>
    <col min="5857" max="5857" width="13.85546875" style="149" customWidth="1"/>
    <col min="5858" max="5858" width="12.140625" style="149" customWidth="1"/>
    <col min="5859" max="5859" width="14.42578125" style="149" bestFit="1" customWidth="1"/>
    <col min="5860" max="5860" width="12.140625" style="149" customWidth="1"/>
    <col min="5861" max="5861" width="13.85546875" style="149" customWidth="1"/>
    <col min="5862" max="5862" width="12.140625" style="149" customWidth="1"/>
    <col min="5863" max="5863" width="13.85546875" style="149" customWidth="1"/>
    <col min="5864" max="5864" width="12.140625" style="149" customWidth="1"/>
    <col min="5865" max="5865" width="13.85546875" style="149" customWidth="1"/>
    <col min="5866" max="5866" width="12.140625" style="149" customWidth="1"/>
    <col min="5867" max="5867" width="13.85546875" style="149" customWidth="1"/>
    <col min="5868" max="6098" width="9.140625" style="149"/>
    <col min="6099" max="6099" width="33.140625" style="149" customWidth="1"/>
    <col min="6100" max="6100" width="34.140625" style="149" customWidth="1"/>
    <col min="6101" max="6101" width="65.7109375" style="149" customWidth="1"/>
    <col min="6102" max="6102" width="57.85546875" style="149" customWidth="1"/>
    <col min="6103" max="6103" width="14.7109375" style="149" customWidth="1"/>
    <col min="6104" max="6104" width="19.28515625" style="149" customWidth="1"/>
    <col min="6105" max="6105" width="20.42578125" style="149" customWidth="1"/>
    <col min="6106" max="6106" width="18.28515625" style="149" customWidth="1"/>
    <col min="6107" max="6107" width="20" style="149" customWidth="1"/>
    <col min="6108" max="6111" width="13.140625" style="149" customWidth="1"/>
    <col min="6112" max="6112" width="12.140625" style="149" customWidth="1"/>
    <col min="6113" max="6113" width="13.85546875" style="149" customWidth="1"/>
    <col min="6114" max="6114" width="12.140625" style="149" customWidth="1"/>
    <col min="6115" max="6115" width="14.42578125" style="149" bestFit="1" customWidth="1"/>
    <col min="6116" max="6116" width="12.140625" style="149" customWidth="1"/>
    <col min="6117" max="6117" width="13.85546875" style="149" customWidth="1"/>
    <col min="6118" max="6118" width="12.140625" style="149" customWidth="1"/>
    <col min="6119" max="6119" width="13.85546875" style="149" customWidth="1"/>
    <col min="6120" max="6120" width="12.140625" style="149" customWidth="1"/>
    <col min="6121" max="6121" width="13.85546875" style="149" customWidth="1"/>
    <col min="6122" max="6122" width="12.140625" style="149" customWidth="1"/>
    <col min="6123" max="6123" width="13.85546875" style="149" customWidth="1"/>
    <col min="6124" max="6354" width="9.140625" style="149"/>
    <col min="6355" max="6355" width="33.140625" style="149" customWidth="1"/>
    <col min="6356" max="6356" width="34.140625" style="149" customWidth="1"/>
    <col min="6357" max="6357" width="65.7109375" style="149" customWidth="1"/>
    <col min="6358" max="6358" width="57.85546875" style="149" customWidth="1"/>
    <col min="6359" max="6359" width="14.7109375" style="149" customWidth="1"/>
    <col min="6360" max="6360" width="19.28515625" style="149" customWidth="1"/>
    <col min="6361" max="6361" width="20.42578125" style="149" customWidth="1"/>
    <col min="6362" max="6362" width="18.28515625" style="149" customWidth="1"/>
    <col min="6363" max="6363" width="20" style="149" customWidth="1"/>
    <col min="6364" max="6367" width="13.140625" style="149" customWidth="1"/>
    <col min="6368" max="6368" width="12.140625" style="149" customWidth="1"/>
    <col min="6369" max="6369" width="13.85546875" style="149" customWidth="1"/>
    <col min="6370" max="6370" width="12.140625" style="149" customWidth="1"/>
    <col min="6371" max="6371" width="14.42578125" style="149" bestFit="1" customWidth="1"/>
    <col min="6372" max="6372" width="12.140625" style="149" customWidth="1"/>
    <col min="6373" max="6373" width="13.85546875" style="149" customWidth="1"/>
    <col min="6374" max="6374" width="12.140625" style="149" customWidth="1"/>
    <col min="6375" max="6375" width="13.85546875" style="149" customWidth="1"/>
    <col min="6376" max="6376" width="12.140625" style="149" customWidth="1"/>
    <col min="6377" max="6377" width="13.85546875" style="149" customWidth="1"/>
    <col min="6378" max="6378" width="12.140625" style="149" customWidth="1"/>
    <col min="6379" max="6379" width="13.85546875" style="149" customWidth="1"/>
    <col min="6380" max="6610" width="9.140625" style="149"/>
    <col min="6611" max="6611" width="33.140625" style="149" customWidth="1"/>
    <col min="6612" max="6612" width="34.140625" style="149" customWidth="1"/>
    <col min="6613" max="6613" width="65.7109375" style="149" customWidth="1"/>
    <col min="6614" max="6614" width="57.85546875" style="149" customWidth="1"/>
    <col min="6615" max="6615" width="14.7109375" style="149" customWidth="1"/>
    <col min="6616" max="6616" width="19.28515625" style="149" customWidth="1"/>
    <col min="6617" max="6617" width="20.42578125" style="149" customWidth="1"/>
    <col min="6618" max="6618" width="18.28515625" style="149" customWidth="1"/>
    <col min="6619" max="6619" width="20" style="149" customWidth="1"/>
    <col min="6620" max="6623" width="13.140625" style="149" customWidth="1"/>
    <col min="6624" max="6624" width="12.140625" style="149" customWidth="1"/>
    <col min="6625" max="6625" width="13.85546875" style="149" customWidth="1"/>
    <col min="6626" max="6626" width="12.140625" style="149" customWidth="1"/>
    <col min="6627" max="6627" width="14.42578125" style="149" bestFit="1" customWidth="1"/>
    <col min="6628" max="6628" width="12.140625" style="149" customWidth="1"/>
    <col min="6629" max="6629" width="13.85546875" style="149" customWidth="1"/>
    <col min="6630" max="6630" width="12.140625" style="149" customWidth="1"/>
    <col min="6631" max="6631" width="13.85546875" style="149" customWidth="1"/>
    <col min="6632" max="6632" width="12.140625" style="149" customWidth="1"/>
    <col min="6633" max="6633" width="13.85546875" style="149" customWidth="1"/>
    <col min="6634" max="6634" width="12.140625" style="149" customWidth="1"/>
    <col min="6635" max="6635" width="13.85546875" style="149" customWidth="1"/>
    <col min="6636" max="6866" width="9.140625" style="149"/>
    <col min="6867" max="6867" width="33.140625" style="149" customWidth="1"/>
    <col min="6868" max="6868" width="34.140625" style="149" customWidth="1"/>
    <col min="6869" max="6869" width="65.7109375" style="149" customWidth="1"/>
    <col min="6870" max="6870" width="57.85546875" style="149" customWidth="1"/>
    <col min="6871" max="6871" width="14.7109375" style="149" customWidth="1"/>
    <col min="6872" max="6872" width="19.28515625" style="149" customWidth="1"/>
    <col min="6873" max="6873" width="20.42578125" style="149" customWidth="1"/>
    <col min="6874" max="6874" width="18.28515625" style="149" customWidth="1"/>
    <col min="6875" max="6875" width="20" style="149" customWidth="1"/>
    <col min="6876" max="6879" width="13.140625" style="149" customWidth="1"/>
    <col min="6880" max="6880" width="12.140625" style="149" customWidth="1"/>
    <col min="6881" max="6881" width="13.85546875" style="149" customWidth="1"/>
    <col min="6882" max="6882" width="12.140625" style="149" customWidth="1"/>
    <col min="6883" max="6883" width="14.42578125" style="149" bestFit="1" customWidth="1"/>
    <col min="6884" max="6884" width="12.140625" style="149" customWidth="1"/>
    <col min="6885" max="6885" width="13.85546875" style="149" customWidth="1"/>
    <col min="6886" max="6886" width="12.140625" style="149" customWidth="1"/>
    <col min="6887" max="6887" width="13.85546875" style="149" customWidth="1"/>
    <col min="6888" max="6888" width="12.140625" style="149" customWidth="1"/>
    <col min="6889" max="6889" width="13.85546875" style="149" customWidth="1"/>
    <col min="6890" max="6890" width="12.140625" style="149" customWidth="1"/>
    <col min="6891" max="6891" width="13.85546875" style="149" customWidth="1"/>
    <col min="6892" max="7122" width="9.140625" style="149"/>
    <col min="7123" max="7123" width="33.140625" style="149" customWidth="1"/>
    <col min="7124" max="7124" width="34.140625" style="149" customWidth="1"/>
    <col min="7125" max="7125" width="65.7109375" style="149" customWidth="1"/>
    <col min="7126" max="7126" width="57.85546875" style="149" customWidth="1"/>
    <col min="7127" max="7127" width="14.7109375" style="149" customWidth="1"/>
    <col min="7128" max="7128" width="19.28515625" style="149" customWidth="1"/>
    <col min="7129" max="7129" width="20.42578125" style="149" customWidth="1"/>
    <col min="7130" max="7130" width="18.28515625" style="149" customWidth="1"/>
    <col min="7131" max="7131" width="20" style="149" customWidth="1"/>
    <col min="7132" max="7135" width="13.140625" style="149" customWidth="1"/>
    <col min="7136" max="7136" width="12.140625" style="149" customWidth="1"/>
    <col min="7137" max="7137" width="13.85546875" style="149" customWidth="1"/>
    <col min="7138" max="7138" width="12.140625" style="149" customWidth="1"/>
    <col min="7139" max="7139" width="14.42578125" style="149" bestFit="1" customWidth="1"/>
    <col min="7140" max="7140" width="12.140625" style="149" customWidth="1"/>
    <col min="7141" max="7141" width="13.85546875" style="149" customWidth="1"/>
    <col min="7142" max="7142" width="12.140625" style="149" customWidth="1"/>
    <col min="7143" max="7143" width="13.85546875" style="149" customWidth="1"/>
    <col min="7144" max="7144" width="12.140625" style="149" customWidth="1"/>
    <col min="7145" max="7145" width="13.85546875" style="149" customWidth="1"/>
    <col min="7146" max="7146" width="12.140625" style="149" customWidth="1"/>
    <col min="7147" max="7147" width="13.85546875" style="149" customWidth="1"/>
    <col min="7148" max="7378" width="9.140625" style="149"/>
    <col min="7379" max="7379" width="33.140625" style="149" customWidth="1"/>
    <col min="7380" max="7380" width="34.140625" style="149" customWidth="1"/>
    <col min="7381" max="7381" width="65.7109375" style="149" customWidth="1"/>
    <col min="7382" max="7382" width="57.85546875" style="149" customWidth="1"/>
    <col min="7383" max="7383" width="14.7109375" style="149" customWidth="1"/>
    <col min="7384" max="7384" width="19.28515625" style="149" customWidth="1"/>
    <col min="7385" max="7385" width="20.42578125" style="149" customWidth="1"/>
    <col min="7386" max="7386" width="18.28515625" style="149" customWidth="1"/>
    <col min="7387" max="7387" width="20" style="149" customWidth="1"/>
    <col min="7388" max="7391" width="13.140625" style="149" customWidth="1"/>
    <col min="7392" max="7392" width="12.140625" style="149" customWidth="1"/>
    <col min="7393" max="7393" width="13.85546875" style="149" customWidth="1"/>
    <col min="7394" max="7394" width="12.140625" style="149" customWidth="1"/>
    <col min="7395" max="7395" width="14.42578125" style="149" bestFit="1" customWidth="1"/>
    <col min="7396" max="7396" width="12.140625" style="149" customWidth="1"/>
    <col min="7397" max="7397" width="13.85546875" style="149" customWidth="1"/>
    <col min="7398" max="7398" width="12.140625" style="149" customWidth="1"/>
    <col min="7399" max="7399" width="13.85546875" style="149" customWidth="1"/>
    <col min="7400" max="7400" width="12.140625" style="149" customWidth="1"/>
    <col min="7401" max="7401" width="13.85546875" style="149" customWidth="1"/>
    <col min="7402" max="7402" width="12.140625" style="149" customWidth="1"/>
    <col min="7403" max="7403" width="13.85546875" style="149" customWidth="1"/>
    <col min="7404" max="7634" width="9.140625" style="149"/>
    <col min="7635" max="7635" width="33.140625" style="149" customWidth="1"/>
    <col min="7636" max="7636" width="34.140625" style="149" customWidth="1"/>
    <col min="7637" max="7637" width="65.7109375" style="149" customWidth="1"/>
    <col min="7638" max="7638" width="57.85546875" style="149" customWidth="1"/>
    <col min="7639" max="7639" width="14.7109375" style="149" customWidth="1"/>
    <col min="7640" max="7640" width="19.28515625" style="149" customWidth="1"/>
    <col min="7641" max="7641" width="20.42578125" style="149" customWidth="1"/>
    <col min="7642" max="7642" width="18.28515625" style="149" customWidth="1"/>
    <col min="7643" max="7643" width="20" style="149" customWidth="1"/>
    <col min="7644" max="7647" width="13.140625" style="149" customWidth="1"/>
    <col min="7648" max="7648" width="12.140625" style="149" customWidth="1"/>
    <col min="7649" max="7649" width="13.85546875" style="149" customWidth="1"/>
    <col min="7650" max="7650" width="12.140625" style="149" customWidth="1"/>
    <col min="7651" max="7651" width="14.42578125" style="149" bestFit="1" customWidth="1"/>
    <col min="7652" max="7652" width="12.140625" style="149" customWidth="1"/>
    <col min="7653" max="7653" width="13.85546875" style="149" customWidth="1"/>
    <col min="7654" max="7654" width="12.140625" style="149" customWidth="1"/>
    <col min="7655" max="7655" width="13.85546875" style="149" customWidth="1"/>
    <col min="7656" max="7656" width="12.140625" style="149" customWidth="1"/>
    <col min="7657" max="7657" width="13.85546875" style="149" customWidth="1"/>
    <col min="7658" max="7658" width="12.140625" style="149" customWidth="1"/>
    <col min="7659" max="7659" width="13.85546875" style="149" customWidth="1"/>
    <col min="7660" max="7890" width="9.140625" style="149"/>
    <col min="7891" max="7891" width="33.140625" style="149" customWidth="1"/>
    <col min="7892" max="7892" width="34.140625" style="149" customWidth="1"/>
    <col min="7893" max="7893" width="65.7109375" style="149" customWidth="1"/>
    <col min="7894" max="7894" width="57.85546875" style="149" customWidth="1"/>
    <col min="7895" max="7895" width="14.7109375" style="149" customWidth="1"/>
    <col min="7896" max="7896" width="19.28515625" style="149" customWidth="1"/>
    <col min="7897" max="7897" width="20.42578125" style="149" customWidth="1"/>
    <col min="7898" max="7898" width="18.28515625" style="149" customWidth="1"/>
    <col min="7899" max="7899" width="20" style="149" customWidth="1"/>
    <col min="7900" max="7903" width="13.140625" style="149" customWidth="1"/>
    <col min="7904" max="7904" width="12.140625" style="149" customWidth="1"/>
    <col min="7905" max="7905" width="13.85546875" style="149" customWidth="1"/>
    <col min="7906" max="7906" width="12.140625" style="149" customWidth="1"/>
    <col min="7907" max="7907" width="14.42578125" style="149" bestFit="1" customWidth="1"/>
    <col min="7908" max="7908" width="12.140625" style="149" customWidth="1"/>
    <col min="7909" max="7909" width="13.85546875" style="149" customWidth="1"/>
    <col min="7910" max="7910" width="12.140625" style="149" customWidth="1"/>
    <col min="7911" max="7911" width="13.85546875" style="149" customWidth="1"/>
    <col min="7912" max="7912" width="12.140625" style="149" customWidth="1"/>
    <col min="7913" max="7913" width="13.85546875" style="149" customWidth="1"/>
    <col min="7914" max="7914" width="12.140625" style="149" customWidth="1"/>
    <col min="7915" max="7915" width="13.85546875" style="149" customWidth="1"/>
    <col min="7916" max="8146" width="9.140625" style="149"/>
    <col min="8147" max="8147" width="33.140625" style="149" customWidth="1"/>
    <col min="8148" max="8148" width="34.140625" style="149" customWidth="1"/>
    <col min="8149" max="8149" width="65.7109375" style="149" customWidth="1"/>
    <col min="8150" max="8150" width="57.85546875" style="149" customWidth="1"/>
    <col min="8151" max="8151" width="14.7109375" style="149" customWidth="1"/>
    <col min="8152" max="8152" width="19.28515625" style="149" customWidth="1"/>
    <col min="8153" max="8153" width="20.42578125" style="149" customWidth="1"/>
    <col min="8154" max="8154" width="18.28515625" style="149" customWidth="1"/>
    <col min="8155" max="8155" width="20" style="149" customWidth="1"/>
    <col min="8156" max="8159" width="13.140625" style="149" customWidth="1"/>
    <col min="8160" max="8160" width="12.140625" style="149" customWidth="1"/>
    <col min="8161" max="8161" width="13.85546875" style="149" customWidth="1"/>
    <col min="8162" max="8162" width="12.140625" style="149" customWidth="1"/>
    <col min="8163" max="8163" width="14.42578125" style="149" bestFit="1" customWidth="1"/>
    <col min="8164" max="8164" width="12.140625" style="149" customWidth="1"/>
    <col min="8165" max="8165" width="13.85546875" style="149" customWidth="1"/>
    <col min="8166" max="8166" width="12.140625" style="149" customWidth="1"/>
    <col min="8167" max="8167" width="13.85546875" style="149" customWidth="1"/>
    <col min="8168" max="8168" width="12.140625" style="149" customWidth="1"/>
    <col min="8169" max="8169" width="13.85546875" style="149" customWidth="1"/>
    <col min="8170" max="8170" width="12.140625" style="149" customWidth="1"/>
    <col min="8171" max="8171" width="13.85546875" style="149" customWidth="1"/>
    <col min="8172" max="8402" width="9.140625" style="149"/>
    <col min="8403" max="8403" width="33.140625" style="149" customWidth="1"/>
    <col min="8404" max="8404" width="34.140625" style="149" customWidth="1"/>
    <col min="8405" max="8405" width="65.7109375" style="149" customWidth="1"/>
    <col min="8406" max="8406" width="57.85546875" style="149" customWidth="1"/>
    <col min="8407" max="8407" width="14.7109375" style="149" customWidth="1"/>
    <col min="8408" max="8408" width="19.28515625" style="149" customWidth="1"/>
    <col min="8409" max="8409" width="20.42578125" style="149" customWidth="1"/>
    <col min="8410" max="8410" width="18.28515625" style="149" customWidth="1"/>
    <col min="8411" max="8411" width="20" style="149" customWidth="1"/>
    <col min="8412" max="8415" width="13.140625" style="149" customWidth="1"/>
    <col min="8416" max="8416" width="12.140625" style="149" customWidth="1"/>
    <col min="8417" max="8417" width="13.85546875" style="149" customWidth="1"/>
    <col min="8418" max="8418" width="12.140625" style="149" customWidth="1"/>
    <col min="8419" max="8419" width="14.42578125" style="149" bestFit="1" customWidth="1"/>
    <col min="8420" max="8420" width="12.140625" style="149" customWidth="1"/>
    <col min="8421" max="8421" width="13.85546875" style="149" customWidth="1"/>
    <col min="8422" max="8422" width="12.140625" style="149" customWidth="1"/>
    <col min="8423" max="8423" width="13.85546875" style="149" customWidth="1"/>
    <col min="8424" max="8424" width="12.140625" style="149" customWidth="1"/>
    <col min="8425" max="8425" width="13.85546875" style="149" customWidth="1"/>
    <col min="8426" max="8426" width="12.140625" style="149" customWidth="1"/>
    <col min="8427" max="8427" width="13.85546875" style="149" customWidth="1"/>
    <col min="8428" max="8658" width="9.140625" style="149"/>
    <col min="8659" max="8659" width="33.140625" style="149" customWidth="1"/>
    <col min="8660" max="8660" width="34.140625" style="149" customWidth="1"/>
    <col min="8661" max="8661" width="65.7109375" style="149" customWidth="1"/>
    <col min="8662" max="8662" width="57.85546875" style="149" customWidth="1"/>
    <col min="8663" max="8663" width="14.7109375" style="149" customWidth="1"/>
    <col min="8664" max="8664" width="19.28515625" style="149" customWidth="1"/>
    <col min="8665" max="8665" width="20.42578125" style="149" customWidth="1"/>
    <col min="8666" max="8666" width="18.28515625" style="149" customWidth="1"/>
    <col min="8667" max="8667" width="20" style="149" customWidth="1"/>
    <col min="8668" max="8671" width="13.140625" style="149" customWidth="1"/>
    <col min="8672" max="8672" width="12.140625" style="149" customWidth="1"/>
    <col min="8673" max="8673" width="13.85546875" style="149" customWidth="1"/>
    <col min="8674" max="8674" width="12.140625" style="149" customWidth="1"/>
    <col min="8675" max="8675" width="14.42578125" style="149" bestFit="1" customWidth="1"/>
    <col min="8676" max="8676" width="12.140625" style="149" customWidth="1"/>
    <col min="8677" max="8677" width="13.85546875" style="149" customWidth="1"/>
    <col min="8678" max="8678" width="12.140625" style="149" customWidth="1"/>
    <col min="8679" max="8679" width="13.85546875" style="149" customWidth="1"/>
    <col min="8680" max="8680" width="12.140625" style="149" customWidth="1"/>
    <col min="8681" max="8681" width="13.85546875" style="149" customWidth="1"/>
    <col min="8682" max="8682" width="12.140625" style="149" customWidth="1"/>
    <col min="8683" max="8683" width="13.85546875" style="149" customWidth="1"/>
    <col min="8684" max="8914" width="9.140625" style="149"/>
    <col min="8915" max="8915" width="33.140625" style="149" customWidth="1"/>
    <col min="8916" max="8916" width="34.140625" style="149" customWidth="1"/>
    <col min="8917" max="8917" width="65.7109375" style="149" customWidth="1"/>
    <col min="8918" max="8918" width="57.85546875" style="149" customWidth="1"/>
    <col min="8919" max="8919" width="14.7109375" style="149" customWidth="1"/>
    <col min="8920" max="8920" width="19.28515625" style="149" customWidth="1"/>
    <col min="8921" max="8921" width="20.42578125" style="149" customWidth="1"/>
    <col min="8922" max="8922" width="18.28515625" style="149" customWidth="1"/>
    <col min="8923" max="8923" width="20" style="149" customWidth="1"/>
    <col min="8924" max="8927" width="13.140625" style="149" customWidth="1"/>
    <col min="8928" max="8928" width="12.140625" style="149" customWidth="1"/>
    <col min="8929" max="8929" width="13.85546875" style="149" customWidth="1"/>
    <col min="8930" max="8930" width="12.140625" style="149" customWidth="1"/>
    <col min="8931" max="8931" width="14.42578125" style="149" bestFit="1" customWidth="1"/>
    <col min="8932" max="8932" width="12.140625" style="149" customWidth="1"/>
    <col min="8933" max="8933" width="13.85546875" style="149" customWidth="1"/>
    <col min="8934" max="8934" width="12.140625" style="149" customWidth="1"/>
    <col min="8935" max="8935" width="13.85546875" style="149" customWidth="1"/>
    <col min="8936" max="8936" width="12.140625" style="149" customWidth="1"/>
    <col min="8937" max="8937" width="13.85546875" style="149" customWidth="1"/>
    <col min="8938" max="8938" width="12.140625" style="149" customWidth="1"/>
    <col min="8939" max="8939" width="13.85546875" style="149" customWidth="1"/>
    <col min="8940" max="9170" width="9.140625" style="149"/>
    <col min="9171" max="9171" width="33.140625" style="149" customWidth="1"/>
    <col min="9172" max="9172" width="34.140625" style="149" customWidth="1"/>
    <col min="9173" max="9173" width="65.7109375" style="149" customWidth="1"/>
    <col min="9174" max="9174" width="57.85546875" style="149" customWidth="1"/>
    <col min="9175" max="9175" width="14.7109375" style="149" customWidth="1"/>
    <col min="9176" max="9176" width="19.28515625" style="149" customWidth="1"/>
    <col min="9177" max="9177" width="20.42578125" style="149" customWidth="1"/>
    <col min="9178" max="9178" width="18.28515625" style="149" customWidth="1"/>
    <col min="9179" max="9179" width="20" style="149" customWidth="1"/>
    <col min="9180" max="9183" width="13.140625" style="149" customWidth="1"/>
    <col min="9184" max="9184" width="12.140625" style="149" customWidth="1"/>
    <col min="9185" max="9185" width="13.85546875" style="149" customWidth="1"/>
    <col min="9186" max="9186" width="12.140625" style="149" customWidth="1"/>
    <col min="9187" max="9187" width="14.42578125" style="149" bestFit="1" customWidth="1"/>
    <col min="9188" max="9188" width="12.140625" style="149" customWidth="1"/>
    <col min="9189" max="9189" width="13.85546875" style="149" customWidth="1"/>
    <col min="9190" max="9190" width="12.140625" style="149" customWidth="1"/>
    <col min="9191" max="9191" width="13.85546875" style="149" customWidth="1"/>
    <col min="9192" max="9192" width="12.140625" style="149" customWidth="1"/>
    <col min="9193" max="9193" width="13.85546875" style="149" customWidth="1"/>
    <col min="9194" max="9194" width="12.140625" style="149" customWidth="1"/>
    <col min="9195" max="9195" width="13.85546875" style="149" customWidth="1"/>
    <col min="9196" max="9426" width="9.140625" style="149"/>
    <col min="9427" max="9427" width="33.140625" style="149" customWidth="1"/>
    <col min="9428" max="9428" width="34.140625" style="149" customWidth="1"/>
    <col min="9429" max="9429" width="65.7109375" style="149" customWidth="1"/>
    <col min="9430" max="9430" width="57.85546875" style="149" customWidth="1"/>
    <col min="9431" max="9431" width="14.7109375" style="149" customWidth="1"/>
    <col min="9432" max="9432" width="19.28515625" style="149" customWidth="1"/>
    <col min="9433" max="9433" width="20.42578125" style="149" customWidth="1"/>
    <col min="9434" max="9434" width="18.28515625" style="149" customWidth="1"/>
    <col min="9435" max="9435" width="20" style="149" customWidth="1"/>
    <col min="9436" max="9439" width="13.140625" style="149" customWidth="1"/>
    <col min="9440" max="9440" width="12.140625" style="149" customWidth="1"/>
    <col min="9441" max="9441" width="13.85546875" style="149" customWidth="1"/>
    <col min="9442" max="9442" width="12.140625" style="149" customWidth="1"/>
    <col min="9443" max="9443" width="14.42578125" style="149" bestFit="1" customWidth="1"/>
    <col min="9444" max="9444" width="12.140625" style="149" customWidth="1"/>
    <col min="9445" max="9445" width="13.85546875" style="149" customWidth="1"/>
    <col min="9446" max="9446" width="12.140625" style="149" customWidth="1"/>
    <col min="9447" max="9447" width="13.85546875" style="149" customWidth="1"/>
    <col min="9448" max="9448" width="12.140625" style="149" customWidth="1"/>
    <col min="9449" max="9449" width="13.85546875" style="149" customWidth="1"/>
    <col min="9450" max="9450" width="12.140625" style="149" customWidth="1"/>
    <col min="9451" max="9451" width="13.85546875" style="149" customWidth="1"/>
    <col min="9452" max="9682" width="9.140625" style="149"/>
    <col min="9683" max="9683" width="33.140625" style="149" customWidth="1"/>
    <col min="9684" max="9684" width="34.140625" style="149" customWidth="1"/>
    <col min="9685" max="9685" width="65.7109375" style="149" customWidth="1"/>
    <col min="9686" max="9686" width="57.85546875" style="149" customWidth="1"/>
    <col min="9687" max="9687" width="14.7109375" style="149" customWidth="1"/>
    <col min="9688" max="9688" width="19.28515625" style="149" customWidth="1"/>
    <col min="9689" max="9689" width="20.42578125" style="149" customWidth="1"/>
    <col min="9690" max="9690" width="18.28515625" style="149" customWidth="1"/>
    <col min="9691" max="9691" width="20" style="149" customWidth="1"/>
    <col min="9692" max="9695" width="13.140625" style="149" customWidth="1"/>
    <col min="9696" max="9696" width="12.140625" style="149" customWidth="1"/>
    <col min="9697" max="9697" width="13.85546875" style="149" customWidth="1"/>
    <col min="9698" max="9698" width="12.140625" style="149" customWidth="1"/>
    <col min="9699" max="9699" width="14.42578125" style="149" bestFit="1" customWidth="1"/>
    <col min="9700" max="9700" width="12.140625" style="149" customWidth="1"/>
    <col min="9701" max="9701" width="13.85546875" style="149" customWidth="1"/>
    <col min="9702" max="9702" width="12.140625" style="149" customWidth="1"/>
    <col min="9703" max="9703" width="13.85546875" style="149" customWidth="1"/>
    <col min="9704" max="9704" width="12.140625" style="149" customWidth="1"/>
    <col min="9705" max="9705" width="13.85546875" style="149" customWidth="1"/>
    <col min="9706" max="9706" width="12.140625" style="149" customWidth="1"/>
    <col min="9707" max="9707" width="13.85546875" style="149" customWidth="1"/>
    <col min="9708" max="9938" width="9.140625" style="149"/>
    <col min="9939" max="9939" width="33.140625" style="149" customWidth="1"/>
    <col min="9940" max="9940" width="34.140625" style="149" customWidth="1"/>
    <col min="9941" max="9941" width="65.7109375" style="149" customWidth="1"/>
    <col min="9942" max="9942" width="57.85546875" style="149" customWidth="1"/>
    <col min="9943" max="9943" width="14.7109375" style="149" customWidth="1"/>
    <col min="9944" max="9944" width="19.28515625" style="149" customWidth="1"/>
    <col min="9945" max="9945" width="20.42578125" style="149" customWidth="1"/>
    <col min="9946" max="9946" width="18.28515625" style="149" customWidth="1"/>
    <col min="9947" max="9947" width="20" style="149" customWidth="1"/>
    <col min="9948" max="9951" width="13.140625" style="149" customWidth="1"/>
    <col min="9952" max="9952" width="12.140625" style="149" customWidth="1"/>
    <col min="9953" max="9953" width="13.85546875" style="149" customWidth="1"/>
    <col min="9954" max="9954" width="12.140625" style="149" customWidth="1"/>
    <col min="9955" max="9955" width="14.42578125" style="149" bestFit="1" customWidth="1"/>
    <col min="9956" max="9956" width="12.140625" style="149" customWidth="1"/>
    <col min="9957" max="9957" width="13.85546875" style="149" customWidth="1"/>
    <col min="9958" max="9958" width="12.140625" style="149" customWidth="1"/>
    <col min="9959" max="9959" width="13.85546875" style="149" customWidth="1"/>
    <col min="9960" max="9960" width="12.140625" style="149" customWidth="1"/>
    <col min="9961" max="9961" width="13.85546875" style="149" customWidth="1"/>
    <col min="9962" max="9962" width="12.140625" style="149" customWidth="1"/>
    <col min="9963" max="9963" width="13.85546875" style="149" customWidth="1"/>
    <col min="9964" max="10194" width="9.140625" style="149"/>
    <col min="10195" max="10195" width="33.140625" style="149" customWidth="1"/>
    <col min="10196" max="10196" width="34.140625" style="149" customWidth="1"/>
    <col min="10197" max="10197" width="65.7109375" style="149" customWidth="1"/>
    <col min="10198" max="10198" width="57.85546875" style="149" customWidth="1"/>
    <col min="10199" max="10199" width="14.7109375" style="149" customWidth="1"/>
    <col min="10200" max="10200" width="19.28515625" style="149" customWidth="1"/>
    <col min="10201" max="10201" width="20.42578125" style="149" customWidth="1"/>
    <col min="10202" max="10202" width="18.28515625" style="149" customWidth="1"/>
    <col min="10203" max="10203" width="20" style="149" customWidth="1"/>
    <col min="10204" max="10207" width="13.140625" style="149" customWidth="1"/>
    <col min="10208" max="10208" width="12.140625" style="149" customWidth="1"/>
    <col min="10209" max="10209" width="13.85546875" style="149" customWidth="1"/>
    <col min="10210" max="10210" width="12.140625" style="149" customWidth="1"/>
    <col min="10211" max="10211" width="14.42578125" style="149" bestFit="1" customWidth="1"/>
    <col min="10212" max="10212" width="12.140625" style="149" customWidth="1"/>
    <col min="10213" max="10213" width="13.85546875" style="149" customWidth="1"/>
    <col min="10214" max="10214" width="12.140625" style="149" customWidth="1"/>
    <col min="10215" max="10215" width="13.85546875" style="149" customWidth="1"/>
    <col min="10216" max="10216" width="12.140625" style="149" customWidth="1"/>
    <col min="10217" max="10217" width="13.85546875" style="149" customWidth="1"/>
    <col min="10218" max="10218" width="12.140625" style="149" customWidth="1"/>
    <col min="10219" max="10219" width="13.85546875" style="149" customWidth="1"/>
    <col min="10220" max="10450" width="9.140625" style="149"/>
    <col min="10451" max="10451" width="33.140625" style="149" customWidth="1"/>
    <col min="10452" max="10452" width="34.140625" style="149" customWidth="1"/>
    <col min="10453" max="10453" width="65.7109375" style="149" customWidth="1"/>
    <col min="10454" max="10454" width="57.85546875" style="149" customWidth="1"/>
    <col min="10455" max="10455" width="14.7109375" style="149" customWidth="1"/>
    <col min="10456" max="10456" width="19.28515625" style="149" customWidth="1"/>
    <col min="10457" max="10457" width="20.42578125" style="149" customWidth="1"/>
    <col min="10458" max="10458" width="18.28515625" style="149" customWidth="1"/>
    <col min="10459" max="10459" width="20" style="149" customWidth="1"/>
    <col min="10460" max="10463" width="13.140625" style="149" customWidth="1"/>
    <col min="10464" max="10464" width="12.140625" style="149" customWidth="1"/>
    <col min="10465" max="10465" width="13.85546875" style="149" customWidth="1"/>
    <col min="10466" max="10466" width="12.140625" style="149" customWidth="1"/>
    <col min="10467" max="10467" width="14.42578125" style="149" bestFit="1" customWidth="1"/>
    <col min="10468" max="10468" width="12.140625" style="149" customWidth="1"/>
    <col min="10469" max="10469" width="13.85546875" style="149" customWidth="1"/>
    <col min="10470" max="10470" width="12.140625" style="149" customWidth="1"/>
    <col min="10471" max="10471" width="13.85546875" style="149" customWidth="1"/>
    <col min="10472" max="10472" width="12.140625" style="149" customWidth="1"/>
    <col min="10473" max="10473" width="13.85546875" style="149" customWidth="1"/>
    <col min="10474" max="10474" width="12.140625" style="149" customWidth="1"/>
    <col min="10475" max="10475" width="13.85546875" style="149" customWidth="1"/>
    <col min="10476" max="10706" width="9.140625" style="149"/>
    <col min="10707" max="10707" width="33.140625" style="149" customWidth="1"/>
    <col min="10708" max="10708" width="34.140625" style="149" customWidth="1"/>
    <col min="10709" max="10709" width="65.7109375" style="149" customWidth="1"/>
    <col min="10710" max="10710" width="57.85546875" style="149" customWidth="1"/>
    <col min="10711" max="10711" width="14.7109375" style="149" customWidth="1"/>
    <col min="10712" max="10712" width="19.28515625" style="149" customWidth="1"/>
    <col min="10713" max="10713" width="20.42578125" style="149" customWidth="1"/>
    <col min="10714" max="10714" width="18.28515625" style="149" customWidth="1"/>
    <col min="10715" max="10715" width="20" style="149" customWidth="1"/>
    <col min="10716" max="10719" width="13.140625" style="149" customWidth="1"/>
    <col min="10720" max="10720" width="12.140625" style="149" customWidth="1"/>
    <col min="10721" max="10721" width="13.85546875" style="149" customWidth="1"/>
    <col min="10722" max="10722" width="12.140625" style="149" customWidth="1"/>
    <col min="10723" max="10723" width="14.42578125" style="149" bestFit="1" customWidth="1"/>
    <col min="10724" max="10724" width="12.140625" style="149" customWidth="1"/>
    <col min="10725" max="10725" width="13.85546875" style="149" customWidth="1"/>
    <col min="10726" max="10726" width="12.140625" style="149" customWidth="1"/>
    <col min="10727" max="10727" width="13.85546875" style="149" customWidth="1"/>
    <col min="10728" max="10728" width="12.140625" style="149" customWidth="1"/>
    <col min="10729" max="10729" width="13.85546875" style="149" customWidth="1"/>
    <col min="10730" max="10730" width="12.140625" style="149" customWidth="1"/>
    <col min="10731" max="10731" width="13.85546875" style="149" customWidth="1"/>
    <col min="10732" max="10962" width="9.140625" style="149"/>
    <col min="10963" max="10963" width="33.140625" style="149" customWidth="1"/>
    <col min="10964" max="10964" width="34.140625" style="149" customWidth="1"/>
    <col min="10965" max="10965" width="65.7109375" style="149" customWidth="1"/>
    <col min="10966" max="10966" width="57.85546875" style="149" customWidth="1"/>
    <col min="10967" max="10967" width="14.7109375" style="149" customWidth="1"/>
    <col min="10968" max="10968" width="19.28515625" style="149" customWidth="1"/>
    <col min="10969" max="10969" width="20.42578125" style="149" customWidth="1"/>
    <col min="10970" max="10970" width="18.28515625" style="149" customWidth="1"/>
    <col min="10971" max="10971" width="20" style="149" customWidth="1"/>
    <col min="10972" max="10975" width="13.140625" style="149" customWidth="1"/>
    <col min="10976" max="10976" width="12.140625" style="149" customWidth="1"/>
    <col min="10977" max="10977" width="13.85546875" style="149" customWidth="1"/>
    <col min="10978" max="10978" width="12.140625" style="149" customWidth="1"/>
    <col min="10979" max="10979" width="14.42578125" style="149" bestFit="1" customWidth="1"/>
    <col min="10980" max="10980" width="12.140625" style="149" customWidth="1"/>
    <col min="10981" max="10981" width="13.85546875" style="149" customWidth="1"/>
    <col min="10982" max="10982" width="12.140625" style="149" customWidth="1"/>
    <col min="10983" max="10983" width="13.85546875" style="149" customWidth="1"/>
    <col min="10984" max="10984" width="12.140625" style="149" customWidth="1"/>
    <col min="10985" max="10985" width="13.85546875" style="149" customWidth="1"/>
    <col min="10986" max="10986" width="12.140625" style="149" customWidth="1"/>
    <col min="10987" max="10987" width="13.85546875" style="149" customWidth="1"/>
    <col min="10988" max="11218" width="9.140625" style="149"/>
    <col min="11219" max="11219" width="33.140625" style="149" customWidth="1"/>
    <col min="11220" max="11220" width="34.140625" style="149" customWidth="1"/>
    <col min="11221" max="11221" width="65.7109375" style="149" customWidth="1"/>
    <col min="11222" max="11222" width="57.85546875" style="149" customWidth="1"/>
    <col min="11223" max="11223" width="14.7109375" style="149" customWidth="1"/>
    <col min="11224" max="11224" width="19.28515625" style="149" customWidth="1"/>
    <col min="11225" max="11225" width="20.42578125" style="149" customWidth="1"/>
    <col min="11226" max="11226" width="18.28515625" style="149" customWidth="1"/>
    <col min="11227" max="11227" width="20" style="149" customWidth="1"/>
    <col min="11228" max="11231" width="13.140625" style="149" customWidth="1"/>
    <col min="11232" max="11232" width="12.140625" style="149" customWidth="1"/>
    <col min="11233" max="11233" width="13.85546875" style="149" customWidth="1"/>
    <col min="11234" max="11234" width="12.140625" style="149" customWidth="1"/>
    <col min="11235" max="11235" width="14.42578125" style="149" bestFit="1" customWidth="1"/>
    <col min="11236" max="11236" width="12.140625" style="149" customWidth="1"/>
    <col min="11237" max="11237" width="13.85546875" style="149" customWidth="1"/>
    <col min="11238" max="11238" width="12.140625" style="149" customWidth="1"/>
    <col min="11239" max="11239" width="13.85546875" style="149" customWidth="1"/>
    <col min="11240" max="11240" width="12.140625" style="149" customWidth="1"/>
    <col min="11241" max="11241" width="13.85546875" style="149" customWidth="1"/>
    <col min="11242" max="11242" width="12.140625" style="149" customWidth="1"/>
    <col min="11243" max="11243" width="13.85546875" style="149" customWidth="1"/>
    <col min="11244" max="11474" width="9.140625" style="149"/>
    <col min="11475" max="11475" width="33.140625" style="149" customWidth="1"/>
    <col min="11476" max="11476" width="34.140625" style="149" customWidth="1"/>
    <col min="11477" max="11477" width="65.7109375" style="149" customWidth="1"/>
    <col min="11478" max="11478" width="57.85546875" style="149" customWidth="1"/>
    <col min="11479" max="11479" width="14.7109375" style="149" customWidth="1"/>
    <col min="11480" max="11480" width="19.28515625" style="149" customWidth="1"/>
    <col min="11481" max="11481" width="20.42578125" style="149" customWidth="1"/>
    <col min="11482" max="11482" width="18.28515625" style="149" customWidth="1"/>
    <col min="11483" max="11483" width="20" style="149" customWidth="1"/>
    <col min="11484" max="11487" width="13.140625" style="149" customWidth="1"/>
    <col min="11488" max="11488" width="12.140625" style="149" customWidth="1"/>
    <col min="11489" max="11489" width="13.85546875" style="149" customWidth="1"/>
    <col min="11490" max="11490" width="12.140625" style="149" customWidth="1"/>
    <col min="11491" max="11491" width="14.42578125" style="149" bestFit="1" customWidth="1"/>
    <col min="11492" max="11492" width="12.140625" style="149" customWidth="1"/>
    <col min="11493" max="11493" width="13.85546875" style="149" customWidth="1"/>
    <col min="11494" max="11494" width="12.140625" style="149" customWidth="1"/>
    <col min="11495" max="11495" width="13.85546875" style="149" customWidth="1"/>
    <col min="11496" max="11496" width="12.140625" style="149" customWidth="1"/>
    <col min="11497" max="11497" width="13.85546875" style="149" customWidth="1"/>
    <col min="11498" max="11498" width="12.140625" style="149" customWidth="1"/>
    <col min="11499" max="11499" width="13.85546875" style="149" customWidth="1"/>
    <col min="11500" max="11730" width="9.140625" style="149"/>
    <col min="11731" max="11731" width="33.140625" style="149" customWidth="1"/>
    <col min="11732" max="11732" width="34.140625" style="149" customWidth="1"/>
    <col min="11733" max="11733" width="65.7109375" style="149" customWidth="1"/>
    <col min="11734" max="11734" width="57.85546875" style="149" customWidth="1"/>
    <col min="11735" max="11735" width="14.7109375" style="149" customWidth="1"/>
    <col min="11736" max="11736" width="19.28515625" style="149" customWidth="1"/>
    <col min="11737" max="11737" width="20.42578125" style="149" customWidth="1"/>
    <col min="11738" max="11738" width="18.28515625" style="149" customWidth="1"/>
    <col min="11739" max="11739" width="20" style="149" customWidth="1"/>
    <col min="11740" max="11743" width="13.140625" style="149" customWidth="1"/>
    <col min="11744" max="11744" width="12.140625" style="149" customWidth="1"/>
    <col min="11745" max="11745" width="13.85546875" style="149" customWidth="1"/>
    <col min="11746" max="11746" width="12.140625" style="149" customWidth="1"/>
    <col min="11747" max="11747" width="14.42578125" style="149" bestFit="1" customWidth="1"/>
    <col min="11748" max="11748" width="12.140625" style="149" customWidth="1"/>
    <col min="11749" max="11749" width="13.85546875" style="149" customWidth="1"/>
    <col min="11750" max="11750" width="12.140625" style="149" customWidth="1"/>
    <col min="11751" max="11751" width="13.85546875" style="149" customWidth="1"/>
    <col min="11752" max="11752" width="12.140625" style="149" customWidth="1"/>
    <col min="11753" max="11753" width="13.85546875" style="149" customWidth="1"/>
    <col min="11754" max="11754" width="12.140625" style="149" customWidth="1"/>
    <col min="11755" max="11755" width="13.85546875" style="149" customWidth="1"/>
    <col min="11756" max="11986" width="9.140625" style="149"/>
    <col min="11987" max="11987" width="33.140625" style="149" customWidth="1"/>
    <col min="11988" max="11988" width="34.140625" style="149" customWidth="1"/>
    <col min="11989" max="11989" width="65.7109375" style="149" customWidth="1"/>
    <col min="11990" max="11990" width="57.85546875" style="149" customWidth="1"/>
    <col min="11991" max="11991" width="14.7109375" style="149" customWidth="1"/>
    <col min="11992" max="11992" width="19.28515625" style="149" customWidth="1"/>
    <col min="11993" max="11993" width="20.42578125" style="149" customWidth="1"/>
    <col min="11994" max="11994" width="18.28515625" style="149" customWidth="1"/>
    <col min="11995" max="11995" width="20" style="149" customWidth="1"/>
    <col min="11996" max="11999" width="13.140625" style="149" customWidth="1"/>
    <col min="12000" max="12000" width="12.140625" style="149" customWidth="1"/>
    <col min="12001" max="12001" width="13.85546875" style="149" customWidth="1"/>
    <col min="12002" max="12002" width="12.140625" style="149" customWidth="1"/>
    <col min="12003" max="12003" width="14.42578125" style="149" bestFit="1" customWidth="1"/>
    <col min="12004" max="12004" width="12.140625" style="149" customWidth="1"/>
    <col min="12005" max="12005" width="13.85546875" style="149" customWidth="1"/>
    <col min="12006" max="12006" width="12.140625" style="149" customWidth="1"/>
    <col min="12007" max="12007" width="13.85546875" style="149" customWidth="1"/>
    <col min="12008" max="12008" width="12.140625" style="149" customWidth="1"/>
    <col min="12009" max="12009" width="13.85546875" style="149" customWidth="1"/>
    <col min="12010" max="12010" width="12.140625" style="149" customWidth="1"/>
    <col min="12011" max="12011" width="13.85546875" style="149" customWidth="1"/>
    <col min="12012" max="12242" width="9.140625" style="149"/>
    <col min="12243" max="12243" width="33.140625" style="149" customWidth="1"/>
    <col min="12244" max="12244" width="34.140625" style="149" customWidth="1"/>
    <col min="12245" max="12245" width="65.7109375" style="149" customWidth="1"/>
    <col min="12246" max="12246" width="57.85546875" style="149" customWidth="1"/>
    <col min="12247" max="12247" width="14.7109375" style="149" customWidth="1"/>
    <col min="12248" max="12248" width="19.28515625" style="149" customWidth="1"/>
    <col min="12249" max="12249" width="20.42578125" style="149" customWidth="1"/>
    <col min="12250" max="12250" width="18.28515625" style="149" customWidth="1"/>
    <col min="12251" max="12251" width="20" style="149" customWidth="1"/>
    <col min="12252" max="12255" width="13.140625" style="149" customWidth="1"/>
    <col min="12256" max="12256" width="12.140625" style="149" customWidth="1"/>
    <col min="12257" max="12257" width="13.85546875" style="149" customWidth="1"/>
    <col min="12258" max="12258" width="12.140625" style="149" customWidth="1"/>
    <col min="12259" max="12259" width="14.42578125" style="149" bestFit="1" customWidth="1"/>
    <col min="12260" max="12260" width="12.140625" style="149" customWidth="1"/>
    <col min="12261" max="12261" width="13.85546875" style="149" customWidth="1"/>
    <col min="12262" max="12262" width="12.140625" style="149" customWidth="1"/>
    <col min="12263" max="12263" width="13.85546875" style="149" customWidth="1"/>
    <col min="12264" max="12264" width="12.140625" style="149" customWidth="1"/>
    <col min="12265" max="12265" width="13.85546875" style="149" customWidth="1"/>
    <col min="12266" max="12266" width="12.140625" style="149" customWidth="1"/>
    <col min="12267" max="12267" width="13.85546875" style="149" customWidth="1"/>
    <col min="12268" max="12498" width="9.140625" style="149"/>
    <col min="12499" max="12499" width="33.140625" style="149" customWidth="1"/>
    <col min="12500" max="12500" width="34.140625" style="149" customWidth="1"/>
    <col min="12501" max="12501" width="65.7109375" style="149" customWidth="1"/>
    <col min="12502" max="12502" width="57.85546875" style="149" customWidth="1"/>
    <col min="12503" max="12503" width="14.7109375" style="149" customWidth="1"/>
    <col min="12504" max="12504" width="19.28515625" style="149" customWidth="1"/>
    <col min="12505" max="12505" width="20.42578125" style="149" customWidth="1"/>
    <col min="12506" max="12506" width="18.28515625" style="149" customWidth="1"/>
    <col min="12507" max="12507" width="20" style="149" customWidth="1"/>
    <col min="12508" max="12511" width="13.140625" style="149" customWidth="1"/>
    <col min="12512" max="12512" width="12.140625" style="149" customWidth="1"/>
    <col min="12513" max="12513" width="13.85546875" style="149" customWidth="1"/>
    <col min="12514" max="12514" width="12.140625" style="149" customWidth="1"/>
    <col min="12515" max="12515" width="14.42578125" style="149" bestFit="1" customWidth="1"/>
    <col min="12516" max="12516" width="12.140625" style="149" customWidth="1"/>
    <col min="12517" max="12517" width="13.85546875" style="149" customWidth="1"/>
    <col min="12518" max="12518" width="12.140625" style="149" customWidth="1"/>
    <col min="12519" max="12519" width="13.85546875" style="149" customWidth="1"/>
    <col min="12520" max="12520" width="12.140625" style="149" customWidth="1"/>
    <col min="12521" max="12521" width="13.85546875" style="149" customWidth="1"/>
    <col min="12522" max="12522" width="12.140625" style="149" customWidth="1"/>
    <col min="12523" max="12523" width="13.85546875" style="149" customWidth="1"/>
    <col min="12524" max="12754" width="9.140625" style="149"/>
    <col min="12755" max="12755" width="33.140625" style="149" customWidth="1"/>
    <col min="12756" max="12756" width="34.140625" style="149" customWidth="1"/>
    <col min="12757" max="12757" width="65.7109375" style="149" customWidth="1"/>
    <col min="12758" max="12758" width="57.85546875" style="149" customWidth="1"/>
    <col min="12759" max="12759" width="14.7109375" style="149" customWidth="1"/>
    <col min="12760" max="12760" width="19.28515625" style="149" customWidth="1"/>
    <col min="12761" max="12761" width="20.42578125" style="149" customWidth="1"/>
    <col min="12762" max="12762" width="18.28515625" style="149" customWidth="1"/>
    <col min="12763" max="12763" width="20" style="149" customWidth="1"/>
    <col min="12764" max="12767" width="13.140625" style="149" customWidth="1"/>
    <col min="12768" max="12768" width="12.140625" style="149" customWidth="1"/>
    <col min="12769" max="12769" width="13.85546875" style="149" customWidth="1"/>
    <col min="12770" max="12770" width="12.140625" style="149" customWidth="1"/>
    <col min="12771" max="12771" width="14.42578125" style="149" bestFit="1" customWidth="1"/>
    <col min="12772" max="12772" width="12.140625" style="149" customWidth="1"/>
    <col min="12773" max="12773" width="13.85546875" style="149" customWidth="1"/>
    <col min="12774" max="12774" width="12.140625" style="149" customWidth="1"/>
    <col min="12775" max="12775" width="13.85546875" style="149" customWidth="1"/>
    <col min="12776" max="12776" width="12.140625" style="149" customWidth="1"/>
    <col min="12777" max="12777" width="13.85546875" style="149" customWidth="1"/>
    <col min="12778" max="12778" width="12.140625" style="149" customWidth="1"/>
    <col min="12779" max="12779" width="13.85546875" style="149" customWidth="1"/>
    <col min="12780" max="13010" width="9.140625" style="149"/>
    <col min="13011" max="13011" width="33.140625" style="149" customWidth="1"/>
    <col min="13012" max="13012" width="34.140625" style="149" customWidth="1"/>
    <col min="13013" max="13013" width="65.7109375" style="149" customWidth="1"/>
    <col min="13014" max="13014" width="57.85546875" style="149" customWidth="1"/>
    <col min="13015" max="13015" width="14.7109375" style="149" customWidth="1"/>
    <col min="13016" max="13016" width="19.28515625" style="149" customWidth="1"/>
    <col min="13017" max="13017" width="20.42578125" style="149" customWidth="1"/>
    <col min="13018" max="13018" width="18.28515625" style="149" customWidth="1"/>
    <col min="13019" max="13019" width="20" style="149" customWidth="1"/>
    <col min="13020" max="13023" width="13.140625" style="149" customWidth="1"/>
    <col min="13024" max="13024" width="12.140625" style="149" customWidth="1"/>
    <col min="13025" max="13025" width="13.85546875" style="149" customWidth="1"/>
    <col min="13026" max="13026" width="12.140625" style="149" customWidth="1"/>
    <col min="13027" max="13027" width="14.42578125" style="149" bestFit="1" customWidth="1"/>
    <col min="13028" max="13028" width="12.140625" style="149" customWidth="1"/>
    <col min="13029" max="13029" width="13.85546875" style="149" customWidth="1"/>
    <col min="13030" max="13030" width="12.140625" style="149" customWidth="1"/>
    <col min="13031" max="13031" width="13.85546875" style="149" customWidth="1"/>
    <col min="13032" max="13032" width="12.140625" style="149" customWidth="1"/>
    <col min="13033" max="13033" width="13.85546875" style="149" customWidth="1"/>
    <col min="13034" max="13034" width="12.140625" style="149" customWidth="1"/>
    <col min="13035" max="13035" width="13.85546875" style="149" customWidth="1"/>
    <col min="13036" max="13266" width="9.140625" style="149"/>
    <col min="13267" max="13267" width="33.140625" style="149" customWidth="1"/>
    <col min="13268" max="13268" width="34.140625" style="149" customWidth="1"/>
    <col min="13269" max="13269" width="65.7109375" style="149" customWidth="1"/>
    <col min="13270" max="13270" width="57.85546875" style="149" customWidth="1"/>
    <col min="13271" max="13271" width="14.7109375" style="149" customWidth="1"/>
    <col min="13272" max="13272" width="19.28515625" style="149" customWidth="1"/>
    <col min="13273" max="13273" width="20.42578125" style="149" customWidth="1"/>
    <col min="13274" max="13274" width="18.28515625" style="149" customWidth="1"/>
    <col min="13275" max="13275" width="20" style="149" customWidth="1"/>
    <col min="13276" max="13279" width="13.140625" style="149" customWidth="1"/>
    <col min="13280" max="13280" width="12.140625" style="149" customWidth="1"/>
    <col min="13281" max="13281" width="13.85546875" style="149" customWidth="1"/>
    <col min="13282" max="13282" width="12.140625" style="149" customWidth="1"/>
    <col min="13283" max="13283" width="14.42578125" style="149" bestFit="1" customWidth="1"/>
    <col min="13284" max="13284" width="12.140625" style="149" customWidth="1"/>
    <col min="13285" max="13285" width="13.85546875" style="149" customWidth="1"/>
    <col min="13286" max="13286" width="12.140625" style="149" customWidth="1"/>
    <col min="13287" max="13287" width="13.85546875" style="149" customWidth="1"/>
    <col min="13288" max="13288" width="12.140625" style="149" customWidth="1"/>
    <col min="13289" max="13289" width="13.85546875" style="149" customWidth="1"/>
    <col min="13290" max="13290" width="12.140625" style="149" customWidth="1"/>
    <col min="13291" max="13291" width="13.85546875" style="149" customWidth="1"/>
    <col min="13292" max="13522" width="9.140625" style="149"/>
    <col min="13523" max="13523" width="33.140625" style="149" customWidth="1"/>
    <col min="13524" max="13524" width="34.140625" style="149" customWidth="1"/>
    <col min="13525" max="13525" width="65.7109375" style="149" customWidth="1"/>
    <col min="13526" max="13526" width="57.85546875" style="149" customWidth="1"/>
    <col min="13527" max="13527" width="14.7109375" style="149" customWidth="1"/>
    <col min="13528" max="13528" width="19.28515625" style="149" customWidth="1"/>
    <col min="13529" max="13529" width="20.42578125" style="149" customWidth="1"/>
    <col min="13530" max="13530" width="18.28515625" style="149" customWidth="1"/>
    <col min="13531" max="13531" width="20" style="149" customWidth="1"/>
    <col min="13532" max="13535" width="13.140625" style="149" customWidth="1"/>
    <col min="13536" max="13536" width="12.140625" style="149" customWidth="1"/>
    <col min="13537" max="13537" width="13.85546875" style="149" customWidth="1"/>
    <col min="13538" max="13538" width="12.140625" style="149" customWidth="1"/>
    <col min="13539" max="13539" width="14.42578125" style="149" bestFit="1" customWidth="1"/>
    <col min="13540" max="13540" width="12.140625" style="149" customWidth="1"/>
    <col min="13541" max="13541" width="13.85546875" style="149" customWidth="1"/>
    <col min="13542" max="13542" width="12.140625" style="149" customWidth="1"/>
    <col min="13543" max="13543" width="13.85546875" style="149" customWidth="1"/>
    <col min="13544" max="13544" width="12.140625" style="149" customWidth="1"/>
    <col min="13545" max="13545" width="13.85546875" style="149" customWidth="1"/>
    <col min="13546" max="13546" width="12.140625" style="149" customWidth="1"/>
    <col min="13547" max="13547" width="13.85546875" style="149" customWidth="1"/>
    <col min="13548" max="13778" width="9.140625" style="149"/>
    <col min="13779" max="13779" width="33.140625" style="149" customWidth="1"/>
    <col min="13780" max="13780" width="34.140625" style="149" customWidth="1"/>
    <col min="13781" max="13781" width="65.7109375" style="149" customWidth="1"/>
    <col min="13782" max="13782" width="57.85546875" style="149" customWidth="1"/>
    <col min="13783" max="13783" width="14.7109375" style="149" customWidth="1"/>
    <col min="13784" max="13784" width="19.28515625" style="149" customWidth="1"/>
    <col min="13785" max="13785" width="20.42578125" style="149" customWidth="1"/>
    <col min="13786" max="13786" width="18.28515625" style="149" customWidth="1"/>
    <col min="13787" max="13787" width="20" style="149" customWidth="1"/>
    <col min="13788" max="13791" width="13.140625" style="149" customWidth="1"/>
    <col min="13792" max="13792" width="12.140625" style="149" customWidth="1"/>
    <col min="13793" max="13793" width="13.85546875" style="149" customWidth="1"/>
    <col min="13794" max="13794" width="12.140625" style="149" customWidth="1"/>
    <col min="13795" max="13795" width="14.42578125" style="149" bestFit="1" customWidth="1"/>
    <col min="13796" max="13796" width="12.140625" style="149" customWidth="1"/>
    <col min="13797" max="13797" width="13.85546875" style="149" customWidth="1"/>
    <col min="13798" max="13798" width="12.140625" style="149" customWidth="1"/>
    <col min="13799" max="13799" width="13.85546875" style="149" customWidth="1"/>
    <col min="13800" max="13800" width="12.140625" style="149" customWidth="1"/>
    <col min="13801" max="13801" width="13.85546875" style="149" customWidth="1"/>
    <col min="13802" max="13802" width="12.140625" style="149" customWidth="1"/>
    <col min="13803" max="13803" width="13.85546875" style="149" customWidth="1"/>
    <col min="13804" max="14034" width="9.140625" style="149"/>
    <col min="14035" max="14035" width="33.140625" style="149" customWidth="1"/>
    <col min="14036" max="14036" width="34.140625" style="149" customWidth="1"/>
    <col min="14037" max="14037" width="65.7109375" style="149" customWidth="1"/>
    <col min="14038" max="14038" width="57.85546875" style="149" customWidth="1"/>
    <col min="14039" max="14039" width="14.7109375" style="149" customWidth="1"/>
    <col min="14040" max="14040" width="19.28515625" style="149" customWidth="1"/>
    <col min="14041" max="14041" width="20.42578125" style="149" customWidth="1"/>
    <col min="14042" max="14042" width="18.28515625" style="149" customWidth="1"/>
    <col min="14043" max="14043" width="20" style="149" customWidth="1"/>
    <col min="14044" max="14047" width="13.140625" style="149" customWidth="1"/>
    <col min="14048" max="14048" width="12.140625" style="149" customWidth="1"/>
    <col min="14049" max="14049" width="13.85546875" style="149" customWidth="1"/>
    <col min="14050" max="14050" width="12.140625" style="149" customWidth="1"/>
    <col min="14051" max="14051" width="14.42578125" style="149" bestFit="1" customWidth="1"/>
    <col min="14052" max="14052" width="12.140625" style="149" customWidth="1"/>
    <col min="14053" max="14053" width="13.85546875" style="149" customWidth="1"/>
    <col min="14054" max="14054" width="12.140625" style="149" customWidth="1"/>
    <col min="14055" max="14055" width="13.85546875" style="149" customWidth="1"/>
    <col min="14056" max="14056" width="12.140625" style="149" customWidth="1"/>
    <col min="14057" max="14057" width="13.85546875" style="149" customWidth="1"/>
    <col min="14058" max="14058" width="12.140625" style="149" customWidth="1"/>
    <col min="14059" max="14059" width="13.85546875" style="149" customWidth="1"/>
    <col min="14060" max="14290" width="9.140625" style="149"/>
    <col min="14291" max="14291" width="33.140625" style="149" customWidth="1"/>
    <col min="14292" max="14292" width="34.140625" style="149" customWidth="1"/>
    <col min="14293" max="14293" width="65.7109375" style="149" customWidth="1"/>
    <col min="14294" max="14294" width="57.85546875" style="149" customWidth="1"/>
    <col min="14295" max="14295" width="14.7109375" style="149" customWidth="1"/>
    <col min="14296" max="14296" width="19.28515625" style="149" customWidth="1"/>
    <col min="14297" max="14297" width="20.42578125" style="149" customWidth="1"/>
    <col min="14298" max="14298" width="18.28515625" style="149" customWidth="1"/>
    <col min="14299" max="14299" width="20" style="149" customWidth="1"/>
    <col min="14300" max="14303" width="13.140625" style="149" customWidth="1"/>
    <col min="14304" max="14304" width="12.140625" style="149" customWidth="1"/>
    <col min="14305" max="14305" width="13.85546875" style="149" customWidth="1"/>
    <col min="14306" max="14306" width="12.140625" style="149" customWidth="1"/>
    <col min="14307" max="14307" width="14.42578125" style="149" bestFit="1" customWidth="1"/>
    <col min="14308" max="14308" width="12.140625" style="149" customWidth="1"/>
    <col min="14309" max="14309" width="13.85546875" style="149" customWidth="1"/>
    <col min="14310" max="14310" width="12.140625" style="149" customWidth="1"/>
    <col min="14311" max="14311" width="13.85546875" style="149" customWidth="1"/>
    <col min="14312" max="14312" width="12.140625" style="149" customWidth="1"/>
    <col min="14313" max="14313" width="13.85546875" style="149" customWidth="1"/>
    <col min="14314" max="14314" width="12.140625" style="149" customWidth="1"/>
    <col min="14315" max="14315" width="13.85546875" style="149" customWidth="1"/>
    <col min="14316" max="14546" width="9.140625" style="149"/>
    <col min="14547" max="14547" width="33.140625" style="149" customWidth="1"/>
    <col min="14548" max="14548" width="34.140625" style="149" customWidth="1"/>
    <col min="14549" max="14549" width="65.7109375" style="149" customWidth="1"/>
    <col min="14550" max="14550" width="57.85546875" style="149" customWidth="1"/>
    <col min="14551" max="14551" width="14.7109375" style="149" customWidth="1"/>
    <col min="14552" max="14552" width="19.28515625" style="149" customWidth="1"/>
    <col min="14553" max="14553" width="20.42578125" style="149" customWidth="1"/>
    <col min="14554" max="14554" width="18.28515625" style="149" customWidth="1"/>
    <col min="14555" max="14555" width="20" style="149" customWidth="1"/>
    <col min="14556" max="14559" width="13.140625" style="149" customWidth="1"/>
    <col min="14560" max="14560" width="12.140625" style="149" customWidth="1"/>
    <col min="14561" max="14561" width="13.85546875" style="149" customWidth="1"/>
    <col min="14562" max="14562" width="12.140625" style="149" customWidth="1"/>
    <col min="14563" max="14563" width="14.42578125" style="149" bestFit="1" customWidth="1"/>
    <col min="14564" max="14564" width="12.140625" style="149" customWidth="1"/>
    <col min="14565" max="14565" width="13.85546875" style="149" customWidth="1"/>
    <col min="14566" max="14566" width="12.140625" style="149" customWidth="1"/>
    <col min="14567" max="14567" width="13.85546875" style="149" customWidth="1"/>
    <col min="14568" max="14568" width="12.140625" style="149" customWidth="1"/>
    <col min="14569" max="14569" width="13.85546875" style="149" customWidth="1"/>
    <col min="14570" max="14570" width="12.140625" style="149" customWidth="1"/>
    <col min="14571" max="14571" width="13.85546875" style="149" customWidth="1"/>
    <col min="14572" max="14802" width="9.140625" style="149"/>
    <col min="14803" max="14803" width="33.140625" style="149" customWidth="1"/>
    <col min="14804" max="14804" width="34.140625" style="149" customWidth="1"/>
    <col min="14805" max="14805" width="65.7109375" style="149" customWidth="1"/>
    <col min="14806" max="14806" width="57.85546875" style="149" customWidth="1"/>
    <col min="14807" max="14807" width="14.7109375" style="149" customWidth="1"/>
    <col min="14808" max="14808" width="19.28515625" style="149" customWidth="1"/>
    <col min="14809" max="14809" width="20.42578125" style="149" customWidth="1"/>
    <col min="14810" max="14810" width="18.28515625" style="149" customWidth="1"/>
    <col min="14811" max="14811" width="20" style="149" customWidth="1"/>
    <col min="14812" max="14815" width="13.140625" style="149" customWidth="1"/>
    <col min="14816" max="14816" width="12.140625" style="149" customWidth="1"/>
    <col min="14817" max="14817" width="13.85546875" style="149" customWidth="1"/>
    <col min="14818" max="14818" width="12.140625" style="149" customWidth="1"/>
    <col min="14819" max="14819" width="14.42578125" style="149" bestFit="1" customWidth="1"/>
    <col min="14820" max="14820" width="12.140625" style="149" customWidth="1"/>
    <col min="14821" max="14821" width="13.85546875" style="149" customWidth="1"/>
    <col min="14822" max="14822" width="12.140625" style="149" customWidth="1"/>
    <col min="14823" max="14823" width="13.85546875" style="149" customWidth="1"/>
    <col min="14824" max="14824" width="12.140625" style="149" customWidth="1"/>
    <col min="14825" max="14825" width="13.85546875" style="149" customWidth="1"/>
    <col min="14826" max="14826" width="12.140625" style="149" customWidth="1"/>
    <col min="14827" max="14827" width="13.85546875" style="149" customWidth="1"/>
    <col min="14828" max="15058" width="9.140625" style="149"/>
    <col min="15059" max="15059" width="33.140625" style="149" customWidth="1"/>
    <col min="15060" max="15060" width="34.140625" style="149" customWidth="1"/>
    <col min="15061" max="15061" width="65.7109375" style="149" customWidth="1"/>
    <col min="15062" max="15062" width="57.85546875" style="149" customWidth="1"/>
    <col min="15063" max="15063" width="14.7109375" style="149" customWidth="1"/>
    <col min="15064" max="15064" width="19.28515625" style="149" customWidth="1"/>
    <col min="15065" max="15065" width="20.42578125" style="149" customWidth="1"/>
    <col min="15066" max="15066" width="18.28515625" style="149" customWidth="1"/>
    <col min="15067" max="15067" width="20" style="149" customWidth="1"/>
    <col min="15068" max="15071" width="13.140625" style="149" customWidth="1"/>
    <col min="15072" max="15072" width="12.140625" style="149" customWidth="1"/>
    <col min="15073" max="15073" width="13.85546875" style="149" customWidth="1"/>
    <col min="15074" max="15074" width="12.140625" style="149" customWidth="1"/>
    <col min="15075" max="15075" width="14.42578125" style="149" bestFit="1" customWidth="1"/>
    <col min="15076" max="15076" width="12.140625" style="149" customWidth="1"/>
    <col min="15077" max="15077" width="13.85546875" style="149" customWidth="1"/>
    <col min="15078" max="15078" width="12.140625" style="149" customWidth="1"/>
    <col min="15079" max="15079" width="13.85546875" style="149" customWidth="1"/>
    <col min="15080" max="15080" width="12.140625" style="149" customWidth="1"/>
    <col min="15081" max="15081" width="13.85546875" style="149" customWidth="1"/>
    <col min="15082" max="15082" width="12.140625" style="149" customWidth="1"/>
    <col min="15083" max="15083" width="13.85546875" style="149" customWidth="1"/>
    <col min="15084" max="15314" width="9.140625" style="149"/>
    <col min="15315" max="15315" width="33.140625" style="149" customWidth="1"/>
    <col min="15316" max="15316" width="34.140625" style="149" customWidth="1"/>
    <col min="15317" max="15317" width="65.7109375" style="149" customWidth="1"/>
    <col min="15318" max="15318" width="57.85546875" style="149" customWidth="1"/>
    <col min="15319" max="15319" width="14.7109375" style="149" customWidth="1"/>
    <col min="15320" max="15320" width="19.28515625" style="149" customWidth="1"/>
    <col min="15321" max="15321" width="20.42578125" style="149" customWidth="1"/>
    <col min="15322" max="15322" width="18.28515625" style="149" customWidth="1"/>
    <col min="15323" max="15323" width="20" style="149" customWidth="1"/>
    <col min="15324" max="15327" width="13.140625" style="149" customWidth="1"/>
    <col min="15328" max="15328" width="12.140625" style="149" customWidth="1"/>
    <col min="15329" max="15329" width="13.85546875" style="149" customWidth="1"/>
    <col min="15330" max="15330" width="12.140625" style="149" customWidth="1"/>
    <col min="15331" max="15331" width="14.42578125" style="149" bestFit="1" customWidth="1"/>
    <col min="15332" max="15332" width="12.140625" style="149" customWidth="1"/>
    <col min="15333" max="15333" width="13.85546875" style="149" customWidth="1"/>
    <col min="15334" max="15334" width="12.140625" style="149" customWidth="1"/>
    <col min="15335" max="15335" width="13.85546875" style="149" customWidth="1"/>
    <col min="15336" max="15336" width="12.140625" style="149" customWidth="1"/>
    <col min="15337" max="15337" width="13.85546875" style="149" customWidth="1"/>
    <col min="15338" max="15338" width="12.140625" style="149" customWidth="1"/>
    <col min="15339" max="15339" width="13.85546875" style="149" customWidth="1"/>
    <col min="15340" max="15570" width="9.140625" style="149"/>
    <col min="15571" max="15571" width="33.140625" style="149" customWidth="1"/>
    <col min="15572" max="15572" width="34.140625" style="149" customWidth="1"/>
    <col min="15573" max="15573" width="65.7109375" style="149" customWidth="1"/>
    <col min="15574" max="15574" width="57.85546875" style="149" customWidth="1"/>
    <col min="15575" max="15575" width="14.7109375" style="149" customWidth="1"/>
    <col min="15576" max="15576" width="19.28515625" style="149" customWidth="1"/>
    <col min="15577" max="15577" width="20.42578125" style="149" customWidth="1"/>
    <col min="15578" max="15578" width="18.28515625" style="149" customWidth="1"/>
    <col min="15579" max="15579" width="20" style="149" customWidth="1"/>
    <col min="15580" max="15583" width="13.140625" style="149" customWidth="1"/>
    <col min="15584" max="15584" width="12.140625" style="149" customWidth="1"/>
    <col min="15585" max="15585" width="13.85546875" style="149" customWidth="1"/>
    <col min="15586" max="15586" width="12.140625" style="149" customWidth="1"/>
    <col min="15587" max="15587" width="14.42578125" style="149" bestFit="1" customWidth="1"/>
    <col min="15588" max="15588" width="12.140625" style="149" customWidth="1"/>
    <col min="15589" max="15589" width="13.85546875" style="149" customWidth="1"/>
    <col min="15590" max="15590" width="12.140625" style="149" customWidth="1"/>
    <col min="15591" max="15591" width="13.85546875" style="149" customWidth="1"/>
    <col min="15592" max="15592" width="12.140625" style="149" customWidth="1"/>
    <col min="15593" max="15593" width="13.85546875" style="149" customWidth="1"/>
    <col min="15594" max="15594" width="12.140625" style="149" customWidth="1"/>
    <col min="15595" max="15595" width="13.85546875" style="149" customWidth="1"/>
    <col min="15596" max="15826" width="9.140625" style="149"/>
    <col min="15827" max="15827" width="33.140625" style="149" customWidth="1"/>
    <col min="15828" max="15828" width="34.140625" style="149" customWidth="1"/>
    <col min="15829" max="15829" width="65.7109375" style="149" customWidth="1"/>
    <col min="15830" max="15830" width="57.85546875" style="149" customWidth="1"/>
    <col min="15831" max="15831" width="14.7109375" style="149" customWidth="1"/>
    <col min="15832" max="15832" width="19.28515625" style="149" customWidth="1"/>
    <col min="15833" max="15833" width="20.42578125" style="149" customWidth="1"/>
    <col min="15834" max="15834" width="18.28515625" style="149" customWidth="1"/>
    <col min="15835" max="15835" width="20" style="149" customWidth="1"/>
    <col min="15836" max="15839" width="13.140625" style="149" customWidth="1"/>
    <col min="15840" max="15840" width="12.140625" style="149" customWidth="1"/>
    <col min="15841" max="15841" width="13.85546875" style="149" customWidth="1"/>
    <col min="15842" max="15842" width="12.140625" style="149" customWidth="1"/>
    <col min="15843" max="15843" width="14.42578125" style="149" bestFit="1" customWidth="1"/>
    <col min="15844" max="15844" width="12.140625" style="149" customWidth="1"/>
    <col min="15845" max="15845" width="13.85546875" style="149" customWidth="1"/>
    <col min="15846" max="15846" width="12.140625" style="149" customWidth="1"/>
    <col min="15847" max="15847" width="13.85546875" style="149" customWidth="1"/>
    <col min="15848" max="15848" width="12.140625" style="149" customWidth="1"/>
    <col min="15849" max="15849" width="13.85546875" style="149" customWidth="1"/>
    <col min="15850" max="15850" width="12.140625" style="149" customWidth="1"/>
    <col min="15851" max="15851" width="13.85546875" style="149" customWidth="1"/>
    <col min="15852" max="16082" width="9.140625" style="149"/>
    <col min="16083" max="16083" width="33.140625" style="149" customWidth="1"/>
    <col min="16084" max="16084" width="34.140625" style="149" customWidth="1"/>
    <col min="16085" max="16085" width="65.7109375" style="149" customWidth="1"/>
    <col min="16086" max="16086" width="57.85546875" style="149" customWidth="1"/>
    <col min="16087" max="16087" width="14.7109375" style="149" customWidth="1"/>
    <col min="16088" max="16088" width="19.28515625" style="149" customWidth="1"/>
    <col min="16089" max="16089" width="20.42578125" style="149" customWidth="1"/>
    <col min="16090" max="16090" width="18.28515625" style="149" customWidth="1"/>
    <col min="16091" max="16091" width="20" style="149" customWidth="1"/>
    <col min="16092" max="16095" width="13.140625" style="149" customWidth="1"/>
    <col min="16096" max="16096" width="12.140625" style="149" customWidth="1"/>
    <col min="16097" max="16097" width="13.85546875" style="149" customWidth="1"/>
    <col min="16098" max="16098" width="12.140625" style="149" customWidth="1"/>
    <col min="16099" max="16099" width="14.42578125" style="149" bestFit="1" customWidth="1"/>
    <col min="16100" max="16100" width="12.140625" style="149" customWidth="1"/>
    <col min="16101" max="16101" width="13.85546875" style="149" customWidth="1"/>
    <col min="16102" max="16102" width="12.140625" style="149" customWidth="1"/>
    <col min="16103" max="16103" width="13.85546875" style="149" customWidth="1"/>
    <col min="16104" max="16104" width="12.140625" style="149" customWidth="1"/>
    <col min="16105" max="16105" width="13.85546875" style="149" customWidth="1"/>
    <col min="16106" max="16106" width="12.140625" style="149" customWidth="1"/>
    <col min="16107" max="16107" width="13.85546875" style="149" customWidth="1"/>
    <col min="16108" max="16384" width="9.140625" style="149"/>
  </cols>
  <sheetData>
    <row r="1" spans="1:21">
      <c r="C1" s="77"/>
      <c r="D1" s="78"/>
      <c r="E1" s="77"/>
      <c r="F1" s="76"/>
      <c r="G1" s="76"/>
    </row>
    <row r="2" spans="1:21">
      <c r="A2" s="86" t="s">
        <v>1728</v>
      </c>
      <c r="B2" s="81"/>
      <c r="C2" s="82"/>
      <c r="D2" s="83"/>
      <c r="E2" s="82"/>
      <c r="F2" s="81"/>
      <c r="G2" s="81"/>
    </row>
    <row r="3" spans="1:21" ht="13.5" thickBot="1"/>
    <row r="4" spans="1:21" ht="16.5" thickTop="1" thickBot="1">
      <c r="A4" s="157" t="s">
        <v>2</v>
      </c>
      <c r="B4" s="158"/>
      <c r="C4" s="158"/>
      <c r="D4" s="159"/>
      <c r="E4" s="158"/>
      <c r="F4" s="159"/>
      <c r="G4" s="159"/>
      <c r="J4" s="229" t="s">
        <v>3</v>
      </c>
      <c r="K4" s="230"/>
      <c r="L4" s="229" t="s">
        <v>4</v>
      </c>
      <c r="M4" s="230"/>
      <c r="N4" s="229" t="s">
        <v>5</v>
      </c>
      <c r="O4" s="230"/>
      <c r="P4" s="229" t="s">
        <v>6</v>
      </c>
      <c r="Q4" s="230"/>
      <c r="R4" s="229" t="s">
        <v>7</v>
      </c>
      <c r="S4" s="230"/>
      <c r="T4" s="231" t="s">
        <v>8</v>
      </c>
      <c r="U4" s="232"/>
    </row>
    <row r="5" spans="1:21" s="233" customFormat="1" ht="33" thickTop="1" thickBot="1">
      <c r="A5" s="18" t="s">
        <v>9</v>
      </c>
      <c r="B5" s="18" t="s">
        <v>11</v>
      </c>
      <c r="C5" s="18" t="s">
        <v>13</v>
      </c>
      <c r="D5" s="27" t="s">
        <v>14</v>
      </c>
      <c r="E5" s="26" t="s">
        <v>15</v>
      </c>
      <c r="F5" s="27" t="s">
        <v>16</v>
      </c>
      <c r="G5" s="27" t="s">
        <v>2171</v>
      </c>
      <c r="H5" s="27" t="s">
        <v>1727</v>
      </c>
      <c r="I5" s="29" t="s">
        <v>1099</v>
      </c>
      <c r="J5" s="160" t="s">
        <v>1088</v>
      </c>
      <c r="K5" s="160" t="s">
        <v>1089</v>
      </c>
      <c r="L5" s="160" t="s">
        <v>1088</v>
      </c>
      <c r="M5" s="160" t="s">
        <v>1089</v>
      </c>
      <c r="N5" s="160" t="s">
        <v>1088</v>
      </c>
      <c r="O5" s="160" t="s">
        <v>1089</v>
      </c>
      <c r="P5" s="160" t="s">
        <v>1088</v>
      </c>
      <c r="Q5" s="160" t="s">
        <v>1089</v>
      </c>
      <c r="R5" s="160" t="s">
        <v>1088</v>
      </c>
      <c r="S5" s="160" t="s">
        <v>1089</v>
      </c>
      <c r="T5" s="44" t="s">
        <v>1088</v>
      </c>
      <c r="U5" s="44" t="s">
        <v>1089</v>
      </c>
    </row>
    <row r="6" spans="1:21" ht="23.25" thickBot="1">
      <c r="A6" s="60" t="s">
        <v>1110</v>
      </c>
      <c r="B6" s="60" t="s">
        <v>1111</v>
      </c>
      <c r="C6" s="35" t="s">
        <v>23</v>
      </c>
      <c r="D6" s="35">
        <v>7896261000278</v>
      </c>
      <c r="E6" s="47">
        <v>1006800100012</v>
      </c>
      <c r="F6" s="35">
        <v>526500101111411</v>
      </c>
      <c r="G6" s="35"/>
      <c r="H6" s="48" t="s">
        <v>1112</v>
      </c>
      <c r="I6" s="48" t="s">
        <v>25</v>
      </c>
      <c r="J6" s="49">
        <v>2.67</v>
      </c>
      <c r="K6" s="49">
        <v>3.69</v>
      </c>
      <c r="L6" s="49">
        <v>2.64</v>
      </c>
      <c r="M6" s="49">
        <v>3.64</v>
      </c>
      <c r="N6" s="49">
        <v>2.6</v>
      </c>
      <c r="O6" s="49">
        <v>3.6</v>
      </c>
      <c r="P6" s="49">
        <v>2.6</v>
      </c>
      <c r="Q6" s="49">
        <v>3.6</v>
      </c>
      <c r="R6" s="49">
        <v>2.46</v>
      </c>
      <c r="S6" s="49">
        <v>3.4</v>
      </c>
      <c r="T6" s="49" t="s">
        <v>1098</v>
      </c>
      <c r="U6" s="49" t="s">
        <v>1098</v>
      </c>
    </row>
    <row r="7" spans="1:21" ht="23.25" thickBot="1">
      <c r="A7" s="60" t="s">
        <v>1116</v>
      </c>
      <c r="B7" s="60" t="s">
        <v>1117</v>
      </c>
      <c r="C7" s="35" t="s">
        <v>23</v>
      </c>
      <c r="D7" s="35">
        <v>7896261005914</v>
      </c>
      <c r="E7" s="47">
        <v>1006808880017</v>
      </c>
      <c r="F7" s="35">
        <v>526500301153411</v>
      </c>
      <c r="G7" s="35"/>
      <c r="H7" s="48" t="s">
        <v>1112</v>
      </c>
      <c r="I7" s="48" t="s">
        <v>25</v>
      </c>
      <c r="J7" s="49">
        <v>32.68</v>
      </c>
      <c r="K7" s="49">
        <v>45.17</v>
      </c>
      <c r="L7" s="49">
        <v>32.28</v>
      </c>
      <c r="M7" s="49">
        <v>44.62</v>
      </c>
      <c r="N7" s="49">
        <v>31.89</v>
      </c>
      <c r="O7" s="49">
        <v>44.08</v>
      </c>
      <c r="P7" s="49">
        <v>31.89</v>
      </c>
      <c r="Q7" s="49">
        <v>44.08</v>
      </c>
      <c r="R7" s="49">
        <v>30.08</v>
      </c>
      <c r="S7" s="49">
        <v>41.58</v>
      </c>
      <c r="T7" s="49" t="s">
        <v>1098</v>
      </c>
      <c r="U7" s="49" t="s">
        <v>1098</v>
      </c>
    </row>
    <row r="8" spans="1:21" ht="13.5" thickBot="1">
      <c r="A8" s="60" t="s">
        <v>1118</v>
      </c>
      <c r="B8" s="60" t="s">
        <v>1119</v>
      </c>
      <c r="C8" s="35" t="s">
        <v>23</v>
      </c>
      <c r="D8" s="35">
        <v>7897595604590</v>
      </c>
      <c r="E8" s="47">
        <v>1006809560091</v>
      </c>
      <c r="F8" s="35">
        <v>526524302117112</v>
      </c>
      <c r="G8" s="35"/>
      <c r="H8" s="48" t="s">
        <v>1112</v>
      </c>
      <c r="I8" s="48" t="s">
        <v>25</v>
      </c>
      <c r="J8" s="49">
        <v>29.91</v>
      </c>
      <c r="K8" s="49">
        <v>41.35</v>
      </c>
      <c r="L8" s="49">
        <v>29.55</v>
      </c>
      <c r="M8" s="49">
        <v>40.85</v>
      </c>
      <c r="N8" s="49">
        <v>29.2</v>
      </c>
      <c r="O8" s="49">
        <v>40.36</v>
      </c>
      <c r="P8" s="49">
        <v>29.2</v>
      </c>
      <c r="Q8" s="49">
        <v>40.36</v>
      </c>
      <c r="R8" s="49">
        <v>27.53</v>
      </c>
      <c r="S8" s="49">
        <v>38.06</v>
      </c>
      <c r="T8" s="49" t="s">
        <v>1098</v>
      </c>
      <c r="U8" s="49" t="s">
        <v>1098</v>
      </c>
    </row>
    <row r="9" spans="1:21" ht="13.5" thickBot="1">
      <c r="A9" s="60" t="s">
        <v>1118</v>
      </c>
      <c r="B9" s="60" t="s">
        <v>1121</v>
      </c>
      <c r="C9" s="35" t="s">
        <v>23</v>
      </c>
      <c r="D9" s="35">
        <v>7897595604606</v>
      </c>
      <c r="E9" s="47">
        <v>1006809560075</v>
      </c>
      <c r="F9" s="35">
        <v>526524301110114</v>
      </c>
      <c r="G9" s="35"/>
      <c r="H9" s="48" t="s">
        <v>1112</v>
      </c>
      <c r="I9" s="48" t="s">
        <v>25</v>
      </c>
      <c r="J9" s="49">
        <v>58.95</v>
      </c>
      <c r="K9" s="49">
        <v>81.48</v>
      </c>
      <c r="L9" s="49">
        <v>58.23</v>
      </c>
      <c r="M9" s="49">
        <v>80.489999999999995</v>
      </c>
      <c r="N9" s="49">
        <v>57.53</v>
      </c>
      <c r="O9" s="49">
        <v>79.53</v>
      </c>
      <c r="P9" s="49">
        <v>57.53</v>
      </c>
      <c r="Q9" s="49">
        <v>79.53</v>
      </c>
      <c r="R9" s="49">
        <v>54.26</v>
      </c>
      <c r="S9" s="49">
        <v>75.010000000000005</v>
      </c>
      <c r="T9" s="49" t="s">
        <v>1098</v>
      </c>
      <c r="U9" s="49" t="s">
        <v>1098</v>
      </c>
    </row>
    <row r="10" spans="1:21" ht="23.25" thickBot="1">
      <c r="A10" s="60" t="s">
        <v>1122</v>
      </c>
      <c r="B10" s="60" t="s">
        <v>1123</v>
      </c>
      <c r="C10" s="35" t="s">
        <v>161</v>
      </c>
      <c r="D10" s="35">
        <v>7896261007963</v>
      </c>
      <c r="E10" s="47">
        <v>1006809110029</v>
      </c>
      <c r="F10" s="35">
        <v>526500401115110</v>
      </c>
      <c r="G10" s="35"/>
      <c r="H10" s="48" t="s">
        <v>1112</v>
      </c>
      <c r="I10" s="48" t="s">
        <v>25</v>
      </c>
      <c r="J10" s="49">
        <v>7.77</v>
      </c>
      <c r="K10" s="49">
        <v>10.75</v>
      </c>
      <c r="L10" s="49">
        <v>7.68</v>
      </c>
      <c r="M10" s="49">
        <v>10.62</v>
      </c>
      <c r="N10" s="49">
        <v>7.59</v>
      </c>
      <c r="O10" s="49">
        <v>10.49</v>
      </c>
      <c r="P10" s="49">
        <v>7.59</v>
      </c>
      <c r="Q10" s="49">
        <v>10.49</v>
      </c>
      <c r="R10" s="49">
        <v>7.16</v>
      </c>
      <c r="S10" s="49">
        <v>9.89</v>
      </c>
      <c r="T10" s="49" t="s">
        <v>1098</v>
      </c>
      <c r="U10" s="49" t="s">
        <v>1098</v>
      </c>
    </row>
    <row r="11" spans="1:21" ht="13.5" thickBot="1">
      <c r="A11" s="60" t="s">
        <v>1122</v>
      </c>
      <c r="B11" s="60" t="s">
        <v>1125</v>
      </c>
      <c r="C11" s="35" t="s">
        <v>161</v>
      </c>
      <c r="D11" s="35">
        <v>7896261007970</v>
      </c>
      <c r="E11" s="47">
        <v>1006809110053</v>
      </c>
      <c r="F11" s="35">
        <v>526500402111119</v>
      </c>
      <c r="G11" s="35"/>
      <c r="H11" s="48" t="s">
        <v>1112</v>
      </c>
      <c r="I11" s="48" t="s">
        <v>25</v>
      </c>
      <c r="J11" s="49">
        <v>13.84</v>
      </c>
      <c r="K11" s="49">
        <v>19.13</v>
      </c>
      <c r="L11" s="49">
        <v>13.67</v>
      </c>
      <c r="M11" s="49">
        <v>18.899999999999999</v>
      </c>
      <c r="N11" s="49">
        <v>13.51</v>
      </c>
      <c r="O11" s="49">
        <v>18.670000000000002</v>
      </c>
      <c r="P11" s="49">
        <v>13.51</v>
      </c>
      <c r="Q11" s="49">
        <v>18.670000000000002</v>
      </c>
      <c r="R11" s="49">
        <v>12.74</v>
      </c>
      <c r="S11" s="49">
        <v>17.61</v>
      </c>
      <c r="T11" s="49" t="s">
        <v>1098</v>
      </c>
      <c r="U11" s="49" t="s">
        <v>1098</v>
      </c>
    </row>
    <row r="12" spans="1:21" ht="13.5" thickBot="1">
      <c r="A12" s="60" t="s">
        <v>1122</v>
      </c>
      <c r="B12" s="60" t="s">
        <v>1126</v>
      </c>
      <c r="C12" s="35" t="s">
        <v>161</v>
      </c>
      <c r="D12" s="35">
        <v>7896261009196</v>
      </c>
      <c r="E12" s="47">
        <v>1006809110096</v>
      </c>
      <c r="F12" s="35">
        <v>526500403118117</v>
      </c>
      <c r="G12" s="35"/>
      <c r="H12" s="48" t="s">
        <v>1112</v>
      </c>
      <c r="I12" s="48" t="s">
        <v>25</v>
      </c>
      <c r="J12" s="49">
        <v>33.44</v>
      </c>
      <c r="K12" s="49">
        <v>46.22</v>
      </c>
      <c r="L12" s="49">
        <v>33.03</v>
      </c>
      <c r="M12" s="49">
        <v>45.66</v>
      </c>
      <c r="N12" s="49">
        <v>32.630000000000003</v>
      </c>
      <c r="O12" s="49">
        <v>45.11</v>
      </c>
      <c r="P12" s="49">
        <v>32.630000000000003</v>
      </c>
      <c r="Q12" s="49">
        <v>45.11</v>
      </c>
      <c r="R12" s="49">
        <v>30.78</v>
      </c>
      <c r="S12" s="49">
        <v>42.55</v>
      </c>
      <c r="T12" s="49" t="s">
        <v>1098</v>
      </c>
      <c r="U12" s="49" t="s">
        <v>1098</v>
      </c>
    </row>
    <row r="13" spans="1:21" ht="23.25" thickBot="1">
      <c r="A13" s="60" t="s">
        <v>1127</v>
      </c>
      <c r="B13" s="60" t="s">
        <v>1130</v>
      </c>
      <c r="C13" s="35" t="s">
        <v>23</v>
      </c>
      <c r="D13" s="35">
        <v>7896261002104</v>
      </c>
      <c r="E13" s="47">
        <v>1006800240035</v>
      </c>
      <c r="F13" s="35">
        <v>526500503155413</v>
      </c>
      <c r="G13" s="35"/>
      <c r="H13" s="48" t="s">
        <v>1112</v>
      </c>
      <c r="I13" s="48" t="s">
        <v>25</v>
      </c>
      <c r="J13" s="49">
        <v>200.78</v>
      </c>
      <c r="K13" s="49">
        <v>277.55</v>
      </c>
      <c r="L13" s="49">
        <v>198.34</v>
      </c>
      <c r="M13" s="49">
        <v>274.18</v>
      </c>
      <c r="N13" s="49">
        <v>195.96</v>
      </c>
      <c r="O13" s="49">
        <v>270.89</v>
      </c>
      <c r="P13" s="49">
        <v>195.96</v>
      </c>
      <c r="Q13" s="49">
        <v>270.89</v>
      </c>
      <c r="R13" s="49">
        <v>184.81</v>
      </c>
      <c r="S13" s="49">
        <v>255.47</v>
      </c>
      <c r="T13" s="49" t="s">
        <v>1098</v>
      </c>
      <c r="U13" s="49" t="s">
        <v>1098</v>
      </c>
    </row>
    <row r="14" spans="1:21" ht="23.25" thickBot="1">
      <c r="A14" s="60" t="s">
        <v>1132</v>
      </c>
      <c r="B14" s="60" t="s">
        <v>1133</v>
      </c>
      <c r="C14" s="35" t="s">
        <v>23</v>
      </c>
      <c r="D14" s="35">
        <v>7896261011137</v>
      </c>
      <c r="E14" s="47">
        <v>1006810100090</v>
      </c>
      <c r="F14" s="35">
        <v>526525901111111</v>
      </c>
      <c r="G14" s="35"/>
      <c r="H14" s="48" t="s">
        <v>1112</v>
      </c>
      <c r="I14" s="48" t="s">
        <v>25</v>
      </c>
      <c r="J14" s="49">
        <v>11.12</v>
      </c>
      <c r="K14" s="49">
        <v>15.37</v>
      </c>
      <c r="L14" s="49">
        <v>10.98</v>
      </c>
      <c r="M14" s="49">
        <v>15.18</v>
      </c>
      <c r="N14" s="49">
        <v>10.85</v>
      </c>
      <c r="O14" s="49">
        <v>15</v>
      </c>
      <c r="P14" s="49">
        <v>10.85</v>
      </c>
      <c r="Q14" s="49">
        <v>15</v>
      </c>
      <c r="R14" s="49">
        <v>10.23</v>
      </c>
      <c r="S14" s="49">
        <v>14.14</v>
      </c>
      <c r="T14" s="49" t="s">
        <v>1098</v>
      </c>
      <c r="U14" s="49" t="s">
        <v>1098</v>
      </c>
    </row>
    <row r="15" spans="1:21" ht="23.25" thickBot="1">
      <c r="A15" s="60" t="s">
        <v>1132</v>
      </c>
      <c r="B15" s="60" t="s">
        <v>1134</v>
      </c>
      <c r="C15" s="35" t="s">
        <v>23</v>
      </c>
      <c r="D15" s="35">
        <v>7896261011144</v>
      </c>
      <c r="E15" s="47">
        <v>1006810100023</v>
      </c>
      <c r="F15" s="35">
        <v>526525902118118</v>
      </c>
      <c r="G15" s="35"/>
      <c r="H15" s="48" t="s">
        <v>1112</v>
      </c>
      <c r="I15" s="48" t="s">
        <v>25</v>
      </c>
      <c r="J15" s="49">
        <v>15.09</v>
      </c>
      <c r="K15" s="49">
        <v>20.86</v>
      </c>
      <c r="L15" s="49">
        <v>14.91</v>
      </c>
      <c r="M15" s="49">
        <v>20.61</v>
      </c>
      <c r="N15" s="49">
        <v>14.73</v>
      </c>
      <c r="O15" s="49">
        <v>20.36</v>
      </c>
      <c r="P15" s="49">
        <v>14.73</v>
      </c>
      <c r="Q15" s="49">
        <v>20.36</v>
      </c>
      <c r="R15" s="49">
        <v>13.89</v>
      </c>
      <c r="S15" s="49">
        <v>19.21</v>
      </c>
      <c r="T15" s="49" t="s">
        <v>1098</v>
      </c>
      <c r="U15" s="49" t="s">
        <v>1098</v>
      </c>
    </row>
    <row r="16" spans="1:21" ht="23.25" thickBot="1">
      <c r="A16" s="60" t="s">
        <v>1132</v>
      </c>
      <c r="B16" s="60" t="s">
        <v>1135</v>
      </c>
      <c r="C16" s="35" t="s">
        <v>23</v>
      </c>
      <c r="D16" s="35">
        <v>7897595605726</v>
      </c>
      <c r="E16" s="47">
        <v>1006810100104</v>
      </c>
      <c r="F16" s="35">
        <v>526525904110114</v>
      </c>
      <c r="G16" s="35"/>
      <c r="H16" s="48" t="s">
        <v>1112</v>
      </c>
      <c r="I16" s="48" t="s">
        <v>25</v>
      </c>
      <c r="J16" s="49">
        <v>15.09</v>
      </c>
      <c r="K16" s="49">
        <v>20.86</v>
      </c>
      <c r="L16" s="49">
        <v>14.91</v>
      </c>
      <c r="M16" s="49">
        <v>20.61</v>
      </c>
      <c r="N16" s="49">
        <v>14.73</v>
      </c>
      <c r="O16" s="49">
        <v>20.36</v>
      </c>
      <c r="P16" s="49">
        <v>14.73</v>
      </c>
      <c r="Q16" s="49">
        <v>20.36</v>
      </c>
      <c r="R16" s="106">
        <v>13.89</v>
      </c>
      <c r="S16" s="106">
        <v>19.21</v>
      </c>
      <c r="T16" s="106" t="s">
        <v>1098</v>
      </c>
      <c r="U16" s="49" t="s">
        <v>1098</v>
      </c>
    </row>
    <row r="17" spans="1:21" ht="23.25" thickBot="1">
      <c r="A17" s="60" t="s">
        <v>1132</v>
      </c>
      <c r="B17" s="60" t="s">
        <v>1136</v>
      </c>
      <c r="C17" s="35" t="s">
        <v>23</v>
      </c>
      <c r="D17" s="35">
        <v>7896261011151</v>
      </c>
      <c r="E17" s="47">
        <v>1006810100031</v>
      </c>
      <c r="F17" s="35">
        <v>526525903114116</v>
      </c>
      <c r="G17" s="35"/>
      <c r="H17" s="48" t="s">
        <v>1112</v>
      </c>
      <c r="I17" s="48" t="s">
        <v>25</v>
      </c>
      <c r="J17" s="49">
        <v>21.45</v>
      </c>
      <c r="K17" s="49">
        <v>29.65</v>
      </c>
      <c r="L17" s="49">
        <v>21.19</v>
      </c>
      <c r="M17" s="49">
        <v>29.29</v>
      </c>
      <c r="N17" s="49">
        <v>20.94</v>
      </c>
      <c r="O17" s="49">
        <v>28.94</v>
      </c>
      <c r="P17" s="49">
        <v>20.94</v>
      </c>
      <c r="Q17" s="49">
        <v>28.94</v>
      </c>
      <c r="R17" s="49">
        <v>19.739999999999998</v>
      </c>
      <c r="S17" s="49">
        <v>27.29</v>
      </c>
      <c r="T17" s="49" t="s">
        <v>1098</v>
      </c>
      <c r="U17" s="49" t="s">
        <v>1098</v>
      </c>
    </row>
    <row r="18" spans="1:21" ht="34.5" thickBot="1">
      <c r="A18" s="60" t="s">
        <v>1137</v>
      </c>
      <c r="B18" s="60" t="s">
        <v>1138</v>
      </c>
      <c r="C18" s="35" t="s">
        <v>23</v>
      </c>
      <c r="D18" s="35">
        <v>7897595605269</v>
      </c>
      <c r="E18" s="47">
        <v>1006808800031</v>
      </c>
      <c r="F18" s="35">
        <v>526500607139112</v>
      </c>
      <c r="G18" s="35"/>
      <c r="H18" s="48" t="s">
        <v>1112</v>
      </c>
      <c r="I18" s="48" t="s">
        <v>25</v>
      </c>
      <c r="J18" s="49">
        <v>12.7</v>
      </c>
      <c r="K18" s="49">
        <v>17.559999999999999</v>
      </c>
      <c r="L18" s="49">
        <v>12.55</v>
      </c>
      <c r="M18" s="49">
        <v>17.350000000000001</v>
      </c>
      <c r="N18" s="49">
        <v>12.4</v>
      </c>
      <c r="O18" s="49">
        <v>17.14</v>
      </c>
      <c r="P18" s="49">
        <v>12.4</v>
      </c>
      <c r="Q18" s="49">
        <v>17.14</v>
      </c>
      <c r="R18" s="49">
        <v>11.69</v>
      </c>
      <c r="S18" s="49">
        <v>16.170000000000002</v>
      </c>
      <c r="T18" s="49" t="s">
        <v>1098</v>
      </c>
      <c r="U18" s="49" t="s">
        <v>1098</v>
      </c>
    </row>
    <row r="19" spans="1:21" ht="34.5" thickBot="1">
      <c r="A19" s="60" t="s">
        <v>1137</v>
      </c>
      <c r="B19" s="60" t="s">
        <v>1139</v>
      </c>
      <c r="C19" s="35" t="s">
        <v>23</v>
      </c>
      <c r="D19" s="35">
        <v>7896261006027</v>
      </c>
      <c r="E19" s="47">
        <v>1006808800048</v>
      </c>
      <c r="F19" s="35">
        <v>526500601130113</v>
      </c>
      <c r="G19" s="35"/>
      <c r="H19" s="48" t="s">
        <v>1112</v>
      </c>
      <c r="I19" s="48" t="s">
        <v>25</v>
      </c>
      <c r="J19" s="49">
        <v>15.18</v>
      </c>
      <c r="K19" s="49">
        <v>20.99</v>
      </c>
      <c r="L19" s="49">
        <v>15</v>
      </c>
      <c r="M19" s="49">
        <v>20.74</v>
      </c>
      <c r="N19" s="49">
        <v>14.82</v>
      </c>
      <c r="O19" s="49">
        <v>20.49</v>
      </c>
      <c r="P19" s="49">
        <v>14.82</v>
      </c>
      <c r="Q19" s="49">
        <v>20.49</v>
      </c>
      <c r="R19" s="49">
        <v>13.98</v>
      </c>
      <c r="S19" s="49">
        <v>19.32</v>
      </c>
      <c r="T19" s="49" t="s">
        <v>1098</v>
      </c>
      <c r="U19" s="49" t="s">
        <v>1098</v>
      </c>
    </row>
    <row r="20" spans="1:21" ht="34.5" thickBot="1">
      <c r="A20" s="60" t="s">
        <v>1137</v>
      </c>
      <c r="B20" s="60" t="s">
        <v>1140</v>
      </c>
      <c r="C20" s="35" t="s">
        <v>23</v>
      </c>
      <c r="D20" s="35">
        <v>7896261006010</v>
      </c>
      <c r="E20" s="47">
        <v>1006808800021</v>
      </c>
      <c r="F20" s="35">
        <v>526500602137111</v>
      </c>
      <c r="G20" s="35"/>
      <c r="H20" s="48" t="s">
        <v>1112</v>
      </c>
      <c r="I20" s="48" t="s">
        <v>25</v>
      </c>
      <c r="J20" s="49">
        <v>27.12</v>
      </c>
      <c r="K20" s="49">
        <v>37.49</v>
      </c>
      <c r="L20" s="49">
        <v>26.79</v>
      </c>
      <c r="M20" s="49">
        <v>37.03</v>
      </c>
      <c r="N20" s="49">
        <v>26.47</v>
      </c>
      <c r="O20" s="49">
        <v>36.590000000000003</v>
      </c>
      <c r="P20" s="49">
        <v>26.47</v>
      </c>
      <c r="Q20" s="49">
        <v>36.590000000000003</v>
      </c>
      <c r="R20" s="49">
        <v>24.96</v>
      </c>
      <c r="S20" s="49">
        <v>34.51</v>
      </c>
      <c r="T20" s="49" t="s">
        <v>1098</v>
      </c>
      <c r="U20" s="49" t="s">
        <v>1098</v>
      </c>
    </row>
    <row r="21" spans="1:21" ht="34.5" thickBot="1">
      <c r="A21" s="60" t="s">
        <v>1137</v>
      </c>
      <c r="B21" s="60" t="s">
        <v>1141</v>
      </c>
      <c r="C21" s="35" t="s">
        <v>23</v>
      </c>
      <c r="D21" s="35">
        <v>7897595605276</v>
      </c>
      <c r="E21" s="47">
        <v>1006808800013</v>
      </c>
      <c r="F21" s="35">
        <v>526500606132114</v>
      </c>
      <c r="G21" s="35"/>
      <c r="H21" s="48" t="s">
        <v>1112</v>
      </c>
      <c r="I21" s="48" t="s">
        <v>25</v>
      </c>
      <c r="J21" s="49">
        <v>22.12</v>
      </c>
      <c r="K21" s="49">
        <v>30.58</v>
      </c>
      <c r="L21" s="49">
        <v>21.85</v>
      </c>
      <c r="M21" s="49">
        <v>30.2</v>
      </c>
      <c r="N21" s="49">
        <v>21.59</v>
      </c>
      <c r="O21" s="49">
        <v>29.84</v>
      </c>
      <c r="P21" s="49">
        <v>21.59</v>
      </c>
      <c r="Q21" s="49">
        <v>29.84</v>
      </c>
      <c r="R21" s="49">
        <v>20.36</v>
      </c>
      <c r="S21" s="49">
        <v>28.14</v>
      </c>
      <c r="T21" s="49" t="s">
        <v>1098</v>
      </c>
      <c r="U21" s="49" t="s">
        <v>1098</v>
      </c>
    </row>
    <row r="22" spans="1:21" ht="34.5" thickBot="1">
      <c r="A22" s="60" t="s">
        <v>1137</v>
      </c>
      <c r="B22" s="60" t="s">
        <v>1142</v>
      </c>
      <c r="C22" s="35" t="s">
        <v>23</v>
      </c>
      <c r="D22" s="35">
        <v>7897595604309</v>
      </c>
      <c r="E22" s="47">
        <v>1006801620011</v>
      </c>
      <c r="F22" s="35">
        <v>526500603117114</v>
      </c>
      <c r="G22" s="35"/>
      <c r="H22" s="48" t="s">
        <v>1112</v>
      </c>
      <c r="I22" s="48" t="s">
        <v>25</v>
      </c>
      <c r="J22" s="49">
        <v>29.55</v>
      </c>
      <c r="K22" s="49">
        <v>40.85</v>
      </c>
      <c r="L22" s="49">
        <v>29.19</v>
      </c>
      <c r="M22" s="49">
        <v>40.35</v>
      </c>
      <c r="N22" s="49">
        <v>28.84</v>
      </c>
      <c r="O22" s="49">
        <v>39.869999999999997</v>
      </c>
      <c r="P22" s="49">
        <v>28.84</v>
      </c>
      <c r="Q22" s="49">
        <v>39.869999999999997</v>
      </c>
      <c r="R22" s="49">
        <v>27.2</v>
      </c>
      <c r="S22" s="49">
        <v>37.6</v>
      </c>
      <c r="T22" s="49" t="s">
        <v>1098</v>
      </c>
      <c r="U22" s="49" t="s">
        <v>1098</v>
      </c>
    </row>
    <row r="23" spans="1:21" ht="34.5" thickBot="1">
      <c r="A23" s="60" t="s">
        <v>1137</v>
      </c>
      <c r="B23" s="60" t="s">
        <v>1143</v>
      </c>
      <c r="C23" s="35" t="s">
        <v>23</v>
      </c>
      <c r="D23" s="35">
        <v>7897595604316</v>
      </c>
      <c r="E23" s="47">
        <v>1006801620036</v>
      </c>
      <c r="F23" s="35">
        <v>526500604113112</v>
      </c>
      <c r="G23" s="35"/>
      <c r="H23" s="48" t="s">
        <v>1112</v>
      </c>
      <c r="I23" s="48" t="s">
        <v>25</v>
      </c>
      <c r="J23" s="49">
        <v>54.43</v>
      </c>
      <c r="K23" s="49">
        <v>75.239999999999995</v>
      </c>
      <c r="L23" s="49">
        <v>53.77</v>
      </c>
      <c r="M23" s="49">
        <v>74.33</v>
      </c>
      <c r="N23" s="49">
        <v>53.12</v>
      </c>
      <c r="O23" s="49">
        <v>73.44</v>
      </c>
      <c r="P23" s="49">
        <v>53.12</v>
      </c>
      <c r="Q23" s="49">
        <v>73.44</v>
      </c>
      <c r="R23" s="49">
        <v>50.1</v>
      </c>
      <c r="S23" s="49">
        <v>69.260000000000005</v>
      </c>
      <c r="T23" s="49" t="s">
        <v>1098</v>
      </c>
      <c r="U23" s="49" t="s">
        <v>1098</v>
      </c>
    </row>
    <row r="24" spans="1:21" ht="34.5" thickBot="1">
      <c r="A24" s="60" t="s">
        <v>1137</v>
      </c>
      <c r="B24" s="60" t="s">
        <v>1144</v>
      </c>
      <c r="C24" s="35" t="s">
        <v>23</v>
      </c>
      <c r="D24" s="35">
        <v>7897595605160</v>
      </c>
      <c r="E24" s="47">
        <v>1006801620044</v>
      </c>
      <c r="F24" s="35">
        <v>526500605111113</v>
      </c>
      <c r="G24" s="35"/>
      <c r="H24" s="48" t="s">
        <v>1112</v>
      </c>
      <c r="I24" s="48" t="s">
        <v>25</v>
      </c>
      <c r="J24" s="49">
        <v>78.28</v>
      </c>
      <c r="K24" s="49">
        <v>108.21</v>
      </c>
      <c r="L24" s="49">
        <v>77.33</v>
      </c>
      <c r="M24" s="49">
        <v>106.9</v>
      </c>
      <c r="N24" s="49">
        <v>76.400000000000006</v>
      </c>
      <c r="O24" s="49">
        <v>105.62</v>
      </c>
      <c r="P24" s="49">
        <v>76.400000000000006</v>
      </c>
      <c r="Q24" s="49">
        <v>105.62</v>
      </c>
      <c r="R24" s="49">
        <v>72.06</v>
      </c>
      <c r="S24" s="49">
        <v>99.61</v>
      </c>
      <c r="T24" s="49" t="s">
        <v>1098</v>
      </c>
      <c r="U24" s="49" t="s">
        <v>1098</v>
      </c>
    </row>
    <row r="25" spans="1:21" ht="23.25" thickBot="1">
      <c r="A25" s="60" t="s">
        <v>1145</v>
      </c>
      <c r="B25" s="60" t="s">
        <v>1146</v>
      </c>
      <c r="C25" s="35" t="s">
        <v>23</v>
      </c>
      <c r="D25" s="35">
        <v>7896261006348</v>
      </c>
      <c r="E25" s="47">
        <v>1006808960010</v>
      </c>
      <c r="F25" s="35">
        <v>526500701119111</v>
      </c>
      <c r="G25" s="35"/>
      <c r="H25" s="48" t="s">
        <v>1112</v>
      </c>
      <c r="I25" s="48" t="s">
        <v>25</v>
      </c>
      <c r="J25" s="49">
        <v>9.67</v>
      </c>
      <c r="K25" s="49">
        <v>13.36</v>
      </c>
      <c r="L25" s="49">
        <v>9.5500000000000007</v>
      </c>
      <c r="M25" s="49">
        <v>13.2</v>
      </c>
      <c r="N25" s="49">
        <v>9.44</v>
      </c>
      <c r="O25" s="49">
        <v>13.04</v>
      </c>
      <c r="P25" s="49">
        <v>9.44</v>
      </c>
      <c r="Q25" s="49">
        <v>13.04</v>
      </c>
      <c r="R25" s="49">
        <v>8.9</v>
      </c>
      <c r="S25" s="49">
        <v>12.3</v>
      </c>
      <c r="T25" s="49" t="s">
        <v>1098</v>
      </c>
      <c r="U25" s="49" t="s">
        <v>1098</v>
      </c>
    </row>
    <row r="26" spans="1:21" ht="23.25" thickBot="1">
      <c r="A26" s="60" t="s">
        <v>1145</v>
      </c>
      <c r="B26" s="60" t="s">
        <v>1147</v>
      </c>
      <c r="C26" s="35" t="s">
        <v>23</v>
      </c>
      <c r="D26" s="35">
        <v>7896261007697</v>
      </c>
      <c r="E26" s="47">
        <v>1006808960029</v>
      </c>
      <c r="F26" s="35">
        <v>526500702115111</v>
      </c>
      <c r="G26" s="35"/>
      <c r="H26" s="48" t="s">
        <v>1112</v>
      </c>
      <c r="I26" s="48" t="s">
        <v>25</v>
      </c>
      <c r="J26" s="49">
        <v>21.26</v>
      </c>
      <c r="K26" s="49">
        <v>29.39</v>
      </c>
      <c r="L26" s="49">
        <v>21</v>
      </c>
      <c r="M26" s="49">
        <v>29.03</v>
      </c>
      <c r="N26" s="49">
        <v>20.75</v>
      </c>
      <c r="O26" s="49">
        <v>28.68</v>
      </c>
      <c r="P26" s="49">
        <v>20.75</v>
      </c>
      <c r="Q26" s="49">
        <v>28.68</v>
      </c>
      <c r="R26" s="49">
        <v>19.57</v>
      </c>
      <c r="S26" s="49">
        <v>27.05</v>
      </c>
      <c r="T26" s="49" t="s">
        <v>1098</v>
      </c>
      <c r="U26" s="49" t="s">
        <v>1098</v>
      </c>
    </row>
    <row r="27" spans="1:21" ht="23.25" thickBot="1">
      <c r="A27" s="60" t="s">
        <v>1148</v>
      </c>
      <c r="B27" s="60" t="s">
        <v>1149</v>
      </c>
      <c r="C27" s="35" t="s">
        <v>23</v>
      </c>
      <c r="D27" s="35">
        <v>7896261000308</v>
      </c>
      <c r="E27" s="47">
        <v>1006800150011</v>
      </c>
      <c r="F27" s="35">
        <v>526500801113417</v>
      </c>
      <c r="G27" s="35"/>
      <c r="H27" s="48" t="s">
        <v>1112</v>
      </c>
      <c r="I27" s="48" t="s">
        <v>25</v>
      </c>
      <c r="J27" s="49">
        <v>4.8099999999999996</v>
      </c>
      <c r="K27" s="49">
        <v>6.65</v>
      </c>
      <c r="L27" s="49">
        <v>4.75</v>
      </c>
      <c r="M27" s="49">
        <v>6.57</v>
      </c>
      <c r="N27" s="49">
        <v>4.7</v>
      </c>
      <c r="O27" s="49">
        <v>6.49</v>
      </c>
      <c r="P27" s="49">
        <v>4.7</v>
      </c>
      <c r="Q27" s="49">
        <v>6.49</v>
      </c>
      <c r="R27" s="106">
        <v>4.43</v>
      </c>
      <c r="S27" s="106">
        <v>6.12</v>
      </c>
      <c r="T27" s="106" t="s">
        <v>1098</v>
      </c>
      <c r="U27" s="49" t="s">
        <v>1098</v>
      </c>
    </row>
    <row r="28" spans="1:21" ht="13.5" thickBot="1">
      <c r="A28" s="60" t="s">
        <v>1150</v>
      </c>
      <c r="B28" s="60" t="s">
        <v>1152</v>
      </c>
      <c r="C28" s="35" t="s">
        <v>23</v>
      </c>
      <c r="D28" s="35">
        <v>7896261000315</v>
      </c>
      <c r="E28" s="47">
        <v>1006800610045</v>
      </c>
      <c r="F28" s="35">
        <v>526500903153310</v>
      </c>
      <c r="G28" s="35"/>
      <c r="H28" s="48" t="s">
        <v>1112</v>
      </c>
      <c r="I28" s="48" t="s">
        <v>25</v>
      </c>
      <c r="J28" s="49">
        <v>32.31</v>
      </c>
      <c r="K28" s="49">
        <v>44.66</v>
      </c>
      <c r="L28" s="49">
        <v>31.92</v>
      </c>
      <c r="M28" s="49">
        <v>44.12</v>
      </c>
      <c r="N28" s="49">
        <v>31.53</v>
      </c>
      <c r="O28" s="49">
        <v>43.59</v>
      </c>
      <c r="P28" s="49">
        <v>31.53</v>
      </c>
      <c r="Q28" s="49">
        <v>43.59</v>
      </c>
      <c r="R28" s="49">
        <v>29.74</v>
      </c>
      <c r="S28" s="49">
        <v>41.11</v>
      </c>
      <c r="T28" s="49" t="s">
        <v>1098</v>
      </c>
      <c r="U28" s="49" t="s">
        <v>1098</v>
      </c>
    </row>
    <row r="29" spans="1:21" ht="23.25" thickBot="1">
      <c r="A29" s="60" t="s">
        <v>1153</v>
      </c>
      <c r="B29" s="60" t="s">
        <v>1154</v>
      </c>
      <c r="C29" s="35" t="s">
        <v>23</v>
      </c>
      <c r="D29" s="35">
        <v>7896261009578</v>
      </c>
      <c r="E29" s="47">
        <v>1006809450016</v>
      </c>
      <c r="F29" s="35">
        <v>526524201116412</v>
      </c>
      <c r="G29" s="35"/>
      <c r="H29" s="48" t="s">
        <v>1112</v>
      </c>
      <c r="I29" s="48" t="s">
        <v>25</v>
      </c>
      <c r="J29" s="49">
        <v>65.88</v>
      </c>
      <c r="K29" s="49">
        <v>91.07</v>
      </c>
      <c r="L29" s="49">
        <v>65.08</v>
      </c>
      <c r="M29" s="49">
        <v>89.96</v>
      </c>
      <c r="N29" s="49">
        <v>64.3</v>
      </c>
      <c r="O29" s="49">
        <v>88.88</v>
      </c>
      <c r="P29" s="49">
        <v>64.3</v>
      </c>
      <c r="Q29" s="49">
        <v>88.88</v>
      </c>
      <c r="R29" s="49">
        <v>60.64</v>
      </c>
      <c r="S29" s="49">
        <v>83.83</v>
      </c>
      <c r="T29" s="49" t="s">
        <v>1098</v>
      </c>
      <c r="U29" s="49" t="s">
        <v>1098</v>
      </c>
    </row>
    <row r="30" spans="1:21" ht="13.5" thickBot="1">
      <c r="A30" s="60" t="s">
        <v>1155</v>
      </c>
      <c r="B30" s="60" t="s">
        <v>1156</v>
      </c>
      <c r="C30" s="35" t="s">
        <v>41</v>
      </c>
      <c r="D30" s="35">
        <v>7896261000322</v>
      </c>
      <c r="E30" s="47">
        <v>1006800750017</v>
      </c>
      <c r="F30" s="35">
        <v>526501101115415</v>
      </c>
      <c r="G30" s="35"/>
      <c r="H30" s="48" t="s">
        <v>1112</v>
      </c>
      <c r="I30" s="48" t="s">
        <v>43</v>
      </c>
      <c r="J30" s="49">
        <v>10.41</v>
      </c>
      <c r="K30" s="49">
        <v>13.84</v>
      </c>
      <c r="L30" s="49">
        <v>10.26</v>
      </c>
      <c r="M30" s="49">
        <v>13.65</v>
      </c>
      <c r="N30" s="49">
        <v>10.119999999999999</v>
      </c>
      <c r="O30" s="49">
        <v>13.46</v>
      </c>
      <c r="P30" s="49">
        <v>8.7899999999999991</v>
      </c>
      <c r="Q30" s="49">
        <v>12.15</v>
      </c>
      <c r="R30" s="49">
        <v>9.4600000000000009</v>
      </c>
      <c r="S30" s="49">
        <v>12.62</v>
      </c>
      <c r="T30" s="49" t="s">
        <v>1098</v>
      </c>
      <c r="U30" s="49" t="s">
        <v>1098</v>
      </c>
    </row>
    <row r="31" spans="1:21" ht="13.5" thickBot="1">
      <c r="A31" s="60" t="s">
        <v>1155</v>
      </c>
      <c r="B31" s="60" t="s">
        <v>1157</v>
      </c>
      <c r="C31" s="35" t="s">
        <v>41</v>
      </c>
      <c r="D31" s="35">
        <v>7896261000810</v>
      </c>
      <c r="E31" s="47">
        <v>1006800750068</v>
      </c>
      <c r="F31" s="35">
        <v>526501102170411</v>
      </c>
      <c r="G31" s="35"/>
      <c r="H31" s="48" t="s">
        <v>1112</v>
      </c>
      <c r="I31" s="48" t="s">
        <v>43</v>
      </c>
      <c r="J31" s="49">
        <v>13.43</v>
      </c>
      <c r="K31" s="49">
        <v>17.850000000000001</v>
      </c>
      <c r="L31" s="49">
        <v>13.24</v>
      </c>
      <c r="M31" s="49">
        <v>17.600000000000001</v>
      </c>
      <c r="N31" s="49">
        <v>13.05</v>
      </c>
      <c r="O31" s="49">
        <v>17.37</v>
      </c>
      <c r="P31" s="49">
        <v>11.34</v>
      </c>
      <c r="Q31" s="49">
        <v>15.67</v>
      </c>
      <c r="R31" s="49">
        <v>12.2</v>
      </c>
      <c r="S31" s="49">
        <v>16.27</v>
      </c>
      <c r="T31" s="49" t="s">
        <v>1098</v>
      </c>
      <c r="U31" s="49" t="s">
        <v>1098</v>
      </c>
    </row>
    <row r="32" spans="1:21" ht="23.25" thickBot="1">
      <c r="A32" s="60" t="s">
        <v>1159</v>
      </c>
      <c r="B32" s="60" t="s">
        <v>1160</v>
      </c>
      <c r="C32" s="35" t="s">
        <v>23</v>
      </c>
      <c r="D32" s="35">
        <v>7896261000339</v>
      </c>
      <c r="E32" s="47">
        <v>1006800080089</v>
      </c>
      <c r="F32" s="35">
        <v>526501301157316</v>
      </c>
      <c r="G32" s="35"/>
      <c r="H32" s="48" t="s">
        <v>1112</v>
      </c>
      <c r="I32" s="48" t="s">
        <v>25</v>
      </c>
      <c r="J32" s="49">
        <v>697.53</v>
      </c>
      <c r="K32" s="49">
        <v>964.23</v>
      </c>
      <c r="L32" s="49">
        <v>689.05</v>
      </c>
      <c r="M32" s="49">
        <v>952.52</v>
      </c>
      <c r="N32" s="49">
        <v>680.78</v>
      </c>
      <c r="O32" s="49">
        <v>941.09</v>
      </c>
      <c r="P32" s="49">
        <v>680.78</v>
      </c>
      <c r="Q32" s="49">
        <v>941.09</v>
      </c>
      <c r="R32" s="49">
        <v>642.05999999999995</v>
      </c>
      <c r="S32" s="49">
        <v>887.55</v>
      </c>
      <c r="T32" s="49" t="s">
        <v>1098</v>
      </c>
      <c r="U32" s="49" t="s">
        <v>1098</v>
      </c>
    </row>
    <row r="33" spans="1:21" ht="23.25" thickBot="1">
      <c r="A33" s="60" t="s">
        <v>1159</v>
      </c>
      <c r="B33" s="60" t="s">
        <v>1161</v>
      </c>
      <c r="C33" s="35" t="s">
        <v>23</v>
      </c>
      <c r="D33" s="35">
        <v>7896261000346</v>
      </c>
      <c r="E33" s="47">
        <v>1006800080119</v>
      </c>
      <c r="F33" s="35">
        <v>526501302153314</v>
      </c>
      <c r="G33" s="35"/>
      <c r="H33" s="48" t="s">
        <v>1112</v>
      </c>
      <c r="I33" s="48" t="s">
        <v>25</v>
      </c>
      <c r="J33" s="49">
        <v>699.02</v>
      </c>
      <c r="K33" s="49">
        <v>966.3</v>
      </c>
      <c r="L33" s="49">
        <v>690.53</v>
      </c>
      <c r="M33" s="49">
        <v>954.56</v>
      </c>
      <c r="N33" s="49">
        <v>682.24</v>
      </c>
      <c r="O33" s="49">
        <v>943.11</v>
      </c>
      <c r="P33" s="49">
        <v>682.24</v>
      </c>
      <c r="Q33" s="49">
        <v>943.11</v>
      </c>
      <c r="R33" s="49">
        <v>643.44000000000005</v>
      </c>
      <c r="S33" s="49">
        <v>889.46</v>
      </c>
      <c r="T33" s="49" t="s">
        <v>1098</v>
      </c>
      <c r="U33" s="49" t="s">
        <v>1098</v>
      </c>
    </row>
    <row r="34" spans="1:21" ht="23.25" thickBot="1">
      <c r="A34" s="60" t="s">
        <v>1159</v>
      </c>
      <c r="B34" s="60" t="s">
        <v>1162</v>
      </c>
      <c r="C34" s="35" t="s">
        <v>23</v>
      </c>
      <c r="D34" s="35">
        <v>7896261000131</v>
      </c>
      <c r="E34" s="47">
        <v>1006800080135</v>
      </c>
      <c r="F34" s="35">
        <v>526501303151315</v>
      </c>
      <c r="G34" s="35"/>
      <c r="H34" s="48" t="s">
        <v>1112</v>
      </c>
      <c r="I34" s="48" t="s">
        <v>25</v>
      </c>
      <c r="J34" s="49">
        <v>694.95</v>
      </c>
      <c r="K34" s="49">
        <v>960.68</v>
      </c>
      <c r="L34" s="49">
        <v>686.51</v>
      </c>
      <c r="M34" s="49">
        <v>949</v>
      </c>
      <c r="N34" s="49">
        <v>678.27</v>
      </c>
      <c r="O34" s="49">
        <v>937.62</v>
      </c>
      <c r="P34" s="49">
        <v>678.27</v>
      </c>
      <c r="Q34" s="49">
        <v>937.62</v>
      </c>
      <c r="R34" s="49">
        <v>639.69000000000005</v>
      </c>
      <c r="S34" s="49">
        <v>884.28</v>
      </c>
      <c r="T34" s="49" t="s">
        <v>1098</v>
      </c>
      <c r="U34" s="49" t="s">
        <v>1098</v>
      </c>
    </row>
    <row r="35" spans="1:21" ht="23.25" thickBot="1">
      <c r="A35" s="60" t="s">
        <v>1159</v>
      </c>
      <c r="B35" s="60" t="s">
        <v>1163</v>
      </c>
      <c r="C35" s="35" t="s">
        <v>23</v>
      </c>
      <c r="D35" s="35">
        <v>7896261000148</v>
      </c>
      <c r="E35" s="47">
        <v>1006800080161</v>
      </c>
      <c r="F35" s="35">
        <v>526501304156310</v>
      </c>
      <c r="G35" s="35"/>
      <c r="H35" s="48" t="s">
        <v>1112</v>
      </c>
      <c r="I35" s="48" t="s">
        <v>25</v>
      </c>
      <c r="J35" s="49">
        <v>1008.5</v>
      </c>
      <c r="K35" s="49">
        <v>1394.12</v>
      </c>
      <c r="L35" s="49">
        <v>996.25</v>
      </c>
      <c r="M35" s="49">
        <v>1377.18</v>
      </c>
      <c r="N35" s="49">
        <v>984.29</v>
      </c>
      <c r="O35" s="49">
        <v>1360.65</v>
      </c>
      <c r="P35" s="49">
        <v>984.29</v>
      </c>
      <c r="Q35" s="49">
        <v>1360.65</v>
      </c>
      <c r="R35" s="49">
        <v>928.31</v>
      </c>
      <c r="S35" s="49">
        <v>1283.25</v>
      </c>
      <c r="T35" s="49" t="s">
        <v>1098</v>
      </c>
      <c r="U35" s="49" t="s">
        <v>1098</v>
      </c>
    </row>
    <row r="36" spans="1:21" ht="13.5" thickBot="1">
      <c r="A36" s="60" t="s">
        <v>1164</v>
      </c>
      <c r="B36" s="60" t="s">
        <v>560</v>
      </c>
      <c r="C36" s="35" t="s">
        <v>23</v>
      </c>
      <c r="D36" s="35">
        <v>7896261005952</v>
      </c>
      <c r="E36" s="47">
        <v>1006801610057</v>
      </c>
      <c r="F36" s="35">
        <v>526501401119114</v>
      </c>
      <c r="G36" s="35"/>
      <c r="H36" s="48" t="s">
        <v>1112</v>
      </c>
      <c r="I36" s="48" t="s">
        <v>25</v>
      </c>
      <c r="J36" s="49">
        <v>15.31</v>
      </c>
      <c r="K36" s="49">
        <v>21.16</v>
      </c>
      <c r="L36" s="49">
        <v>15.12</v>
      </c>
      <c r="M36" s="49">
        <v>20.9</v>
      </c>
      <c r="N36" s="49">
        <v>14.94</v>
      </c>
      <c r="O36" s="49">
        <v>20.65</v>
      </c>
      <c r="P36" s="49">
        <v>14.94</v>
      </c>
      <c r="Q36" s="49">
        <v>20.65</v>
      </c>
      <c r="R36" s="49">
        <v>14.09</v>
      </c>
      <c r="S36" s="49">
        <v>19.48</v>
      </c>
      <c r="T36" s="49" t="s">
        <v>1098</v>
      </c>
      <c r="U36" s="49" t="s">
        <v>1098</v>
      </c>
    </row>
    <row r="37" spans="1:21" ht="13.5" thickBot="1">
      <c r="A37" s="60" t="s">
        <v>1164</v>
      </c>
      <c r="B37" s="60" t="s">
        <v>1165</v>
      </c>
      <c r="C37" s="35" t="s">
        <v>23</v>
      </c>
      <c r="D37" s="35">
        <v>7896261006164</v>
      </c>
      <c r="E37" s="47">
        <v>1006801610073</v>
      </c>
      <c r="F37" s="35">
        <v>526501402115112</v>
      </c>
      <c r="G37" s="35"/>
      <c r="H37" s="48" t="s">
        <v>1112</v>
      </c>
      <c r="I37" s="48" t="s">
        <v>25</v>
      </c>
      <c r="J37" s="49">
        <v>6.23</v>
      </c>
      <c r="K37" s="49">
        <v>8.61</v>
      </c>
      <c r="L37" s="49">
        <v>6.15</v>
      </c>
      <c r="M37" s="49">
        <v>8.5</v>
      </c>
      <c r="N37" s="49">
        <v>6.08</v>
      </c>
      <c r="O37" s="49">
        <v>8.4</v>
      </c>
      <c r="P37" s="49">
        <v>6.08</v>
      </c>
      <c r="Q37" s="49">
        <v>8.4</v>
      </c>
      <c r="R37" s="49">
        <v>5.73</v>
      </c>
      <c r="S37" s="49">
        <v>7.92</v>
      </c>
      <c r="T37" s="49" t="s">
        <v>1098</v>
      </c>
      <c r="U37" s="49" t="s">
        <v>1098</v>
      </c>
    </row>
    <row r="38" spans="1:21" ht="13.5" thickBot="1">
      <c r="A38" s="60" t="s">
        <v>1164</v>
      </c>
      <c r="B38" s="60" t="s">
        <v>1166</v>
      </c>
      <c r="C38" s="35" t="s">
        <v>23</v>
      </c>
      <c r="D38" s="35">
        <v>7896261005945</v>
      </c>
      <c r="E38" s="47">
        <v>1006801610030</v>
      </c>
      <c r="F38" s="35">
        <v>526501403111110</v>
      </c>
      <c r="G38" s="35"/>
      <c r="H38" s="48" t="s">
        <v>1112</v>
      </c>
      <c r="I38" s="48" t="s">
        <v>25</v>
      </c>
      <c r="J38" s="49">
        <v>8.7799999999999994</v>
      </c>
      <c r="K38" s="49">
        <v>12.13</v>
      </c>
      <c r="L38" s="49">
        <v>8.67</v>
      </c>
      <c r="M38" s="49">
        <v>11.99</v>
      </c>
      <c r="N38" s="49">
        <v>8.57</v>
      </c>
      <c r="O38" s="49">
        <v>11.84</v>
      </c>
      <c r="P38" s="49">
        <v>8.57</v>
      </c>
      <c r="Q38" s="49">
        <v>11.84</v>
      </c>
      <c r="R38" s="106">
        <v>8.08</v>
      </c>
      <c r="S38" s="106">
        <v>11.17</v>
      </c>
      <c r="T38" s="106" t="s">
        <v>1098</v>
      </c>
      <c r="U38" s="49" t="s">
        <v>1098</v>
      </c>
    </row>
    <row r="39" spans="1:21" ht="23.25" thickBot="1">
      <c r="A39" s="60" t="s">
        <v>1167</v>
      </c>
      <c r="B39" s="60" t="s">
        <v>1168</v>
      </c>
      <c r="C39" s="35" t="s">
        <v>23</v>
      </c>
      <c r="D39" s="35">
        <v>7896261006461</v>
      </c>
      <c r="E39" s="47">
        <v>1006801760016</v>
      </c>
      <c r="F39" s="35">
        <v>526501501113118</v>
      </c>
      <c r="G39" s="35"/>
      <c r="H39" s="48" t="s">
        <v>1112</v>
      </c>
      <c r="I39" s="48" t="s">
        <v>25</v>
      </c>
      <c r="J39" s="49">
        <v>18.21</v>
      </c>
      <c r="K39" s="49">
        <v>25.17</v>
      </c>
      <c r="L39" s="49">
        <v>17.989999999999998</v>
      </c>
      <c r="M39" s="49">
        <v>24.87</v>
      </c>
      <c r="N39" s="49">
        <v>17.77</v>
      </c>
      <c r="O39" s="49">
        <v>24.57</v>
      </c>
      <c r="P39" s="49">
        <v>17.77</v>
      </c>
      <c r="Q39" s="49">
        <v>24.57</v>
      </c>
      <c r="R39" s="49">
        <v>16.760000000000002</v>
      </c>
      <c r="S39" s="49">
        <v>23.17</v>
      </c>
      <c r="T39" s="49" t="s">
        <v>1098</v>
      </c>
      <c r="U39" s="49" t="s">
        <v>1098</v>
      </c>
    </row>
    <row r="40" spans="1:21" ht="23.25" thickBot="1">
      <c r="A40" s="60" t="s">
        <v>1167</v>
      </c>
      <c r="B40" s="60" t="s">
        <v>1169</v>
      </c>
      <c r="C40" s="35" t="s">
        <v>23</v>
      </c>
      <c r="D40" s="35">
        <v>7896261006478</v>
      </c>
      <c r="E40" s="47">
        <v>1006801760024</v>
      </c>
      <c r="F40" s="35">
        <v>526501502111119</v>
      </c>
      <c r="G40" s="35"/>
      <c r="H40" s="48" t="s">
        <v>1112</v>
      </c>
      <c r="I40" s="48" t="s">
        <v>25</v>
      </c>
      <c r="J40" s="49">
        <v>30.29</v>
      </c>
      <c r="K40" s="49">
        <v>41.87</v>
      </c>
      <c r="L40" s="49">
        <v>29.92</v>
      </c>
      <c r="M40" s="49">
        <v>41.36</v>
      </c>
      <c r="N40" s="49">
        <v>29.56</v>
      </c>
      <c r="O40" s="49">
        <v>40.86</v>
      </c>
      <c r="P40" s="49">
        <v>29.56</v>
      </c>
      <c r="Q40" s="49">
        <v>40.86</v>
      </c>
      <c r="R40" s="49">
        <v>27.88</v>
      </c>
      <c r="S40" s="49">
        <v>38.54</v>
      </c>
      <c r="T40" s="49" t="s">
        <v>1098</v>
      </c>
      <c r="U40" s="49" t="s">
        <v>1098</v>
      </c>
    </row>
    <row r="41" spans="1:21" ht="13.5" thickBot="1">
      <c r="A41" s="60" t="s">
        <v>1170</v>
      </c>
      <c r="B41" s="60" t="s">
        <v>1171</v>
      </c>
      <c r="C41" s="35" t="s">
        <v>23</v>
      </c>
      <c r="D41" s="35">
        <v>7896261007543</v>
      </c>
      <c r="E41" s="47">
        <v>1006808850053</v>
      </c>
      <c r="F41" s="35">
        <v>526501601118111</v>
      </c>
      <c r="G41" s="35"/>
      <c r="H41" s="48" t="s">
        <v>1112</v>
      </c>
      <c r="I41" s="48" t="s">
        <v>25</v>
      </c>
      <c r="J41" s="49">
        <v>29.54</v>
      </c>
      <c r="K41" s="49">
        <v>40.83</v>
      </c>
      <c r="L41" s="49">
        <v>29.18</v>
      </c>
      <c r="M41" s="49">
        <v>40.340000000000003</v>
      </c>
      <c r="N41" s="49">
        <v>28.83</v>
      </c>
      <c r="O41" s="49">
        <v>39.85</v>
      </c>
      <c r="P41" s="49">
        <v>28.83</v>
      </c>
      <c r="Q41" s="49">
        <v>39.85</v>
      </c>
      <c r="R41" s="49">
        <v>27.19</v>
      </c>
      <c r="S41" s="49">
        <v>37.590000000000003</v>
      </c>
      <c r="T41" s="49" t="s">
        <v>1098</v>
      </c>
      <c r="U41" s="49" t="s">
        <v>1098</v>
      </c>
    </row>
    <row r="42" spans="1:21" ht="13.5" thickBot="1">
      <c r="A42" s="60" t="s">
        <v>1170</v>
      </c>
      <c r="B42" s="60" t="s">
        <v>1172</v>
      </c>
      <c r="C42" s="35" t="s">
        <v>23</v>
      </c>
      <c r="D42" s="35">
        <v>7896261007604</v>
      </c>
      <c r="E42" s="47">
        <v>1006808850061</v>
      </c>
      <c r="F42" s="35">
        <v>526501602114111</v>
      </c>
      <c r="G42" s="35"/>
      <c r="H42" s="48" t="s">
        <v>1112</v>
      </c>
      <c r="I42" s="48" t="s">
        <v>25</v>
      </c>
      <c r="J42" s="49">
        <v>43.84</v>
      </c>
      <c r="K42" s="49">
        <v>60.61</v>
      </c>
      <c r="L42" s="49">
        <v>43.31</v>
      </c>
      <c r="M42" s="49">
        <v>59.87</v>
      </c>
      <c r="N42" s="49">
        <v>42.79</v>
      </c>
      <c r="O42" s="49">
        <v>59.15</v>
      </c>
      <c r="P42" s="49">
        <v>42.79</v>
      </c>
      <c r="Q42" s="49">
        <v>59.15</v>
      </c>
      <c r="R42" s="49">
        <v>40.36</v>
      </c>
      <c r="S42" s="49">
        <v>55.79</v>
      </c>
      <c r="T42" s="49" t="s">
        <v>1098</v>
      </c>
      <c r="U42" s="49" t="s">
        <v>1098</v>
      </c>
    </row>
    <row r="43" spans="1:21" ht="13.5" thickBot="1">
      <c r="A43" s="60" t="s">
        <v>1170</v>
      </c>
      <c r="B43" s="60" t="s">
        <v>1173</v>
      </c>
      <c r="C43" s="35" t="s">
        <v>23</v>
      </c>
      <c r="D43" s="35">
        <v>7896261007536</v>
      </c>
      <c r="E43" s="47">
        <v>1006808850029</v>
      </c>
      <c r="F43" s="35">
        <v>526501603110118</v>
      </c>
      <c r="G43" s="35"/>
      <c r="H43" s="48" t="s">
        <v>1112</v>
      </c>
      <c r="I43" s="48" t="s">
        <v>25</v>
      </c>
      <c r="J43" s="49">
        <v>15.78</v>
      </c>
      <c r="K43" s="49">
        <v>21.82</v>
      </c>
      <c r="L43" s="49">
        <v>15.59</v>
      </c>
      <c r="M43" s="49">
        <v>21.55</v>
      </c>
      <c r="N43" s="49">
        <v>15.4</v>
      </c>
      <c r="O43" s="49">
        <v>21.29</v>
      </c>
      <c r="P43" s="49">
        <v>15.4</v>
      </c>
      <c r="Q43" s="49">
        <v>21.29</v>
      </c>
      <c r="R43" s="49">
        <v>14.53</v>
      </c>
      <c r="S43" s="49">
        <v>20.079999999999998</v>
      </c>
      <c r="T43" s="49" t="s">
        <v>1098</v>
      </c>
      <c r="U43" s="49" t="s">
        <v>1098</v>
      </c>
    </row>
    <row r="44" spans="1:21" ht="13.5" thickBot="1">
      <c r="A44" s="60" t="s">
        <v>1170</v>
      </c>
      <c r="B44" s="60" t="s">
        <v>1174</v>
      </c>
      <c r="C44" s="35" t="s">
        <v>23</v>
      </c>
      <c r="D44" s="35">
        <v>7896261007611</v>
      </c>
      <c r="E44" s="47">
        <v>1006808850037</v>
      </c>
      <c r="F44" s="35">
        <v>526501604117116</v>
      </c>
      <c r="G44" s="35"/>
      <c r="H44" s="48" t="s">
        <v>1112</v>
      </c>
      <c r="I44" s="48" t="s">
        <v>25</v>
      </c>
      <c r="J44" s="49">
        <v>22.64</v>
      </c>
      <c r="K44" s="49">
        <v>31.29</v>
      </c>
      <c r="L44" s="49">
        <v>22.36</v>
      </c>
      <c r="M44" s="49">
        <v>30.91</v>
      </c>
      <c r="N44" s="49">
        <v>22.09</v>
      </c>
      <c r="O44" s="49">
        <v>30.54</v>
      </c>
      <c r="P44" s="49">
        <v>22.09</v>
      </c>
      <c r="Q44" s="49">
        <v>30.54</v>
      </c>
      <c r="R44" s="49">
        <v>20.84</v>
      </c>
      <c r="S44" s="49">
        <v>28.8</v>
      </c>
      <c r="T44" s="49" t="s">
        <v>1098</v>
      </c>
      <c r="U44" s="49" t="s">
        <v>1098</v>
      </c>
    </row>
    <row r="45" spans="1:21" ht="13.5" thickBot="1">
      <c r="A45" s="60" t="s">
        <v>1177</v>
      </c>
      <c r="B45" s="60" t="s">
        <v>1178</v>
      </c>
      <c r="C45" s="35" t="s">
        <v>23</v>
      </c>
      <c r="D45" s="35">
        <v>7896261000353</v>
      </c>
      <c r="E45" s="47">
        <v>1006800370028</v>
      </c>
      <c r="F45" s="35">
        <v>526501701112417</v>
      </c>
      <c r="G45" s="35"/>
      <c r="H45" s="48" t="s">
        <v>1112</v>
      </c>
      <c r="I45" s="48" t="s">
        <v>25</v>
      </c>
      <c r="J45" s="49">
        <v>10.49</v>
      </c>
      <c r="K45" s="49">
        <v>14.51</v>
      </c>
      <c r="L45" s="49">
        <v>10.37</v>
      </c>
      <c r="M45" s="49">
        <v>14.33</v>
      </c>
      <c r="N45" s="49">
        <v>10.24</v>
      </c>
      <c r="O45" s="49">
        <v>14.16</v>
      </c>
      <c r="P45" s="49">
        <v>10.24</v>
      </c>
      <c r="Q45" s="49">
        <v>14.16</v>
      </c>
      <c r="R45" s="49">
        <v>9.66</v>
      </c>
      <c r="S45" s="49">
        <v>13.35</v>
      </c>
      <c r="T45" s="49" t="s">
        <v>1098</v>
      </c>
      <c r="U45" s="49" t="s">
        <v>1098</v>
      </c>
    </row>
    <row r="46" spans="1:21" ht="13.5" thickBot="1">
      <c r="A46" s="60" t="s">
        <v>1177</v>
      </c>
      <c r="B46" s="60" t="s">
        <v>1179</v>
      </c>
      <c r="C46" s="35" t="s">
        <v>23</v>
      </c>
      <c r="D46" s="35">
        <v>7896261000360</v>
      </c>
      <c r="E46" s="47">
        <v>1006800370011</v>
      </c>
      <c r="F46" s="35">
        <v>526501702119415</v>
      </c>
      <c r="G46" s="35"/>
      <c r="H46" s="48" t="s">
        <v>1112</v>
      </c>
      <c r="I46" s="48" t="s">
        <v>25</v>
      </c>
      <c r="J46" s="49">
        <v>7.7</v>
      </c>
      <c r="K46" s="49">
        <v>10.64</v>
      </c>
      <c r="L46" s="49">
        <v>7.6</v>
      </c>
      <c r="M46" s="49">
        <v>10.51</v>
      </c>
      <c r="N46" s="49">
        <v>7.51</v>
      </c>
      <c r="O46" s="49">
        <v>10.38</v>
      </c>
      <c r="P46" s="49">
        <v>7.51</v>
      </c>
      <c r="Q46" s="49">
        <v>10.38</v>
      </c>
      <c r="R46" s="49">
        <v>7.08</v>
      </c>
      <c r="S46" s="49">
        <v>9.7899999999999991</v>
      </c>
      <c r="T46" s="49" t="s">
        <v>1098</v>
      </c>
      <c r="U46" s="49" t="s">
        <v>1098</v>
      </c>
    </row>
    <row r="47" spans="1:21" ht="23.25" thickBot="1">
      <c r="A47" s="60" t="s">
        <v>1180</v>
      </c>
      <c r="B47" s="60" t="s">
        <v>1181</v>
      </c>
      <c r="C47" s="35" t="s">
        <v>23</v>
      </c>
      <c r="D47" s="35">
        <v>7896261000209</v>
      </c>
      <c r="E47" s="47">
        <v>1006800890021</v>
      </c>
      <c r="F47" s="35">
        <v>526501801117410</v>
      </c>
      <c r="G47" s="35"/>
      <c r="H47" s="48" t="s">
        <v>1112</v>
      </c>
      <c r="I47" s="48" t="s">
        <v>25</v>
      </c>
      <c r="J47" s="49">
        <v>7.5</v>
      </c>
      <c r="K47" s="49">
        <v>10.37</v>
      </c>
      <c r="L47" s="49">
        <v>7.41</v>
      </c>
      <c r="M47" s="49">
        <v>10.24</v>
      </c>
      <c r="N47" s="49">
        <v>7.32</v>
      </c>
      <c r="O47" s="49">
        <v>10.119999999999999</v>
      </c>
      <c r="P47" s="49">
        <v>7.32</v>
      </c>
      <c r="Q47" s="49">
        <v>10.119999999999999</v>
      </c>
      <c r="R47" s="49">
        <v>6.9</v>
      </c>
      <c r="S47" s="49">
        <v>9.5399999999999991</v>
      </c>
      <c r="T47" s="49" t="s">
        <v>1098</v>
      </c>
      <c r="U47" s="49" t="s">
        <v>1098</v>
      </c>
    </row>
    <row r="48" spans="1:21" ht="23.25" thickBot="1">
      <c r="A48" s="60" t="s">
        <v>1180</v>
      </c>
      <c r="B48" s="60" t="s">
        <v>1183</v>
      </c>
      <c r="C48" s="35" t="s">
        <v>23</v>
      </c>
      <c r="D48" s="35">
        <v>7896261000377</v>
      </c>
      <c r="E48" s="47">
        <v>1006800890031</v>
      </c>
      <c r="F48" s="35">
        <v>526501802156411</v>
      </c>
      <c r="G48" s="35"/>
      <c r="H48" s="48" t="s">
        <v>1112</v>
      </c>
      <c r="I48" s="48" t="s">
        <v>25</v>
      </c>
      <c r="J48" s="49">
        <v>12.35</v>
      </c>
      <c r="K48" s="49">
        <v>17.07</v>
      </c>
      <c r="L48" s="49">
        <v>12.2</v>
      </c>
      <c r="M48" s="49">
        <v>16.86</v>
      </c>
      <c r="N48" s="49">
        <v>12.05</v>
      </c>
      <c r="O48" s="49">
        <v>16.66</v>
      </c>
      <c r="P48" s="49">
        <v>12.05</v>
      </c>
      <c r="Q48" s="49">
        <v>16.66</v>
      </c>
      <c r="R48" s="49">
        <v>11.37</v>
      </c>
      <c r="S48" s="49">
        <v>15.72</v>
      </c>
      <c r="T48" s="49" t="s">
        <v>1098</v>
      </c>
      <c r="U48" s="49" t="s">
        <v>1098</v>
      </c>
    </row>
    <row r="49" spans="1:21" ht="23.25" thickBot="1">
      <c r="A49" s="60" t="s">
        <v>1184</v>
      </c>
      <c r="B49" s="60" t="s">
        <v>1185</v>
      </c>
      <c r="C49" s="35" t="s">
        <v>41</v>
      </c>
      <c r="D49" s="35">
        <v>7896261008540</v>
      </c>
      <c r="E49" s="47">
        <v>1006801470085</v>
      </c>
      <c r="F49" s="35">
        <v>526501901111414</v>
      </c>
      <c r="G49" s="35"/>
      <c r="H49" s="48" t="s">
        <v>1112</v>
      </c>
      <c r="I49" s="48" t="s">
        <v>43</v>
      </c>
      <c r="J49" s="49">
        <v>24.49</v>
      </c>
      <c r="K49" s="49">
        <v>32.56</v>
      </c>
      <c r="L49" s="49">
        <v>24.15</v>
      </c>
      <c r="M49" s="49">
        <v>32.11</v>
      </c>
      <c r="N49" s="49">
        <v>23.81</v>
      </c>
      <c r="O49" s="49">
        <v>31.68</v>
      </c>
      <c r="P49" s="49">
        <v>20.68</v>
      </c>
      <c r="Q49" s="49">
        <v>28.59</v>
      </c>
      <c r="R49" s="106">
        <v>22.26</v>
      </c>
      <c r="S49" s="106">
        <v>29.68</v>
      </c>
      <c r="T49" s="106" t="s">
        <v>1098</v>
      </c>
      <c r="U49" s="49" t="s">
        <v>1098</v>
      </c>
    </row>
    <row r="50" spans="1:21" ht="23.25" thickBot="1">
      <c r="A50" s="60" t="s">
        <v>1186</v>
      </c>
      <c r="B50" s="60" t="s">
        <v>1187</v>
      </c>
      <c r="C50" s="35" t="s">
        <v>41</v>
      </c>
      <c r="D50" s="35">
        <v>7896261002166</v>
      </c>
      <c r="E50" s="47">
        <v>1006800330093</v>
      </c>
      <c r="F50" s="35">
        <v>526502001130410</v>
      </c>
      <c r="G50" s="35"/>
      <c r="H50" s="48" t="s">
        <v>1112</v>
      </c>
      <c r="I50" s="48" t="s">
        <v>43</v>
      </c>
      <c r="J50" s="49">
        <v>18.2</v>
      </c>
      <c r="K50" s="49">
        <v>24.19</v>
      </c>
      <c r="L50" s="49">
        <v>17.940000000000001</v>
      </c>
      <c r="M50" s="49">
        <v>23.86</v>
      </c>
      <c r="N50" s="49">
        <v>17.690000000000001</v>
      </c>
      <c r="O50" s="49">
        <v>23.54</v>
      </c>
      <c r="P50" s="49">
        <v>15.36</v>
      </c>
      <c r="Q50" s="49">
        <v>21.24</v>
      </c>
      <c r="R50" s="49">
        <v>16.54</v>
      </c>
      <c r="S50" s="49">
        <v>22.06</v>
      </c>
      <c r="T50" s="49" t="s">
        <v>1098</v>
      </c>
      <c r="U50" s="49" t="s">
        <v>1098</v>
      </c>
    </row>
    <row r="51" spans="1:21" ht="34.5" thickBot="1">
      <c r="A51" s="60" t="s">
        <v>1188</v>
      </c>
      <c r="B51" s="60" t="s">
        <v>1189</v>
      </c>
      <c r="C51" s="35" t="s">
        <v>41</v>
      </c>
      <c r="D51" s="35">
        <v>7896261002135</v>
      </c>
      <c r="E51" s="47">
        <v>1006809470017</v>
      </c>
      <c r="F51" s="35">
        <v>526502102115417</v>
      </c>
      <c r="G51" s="35"/>
      <c r="H51" s="48" t="s">
        <v>1112</v>
      </c>
      <c r="I51" s="48" t="s">
        <v>43</v>
      </c>
      <c r="J51" s="49">
        <v>9</v>
      </c>
      <c r="K51" s="49">
        <v>11.97</v>
      </c>
      <c r="L51" s="49">
        <v>8.8699999999999992</v>
      </c>
      <c r="M51" s="49">
        <v>11.8</v>
      </c>
      <c r="N51" s="49">
        <v>8.75</v>
      </c>
      <c r="O51" s="49">
        <v>11.64</v>
      </c>
      <c r="P51" s="49">
        <v>7.6</v>
      </c>
      <c r="Q51" s="49">
        <v>10.51</v>
      </c>
      <c r="R51" s="49">
        <v>8.18</v>
      </c>
      <c r="S51" s="49">
        <v>10.91</v>
      </c>
      <c r="T51" s="49" t="s">
        <v>1098</v>
      </c>
      <c r="U51" s="49" t="s">
        <v>1098</v>
      </c>
    </row>
    <row r="52" spans="1:21" ht="34.5" thickBot="1">
      <c r="A52" s="60" t="s">
        <v>1188</v>
      </c>
      <c r="B52" s="60" t="s">
        <v>1190</v>
      </c>
      <c r="C52" s="35" t="s">
        <v>41</v>
      </c>
      <c r="D52" s="35">
        <v>7896261002128</v>
      </c>
      <c r="E52" s="47">
        <v>1006809470025</v>
      </c>
      <c r="F52" s="35">
        <v>526502101119419</v>
      </c>
      <c r="G52" s="35"/>
      <c r="H52" s="48" t="s">
        <v>1112</v>
      </c>
      <c r="I52" s="48" t="s">
        <v>43</v>
      </c>
      <c r="J52" s="49">
        <v>9.57</v>
      </c>
      <c r="K52" s="49">
        <v>12.72</v>
      </c>
      <c r="L52" s="49">
        <v>9.44</v>
      </c>
      <c r="M52" s="49">
        <v>12.55</v>
      </c>
      <c r="N52" s="49">
        <v>9.3000000000000007</v>
      </c>
      <c r="O52" s="49">
        <v>12.38</v>
      </c>
      <c r="P52" s="49">
        <v>8.08</v>
      </c>
      <c r="Q52" s="49">
        <v>11.17</v>
      </c>
      <c r="R52" s="49">
        <v>8.6999999999999993</v>
      </c>
      <c r="S52" s="49">
        <v>11.6</v>
      </c>
      <c r="T52" s="49" t="s">
        <v>1098</v>
      </c>
      <c r="U52" s="49" t="s">
        <v>1098</v>
      </c>
    </row>
    <row r="53" spans="1:21" ht="13.5" thickBot="1">
      <c r="A53" s="60" t="s">
        <v>1191</v>
      </c>
      <c r="B53" s="60" t="s">
        <v>1192</v>
      </c>
      <c r="C53" s="35" t="s">
        <v>41</v>
      </c>
      <c r="D53" s="35">
        <v>7896261002159</v>
      </c>
      <c r="E53" s="47">
        <v>1006800330034</v>
      </c>
      <c r="F53" s="35">
        <v>526502202136416</v>
      </c>
      <c r="G53" s="35"/>
      <c r="H53" s="48" t="s">
        <v>1112</v>
      </c>
      <c r="I53" s="48" t="s">
        <v>43</v>
      </c>
      <c r="J53" s="49">
        <v>18.29</v>
      </c>
      <c r="K53" s="49">
        <v>24.32</v>
      </c>
      <c r="L53" s="49">
        <v>18.03</v>
      </c>
      <c r="M53" s="49">
        <v>23.98</v>
      </c>
      <c r="N53" s="49">
        <v>17.78</v>
      </c>
      <c r="O53" s="49">
        <v>23.66</v>
      </c>
      <c r="P53" s="49">
        <v>15.45</v>
      </c>
      <c r="Q53" s="49">
        <v>21.35</v>
      </c>
      <c r="R53" s="49">
        <v>16.62</v>
      </c>
      <c r="S53" s="49">
        <v>22.16</v>
      </c>
      <c r="T53" s="49" t="s">
        <v>1098</v>
      </c>
      <c r="U53" s="49" t="s">
        <v>1098</v>
      </c>
    </row>
    <row r="54" spans="1:21" ht="23.25" thickBot="1">
      <c r="A54" s="60" t="s">
        <v>1191</v>
      </c>
      <c r="B54" s="60" t="s">
        <v>1193</v>
      </c>
      <c r="C54" s="35" t="s">
        <v>41</v>
      </c>
      <c r="D54" s="35">
        <v>7896261001626</v>
      </c>
      <c r="E54" s="47">
        <v>1006800330026</v>
      </c>
      <c r="F54" s="35">
        <v>526502201113412</v>
      </c>
      <c r="G54" s="35"/>
      <c r="H54" s="48" t="s">
        <v>1112</v>
      </c>
      <c r="I54" s="48" t="s">
        <v>43</v>
      </c>
      <c r="J54" s="49">
        <v>12.51</v>
      </c>
      <c r="K54" s="49">
        <v>16.63</v>
      </c>
      <c r="L54" s="49">
        <v>12.33</v>
      </c>
      <c r="M54" s="49">
        <v>16.399999999999999</v>
      </c>
      <c r="N54" s="49">
        <v>12.16</v>
      </c>
      <c r="O54" s="49">
        <v>16.18</v>
      </c>
      <c r="P54" s="49">
        <v>10.56</v>
      </c>
      <c r="Q54" s="49">
        <v>14.6</v>
      </c>
      <c r="R54" s="49">
        <v>11.37</v>
      </c>
      <c r="S54" s="49">
        <v>15.16</v>
      </c>
      <c r="T54" s="49" t="s">
        <v>1098</v>
      </c>
      <c r="U54" s="49" t="s">
        <v>1098</v>
      </c>
    </row>
    <row r="55" spans="1:21" ht="13.5" thickBot="1">
      <c r="A55" s="60" t="s">
        <v>1194</v>
      </c>
      <c r="B55" s="60" t="s">
        <v>1195</v>
      </c>
      <c r="C55" s="35" t="s">
        <v>41</v>
      </c>
      <c r="D55" s="35">
        <v>7896261003163</v>
      </c>
      <c r="E55" s="47">
        <v>1006800330050</v>
      </c>
      <c r="F55" s="35">
        <v>526502302130411</v>
      </c>
      <c r="G55" s="35"/>
      <c r="H55" s="48" t="s">
        <v>1112</v>
      </c>
      <c r="I55" s="48" t="s">
        <v>43</v>
      </c>
      <c r="J55" s="49">
        <v>29.95</v>
      </c>
      <c r="K55" s="49">
        <v>39.81</v>
      </c>
      <c r="L55" s="49">
        <v>29.52</v>
      </c>
      <c r="M55" s="49">
        <v>39.270000000000003</v>
      </c>
      <c r="N55" s="49">
        <v>29.11</v>
      </c>
      <c r="O55" s="49">
        <v>38.74</v>
      </c>
      <c r="P55" s="49">
        <v>25.29</v>
      </c>
      <c r="Q55" s="49">
        <v>34.96</v>
      </c>
      <c r="R55" s="49">
        <v>27.21</v>
      </c>
      <c r="S55" s="49">
        <v>36.28</v>
      </c>
      <c r="T55" s="49" t="s">
        <v>1098</v>
      </c>
      <c r="U55" s="49" t="s">
        <v>1098</v>
      </c>
    </row>
    <row r="56" spans="1:21" ht="23.25" thickBot="1">
      <c r="A56" s="60" t="s">
        <v>1194</v>
      </c>
      <c r="B56" s="60" t="s">
        <v>1196</v>
      </c>
      <c r="C56" s="35" t="s">
        <v>41</v>
      </c>
      <c r="D56" s="35">
        <v>7896261002142</v>
      </c>
      <c r="E56" s="47">
        <v>1006800330042</v>
      </c>
      <c r="F56" s="35">
        <v>526502301118416</v>
      </c>
      <c r="G56" s="35"/>
      <c r="H56" s="48" t="s">
        <v>1112</v>
      </c>
      <c r="I56" s="48" t="s">
        <v>43</v>
      </c>
      <c r="J56" s="49">
        <v>19.5</v>
      </c>
      <c r="K56" s="49">
        <v>25.92</v>
      </c>
      <c r="L56" s="49">
        <v>19.22</v>
      </c>
      <c r="M56" s="49">
        <v>25.56</v>
      </c>
      <c r="N56" s="49">
        <v>18.95</v>
      </c>
      <c r="O56" s="49">
        <v>25.22</v>
      </c>
      <c r="P56" s="49">
        <v>16.46</v>
      </c>
      <c r="Q56" s="49">
        <v>22.76</v>
      </c>
      <c r="R56" s="49">
        <v>17.72</v>
      </c>
      <c r="S56" s="49">
        <v>23.63</v>
      </c>
      <c r="T56" s="49" t="s">
        <v>1098</v>
      </c>
      <c r="U56" s="49" t="s">
        <v>1098</v>
      </c>
    </row>
    <row r="57" spans="1:21" ht="13.5" thickBot="1">
      <c r="A57" s="60" t="s">
        <v>1197</v>
      </c>
      <c r="B57" s="60" t="s">
        <v>1198</v>
      </c>
      <c r="C57" s="35" t="s">
        <v>23</v>
      </c>
      <c r="D57" s="35">
        <v>7896261006423</v>
      </c>
      <c r="E57" s="47">
        <v>1006801780017</v>
      </c>
      <c r="F57" s="35">
        <v>526502501117111</v>
      </c>
      <c r="G57" s="35"/>
      <c r="H57" s="48" t="s">
        <v>1112</v>
      </c>
      <c r="I57" s="48" t="s">
        <v>25</v>
      </c>
      <c r="J57" s="49">
        <v>11.67</v>
      </c>
      <c r="K57" s="49">
        <v>16.13</v>
      </c>
      <c r="L57" s="49">
        <v>11.53</v>
      </c>
      <c r="M57" s="49">
        <v>15.94</v>
      </c>
      <c r="N57" s="49">
        <v>11.39</v>
      </c>
      <c r="O57" s="49">
        <v>15.75</v>
      </c>
      <c r="P57" s="49">
        <v>11.39</v>
      </c>
      <c r="Q57" s="49">
        <v>15.75</v>
      </c>
      <c r="R57" s="49">
        <v>10.74</v>
      </c>
      <c r="S57" s="49">
        <v>14.85</v>
      </c>
      <c r="T57" s="49" t="s">
        <v>1098</v>
      </c>
      <c r="U57" s="49" t="s">
        <v>1098</v>
      </c>
    </row>
    <row r="58" spans="1:21" ht="13.5" thickBot="1">
      <c r="A58" s="60" t="s">
        <v>1197</v>
      </c>
      <c r="B58" s="60" t="s">
        <v>1199</v>
      </c>
      <c r="C58" s="35" t="s">
        <v>23</v>
      </c>
      <c r="D58" s="35">
        <v>7896261006966</v>
      </c>
      <c r="E58" s="47">
        <v>1006801780025</v>
      </c>
      <c r="F58" s="35">
        <v>526502502113111</v>
      </c>
      <c r="G58" s="35"/>
      <c r="H58" s="48" t="s">
        <v>1112</v>
      </c>
      <c r="I58" s="48" t="s">
        <v>25</v>
      </c>
      <c r="J58" s="49">
        <v>13.17</v>
      </c>
      <c r="K58" s="49">
        <v>18.21</v>
      </c>
      <c r="L58" s="49">
        <v>13.01</v>
      </c>
      <c r="M58" s="49">
        <v>17.98</v>
      </c>
      <c r="N58" s="49">
        <v>12.85</v>
      </c>
      <c r="O58" s="49">
        <v>17.77</v>
      </c>
      <c r="P58" s="49">
        <v>12.85</v>
      </c>
      <c r="Q58" s="49">
        <v>17.77</v>
      </c>
      <c r="R58" s="49">
        <v>12.12</v>
      </c>
      <c r="S58" s="49">
        <v>16.760000000000002</v>
      </c>
      <c r="T58" s="49" t="s">
        <v>1098</v>
      </c>
      <c r="U58" s="49" t="s">
        <v>1098</v>
      </c>
    </row>
    <row r="59" spans="1:21" ht="13.5" thickBot="1">
      <c r="A59" s="60" t="s">
        <v>1197</v>
      </c>
      <c r="B59" s="60" t="s">
        <v>1200</v>
      </c>
      <c r="C59" s="35" t="s">
        <v>23</v>
      </c>
      <c r="D59" s="35">
        <v>7896261006416</v>
      </c>
      <c r="E59" s="47">
        <v>1006801780033</v>
      </c>
      <c r="F59" s="35">
        <v>526502503111110</v>
      </c>
      <c r="G59" s="35"/>
      <c r="H59" s="48" t="s">
        <v>1112</v>
      </c>
      <c r="I59" s="48" t="s">
        <v>25</v>
      </c>
      <c r="J59" s="49">
        <v>23.19</v>
      </c>
      <c r="K59" s="49">
        <v>32.06</v>
      </c>
      <c r="L59" s="49">
        <v>22.91</v>
      </c>
      <c r="M59" s="49">
        <v>31.67</v>
      </c>
      <c r="N59" s="49">
        <v>22.64</v>
      </c>
      <c r="O59" s="49">
        <v>31.29</v>
      </c>
      <c r="P59" s="49">
        <v>22.64</v>
      </c>
      <c r="Q59" s="49">
        <v>31.29</v>
      </c>
      <c r="R59" s="49">
        <v>21.35</v>
      </c>
      <c r="S59" s="49">
        <v>29.51</v>
      </c>
      <c r="T59" s="49" t="s">
        <v>1098</v>
      </c>
      <c r="U59" s="49" t="s">
        <v>1098</v>
      </c>
    </row>
    <row r="60" spans="1:21" ht="13.5" thickBot="1">
      <c r="A60" s="60" t="s">
        <v>1197</v>
      </c>
      <c r="B60" s="60" t="s">
        <v>1201</v>
      </c>
      <c r="C60" s="35" t="s">
        <v>23</v>
      </c>
      <c r="D60" s="35">
        <v>7896261006973</v>
      </c>
      <c r="E60" s="47">
        <v>1006801780041</v>
      </c>
      <c r="F60" s="35">
        <v>526502504116116</v>
      </c>
      <c r="G60" s="35"/>
      <c r="H60" s="48" t="s">
        <v>1112</v>
      </c>
      <c r="I60" s="48" t="s">
        <v>25</v>
      </c>
      <c r="J60" s="49">
        <v>23.83</v>
      </c>
      <c r="K60" s="49">
        <v>32.94</v>
      </c>
      <c r="L60" s="49">
        <v>23.54</v>
      </c>
      <c r="M60" s="49">
        <v>32.54</v>
      </c>
      <c r="N60" s="49">
        <v>23.26</v>
      </c>
      <c r="O60" s="49">
        <v>32.15</v>
      </c>
      <c r="P60" s="49">
        <v>23.26</v>
      </c>
      <c r="Q60" s="49">
        <v>32.15</v>
      </c>
      <c r="R60" s="106">
        <v>21.93</v>
      </c>
      <c r="S60" s="106">
        <v>30.32</v>
      </c>
      <c r="T60" s="106" t="s">
        <v>1098</v>
      </c>
      <c r="U60" s="49" t="s">
        <v>1098</v>
      </c>
    </row>
    <row r="61" spans="1:21" ht="23.25" thickBot="1">
      <c r="A61" s="60" t="s">
        <v>1202</v>
      </c>
      <c r="B61" s="60" t="s">
        <v>1203</v>
      </c>
      <c r="C61" s="35" t="s">
        <v>23</v>
      </c>
      <c r="D61" s="35">
        <v>7896261007994</v>
      </c>
      <c r="E61" s="47">
        <v>1006809120032</v>
      </c>
      <c r="F61" s="35">
        <v>526502601111115</v>
      </c>
      <c r="G61" s="35"/>
      <c r="H61" s="48" t="s">
        <v>1112</v>
      </c>
      <c r="I61" s="48" t="s">
        <v>25</v>
      </c>
      <c r="J61" s="49">
        <v>30.09</v>
      </c>
      <c r="K61" s="49">
        <v>41.59</v>
      </c>
      <c r="L61" s="49">
        <v>29.72</v>
      </c>
      <c r="M61" s="49">
        <v>41.08</v>
      </c>
      <c r="N61" s="49">
        <v>29.36</v>
      </c>
      <c r="O61" s="49">
        <v>40.590000000000003</v>
      </c>
      <c r="P61" s="49">
        <v>29.36</v>
      </c>
      <c r="Q61" s="49">
        <v>40.590000000000003</v>
      </c>
      <c r="R61" s="49">
        <v>27.69</v>
      </c>
      <c r="S61" s="49">
        <v>38.28</v>
      </c>
      <c r="T61" s="49" t="s">
        <v>1098</v>
      </c>
      <c r="U61" s="49" t="s">
        <v>1098</v>
      </c>
    </row>
    <row r="62" spans="1:21" ht="23.25" thickBot="1">
      <c r="A62" s="60" t="s">
        <v>909</v>
      </c>
      <c r="B62" s="60" t="s">
        <v>1204</v>
      </c>
      <c r="C62" s="35" t="s">
        <v>23</v>
      </c>
      <c r="D62" s="35">
        <v>7896261011083</v>
      </c>
      <c r="E62" s="47">
        <v>1006810230016</v>
      </c>
      <c r="F62" s="35">
        <v>526526003133112</v>
      </c>
      <c r="G62" s="35"/>
      <c r="H62" s="48" t="s">
        <v>1112</v>
      </c>
      <c r="I62" s="48" t="s">
        <v>25</v>
      </c>
      <c r="J62" s="49">
        <v>6.72</v>
      </c>
      <c r="K62" s="49">
        <v>9.2899999999999991</v>
      </c>
      <c r="L62" s="49">
        <v>6.64</v>
      </c>
      <c r="M62" s="49">
        <v>9.18</v>
      </c>
      <c r="N62" s="49">
        <v>6.56</v>
      </c>
      <c r="O62" s="49">
        <v>9.07</v>
      </c>
      <c r="P62" s="49">
        <v>6.56</v>
      </c>
      <c r="Q62" s="49">
        <v>9.07</v>
      </c>
      <c r="R62" s="49">
        <v>6.19</v>
      </c>
      <c r="S62" s="49">
        <v>8.5500000000000007</v>
      </c>
      <c r="T62" s="49" t="s">
        <v>1098</v>
      </c>
      <c r="U62" s="49" t="s">
        <v>1098</v>
      </c>
    </row>
    <row r="63" spans="1:21" ht="23.25" thickBot="1">
      <c r="A63" s="60" t="s">
        <v>1207</v>
      </c>
      <c r="B63" s="60" t="s">
        <v>1208</v>
      </c>
      <c r="C63" s="35" t="s">
        <v>41</v>
      </c>
      <c r="D63" s="35">
        <v>7896261004528</v>
      </c>
      <c r="E63" s="47">
        <v>1006800380181</v>
      </c>
      <c r="F63" s="35">
        <v>526502712169316</v>
      </c>
      <c r="G63" s="35"/>
      <c r="H63" s="48" t="s">
        <v>1112</v>
      </c>
      <c r="I63" s="48" t="s">
        <v>43</v>
      </c>
      <c r="J63" s="49">
        <v>18.8</v>
      </c>
      <c r="K63" s="49">
        <v>24.99</v>
      </c>
      <c r="L63" s="49">
        <v>18.53</v>
      </c>
      <c r="M63" s="49">
        <v>24.65</v>
      </c>
      <c r="N63" s="49">
        <v>18.27</v>
      </c>
      <c r="O63" s="49">
        <v>24.31</v>
      </c>
      <c r="P63" s="49">
        <v>15.87</v>
      </c>
      <c r="Q63" s="49">
        <v>21.94</v>
      </c>
      <c r="R63" s="49">
        <v>17.079999999999998</v>
      </c>
      <c r="S63" s="49">
        <v>22.78</v>
      </c>
      <c r="T63" s="49" t="s">
        <v>1098</v>
      </c>
      <c r="U63" s="49" t="s">
        <v>1098</v>
      </c>
    </row>
    <row r="64" spans="1:21" ht="23.25" thickBot="1">
      <c r="A64" s="60" t="s">
        <v>1207</v>
      </c>
      <c r="B64" s="60" t="s">
        <v>1209</v>
      </c>
      <c r="C64" s="35" t="s">
        <v>41</v>
      </c>
      <c r="D64" s="35">
        <v>7896261007581</v>
      </c>
      <c r="E64" s="47">
        <v>1006800380260</v>
      </c>
      <c r="F64" s="35">
        <v>526502710115413</v>
      </c>
      <c r="G64" s="35"/>
      <c r="H64" s="48" t="s">
        <v>1112</v>
      </c>
      <c r="I64" s="48" t="s">
        <v>43</v>
      </c>
      <c r="J64" s="49">
        <v>37.880000000000003</v>
      </c>
      <c r="K64" s="49">
        <v>50.35</v>
      </c>
      <c r="L64" s="49">
        <v>37.340000000000003</v>
      </c>
      <c r="M64" s="49">
        <v>49.66</v>
      </c>
      <c r="N64" s="49">
        <v>36.82</v>
      </c>
      <c r="O64" s="49">
        <v>48.99</v>
      </c>
      <c r="P64" s="49">
        <v>31.98</v>
      </c>
      <c r="Q64" s="49">
        <v>44.21</v>
      </c>
      <c r="R64" s="49">
        <v>34.42</v>
      </c>
      <c r="S64" s="49">
        <v>45.9</v>
      </c>
      <c r="T64" s="49" t="s">
        <v>1098</v>
      </c>
      <c r="U64" s="49" t="s">
        <v>1098</v>
      </c>
    </row>
    <row r="65" spans="1:21" ht="13.5" thickBot="1">
      <c r="A65" s="60" t="s">
        <v>1207</v>
      </c>
      <c r="B65" s="60" t="s">
        <v>1210</v>
      </c>
      <c r="C65" s="35" t="s">
        <v>23</v>
      </c>
      <c r="D65" s="35">
        <v>7896261000384</v>
      </c>
      <c r="E65" s="47">
        <v>1006800380074</v>
      </c>
      <c r="F65" s="35">
        <v>526502702147311</v>
      </c>
      <c r="G65" s="35"/>
      <c r="H65" s="48" t="s">
        <v>1112</v>
      </c>
      <c r="I65" s="48" t="s">
        <v>25</v>
      </c>
      <c r="J65" s="49">
        <v>2.5</v>
      </c>
      <c r="K65" s="49">
        <v>3.45</v>
      </c>
      <c r="L65" s="49">
        <v>2.4700000000000002</v>
      </c>
      <c r="M65" s="49">
        <v>3.41</v>
      </c>
      <c r="N65" s="49">
        <v>2.44</v>
      </c>
      <c r="O65" s="49">
        <v>3.37</v>
      </c>
      <c r="P65" s="49">
        <v>2.44</v>
      </c>
      <c r="Q65" s="49">
        <v>3.37</v>
      </c>
      <c r="R65" s="49">
        <v>2.2999999999999998</v>
      </c>
      <c r="S65" s="49">
        <v>3.18</v>
      </c>
      <c r="T65" s="49" t="s">
        <v>1098</v>
      </c>
      <c r="U65" s="49" t="s">
        <v>1098</v>
      </c>
    </row>
    <row r="66" spans="1:21" ht="23.25" thickBot="1">
      <c r="A66" s="60" t="s">
        <v>1207</v>
      </c>
      <c r="B66" s="60" t="s">
        <v>1211</v>
      </c>
      <c r="C66" s="35" t="s">
        <v>23</v>
      </c>
      <c r="D66" s="35">
        <v>7896261000421</v>
      </c>
      <c r="E66" s="47">
        <v>1006800380015</v>
      </c>
      <c r="F66" s="35">
        <v>526502706150315</v>
      </c>
      <c r="G66" s="35"/>
      <c r="H66" s="48" t="s">
        <v>1112</v>
      </c>
      <c r="I66" s="48" t="s">
        <v>25</v>
      </c>
      <c r="J66" s="49">
        <v>60.83</v>
      </c>
      <c r="K66" s="49">
        <v>84.08</v>
      </c>
      <c r="L66" s="49">
        <v>60.09</v>
      </c>
      <c r="M66" s="49">
        <v>83.06</v>
      </c>
      <c r="N66" s="49">
        <v>59.37</v>
      </c>
      <c r="O66" s="49">
        <v>82.07</v>
      </c>
      <c r="P66" s="49">
        <v>59.37</v>
      </c>
      <c r="Q66" s="49">
        <v>82.07</v>
      </c>
      <c r="R66" s="49">
        <v>55.99</v>
      </c>
      <c r="S66" s="49">
        <v>77.400000000000006</v>
      </c>
      <c r="T66" s="49" t="s">
        <v>1098</v>
      </c>
      <c r="U66" s="49" t="s">
        <v>1098</v>
      </c>
    </row>
    <row r="67" spans="1:21" ht="13.5" thickBot="1">
      <c r="A67" s="60" t="s">
        <v>1213</v>
      </c>
      <c r="B67" s="60" t="s">
        <v>1214</v>
      </c>
      <c r="C67" s="35" t="s">
        <v>41</v>
      </c>
      <c r="D67" s="35">
        <v>7896261009851</v>
      </c>
      <c r="E67" s="47">
        <v>1006800380309</v>
      </c>
      <c r="F67" s="35">
        <v>526502715168310</v>
      </c>
      <c r="G67" s="35"/>
      <c r="H67" s="48" t="s">
        <v>1112</v>
      </c>
      <c r="I67" s="48" t="s">
        <v>43</v>
      </c>
      <c r="J67" s="49">
        <v>18.559999999999999</v>
      </c>
      <c r="K67" s="49">
        <v>24.67</v>
      </c>
      <c r="L67" s="49">
        <v>18.3</v>
      </c>
      <c r="M67" s="49">
        <v>24.33</v>
      </c>
      <c r="N67" s="49">
        <v>18.04</v>
      </c>
      <c r="O67" s="49">
        <v>24</v>
      </c>
      <c r="P67" s="49">
        <v>15.67</v>
      </c>
      <c r="Q67" s="49">
        <v>21.66</v>
      </c>
      <c r="R67" s="49">
        <v>16.86</v>
      </c>
      <c r="S67" s="49">
        <v>22.49</v>
      </c>
      <c r="T67" s="49" t="s">
        <v>1098</v>
      </c>
      <c r="U67" s="49" t="s">
        <v>1098</v>
      </c>
    </row>
    <row r="68" spans="1:21" ht="13.5" thickBot="1">
      <c r="A68" s="60" t="s">
        <v>1213</v>
      </c>
      <c r="B68" s="60" t="s">
        <v>1215</v>
      </c>
      <c r="C68" s="35" t="s">
        <v>41</v>
      </c>
      <c r="D68" s="35">
        <v>7896261008939</v>
      </c>
      <c r="E68" s="47">
        <v>1006800380228</v>
      </c>
      <c r="F68" s="35">
        <v>526502714161411</v>
      </c>
      <c r="G68" s="35"/>
      <c r="H68" s="48" t="s">
        <v>1112</v>
      </c>
      <c r="I68" s="48" t="s">
        <v>43</v>
      </c>
      <c r="J68" s="49">
        <v>7.05</v>
      </c>
      <c r="K68" s="49">
        <v>9.3699999999999992</v>
      </c>
      <c r="L68" s="49">
        <v>6.95</v>
      </c>
      <c r="M68" s="49">
        <v>9.24</v>
      </c>
      <c r="N68" s="49">
        <v>6.85</v>
      </c>
      <c r="O68" s="49">
        <v>9.11</v>
      </c>
      <c r="P68" s="49">
        <v>5.95</v>
      </c>
      <c r="Q68" s="49">
        <v>8.23</v>
      </c>
      <c r="R68" s="49">
        <v>6.4</v>
      </c>
      <c r="S68" s="49">
        <v>8.5399999999999991</v>
      </c>
      <c r="T68" s="49" t="s">
        <v>1098</v>
      </c>
      <c r="U68" s="49" t="s">
        <v>1098</v>
      </c>
    </row>
    <row r="69" spans="1:21" ht="13.5" thickBot="1">
      <c r="A69" s="60" t="s">
        <v>1213</v>
      </c>
      <c r="B69" s="60" t="s">
        <v>1216</v>
      </c>
      <c r="C69" s="35" t="s">
        <v>41</v>
      </c>
      <c r="D69" s="35">
        <v>7896261000452</v>
      </c>
      <c r="E69" s="47">
        <v>1006800380031</v>
      </c>
      <c r="F69" s="35">
        <v>526502711162318</v>
      </c>
      <c r="G69" s="35"/>
      <c r="H69" s="48" t="s">
        <v>1112</v>
      </c>
      <c r="I69" s="48" t="s">
        <v>43</v>
      </c>
      <c r="J69" s="49">
        <v>14.06</v>
      </c>
      <c r="K69" s="49">
        <v>18.690000000000001</v>
      </c>
      <c r="L69" s="49">
        <v>13.86</v>
      </c>
      <c r="M69" s="49">
        <v>18.440000000000001</v>
      </c>
      <c r="N69" s="49">
        <v>13.67</v>
      </c>
      <c r="O69" s="49">
        <v>18.190000000000001</v>
      </c>
      <c r="P69" s="49">
        <v>11.87</v>
      </c>
      <c r="Q69" s="49">
        <v>16.41</v>
      </c>
      <c r="R69" s="49">
        <v>12.78</v>
      </c>
      <c r="S69" s="49">
        <v>17.04</v>
      </c>
      <c r="T69" s="49" t="s">
        <v>1098</v>
      </c>
      <c r="U69" s="49" t="s">
        <v>1098</v>
      </c>
    </row>
    <row r="70" spans="1:21" ht="23.25" thickBot="1">
      <c r="A70" s="60" t="s">
        <v>1217</v>
      </c>
      <c r="B70" s="60" t="s">
        <v>1218</v>
      </c>
      <c r="C70" s="35" t="s">
        <v>23</v>
      </c>
      <c r="D70" s="35">
        <v>7896261002173</v>
      </c>
      <c r="E70" s="47">
        <v>1006800680019</v>
      </c>
      <c r="F70" s="35">
        <v>526502801153415</v>
      </c>
      <c r="G70" s="35"/>
      <c r="H70" s="48" t="s">
        <v>1112</v>
      </c>
      <c r="I70" s="48" t="s">
        <v>25</v>
      </c>
      <c r="J70" s="49">
        <v>49.8</v>
      </c>
      <c r="K70" s="49">
        <v>68.849999999999994</v>
      </c>
      <c r="L70" s="49">
        <v>49.2</v>
      </c>
      <c r="M70" s="49">
        <v>68.010000000000005</v>
      </c>
      <c r="N70" s="49">
        <v>48.61</v>
      </c>
      <c r="O70" s="49">
        <v>67.19</v>
      </c>
      <c r="P70" s="49">
        <v>48.61</v>
      </c>
      <c r="Q70" s="49">
        <v>67.19</v>
      </c>
      <c r="R70" s="49">
        <v>45.84</v>
      </c>
      <c r="S70" s="49">
        <v>63.37</v>
      </c>
      <c r="T70" s="49" t="s">
        <v>1098</v>
      </c>
      <c r="U70" s="49" t="s">
        <v>1098</v>
      </c>
    </row>
    <row r="71" spans="1:21" ht="23.25" thickBot="1">
      <c r="A71" s="60" t="s">
        <v>1219</v>
      </c>
      <c r="B71" s="60" t="s">
        <v>1220</v>
      </c>
      <c r="C71" s="35" t="s">
        <v>23</v>
      </c>
      <c r="D71" s="35">
        <v>7896261006270</v>
      </c>
      <c r="E71" s="47">
        <v>1006801710019</v>
      </c>
      <c r="F71" s="35">
        <v>526502901115116</v>
      </c>
      <c r="G71" s="35"/>
      <c r="H71" s="48" t="s">
        <v>1112</v>
      </c>
      <c r="I71" s="48" t="s">
        <v>25</v>
      </c>
      <c r="J71" s="49">
        <v>32.840000000000003</v>
      </c>
      <c r="K71" s="49">
        <v>45.4</v>
      </c>
      <c r="L71" s="49">
        <v>32.44</v>
      </c>
      <c r="M71" s="49">
        <v>44.84</v>
      </c>
      <c r="N71" s="49">
        <v>32.049999999999997</v>
      </c>
      <c r="O71" s="49">
        <v>44.31</v>
      </c>
      <c r="P71" s="49">
        <v>32.049999999999997</v>
      </c>
      <c r="Q71" s="49">
        <v>44.31</v>
      </c>
      <c r="R71" s="106">
        <v>30.23</v>
      </c>
      <c r="S71" s="106">
        <v>41.79</v>
      </c>
      <c r="T71" s="106" t="s">
        <v>1098</v>
      </c>
      <c r="U71" s="49" t="s">
        <v>1098</v>
      </c>
    </row>
    <row r="72" spans="1:21" ht="23.25" thickBot="1">
      <c r="A72" s="60" t="s">
        <v>1221</v>
      </c>
      <c r="B72" s="60" t="s">
        <v>1222</v>
      </c>
      <c r="C72" s="35" t="s">
        <v>23</v>
      </c>
      <c r="D72" s="35">
        <v>7896261005976</v>
      </c>
      <c r="E72" s="47">
        <v>1006801630015</v>
      </c>
      <c r="F72" s="35">
        <v>526503001134112</v>
      </c>
      <c r="G72" s="35"/>
      <c r="H72" s="48" t="s">
        <v>1112</v>
      </c>
      <c r="I72" s="48" t="s">
        <v>25</v>
      </c>
      <c r="J72" s="49">
        <v>26.64</v>
      </c>
      <c r="K72" s="49">
        <v>36.83</v>
      </c>
      <c r="L72" s="49">
        <v>26.32</v>
      </c>
      <c r="M72" s="49">
        <v>36.380000000000003</v>
      </c>
      <c r="N72" s="49">
        <v>26</v>
      </c>
      <c r="O72" s="49">
        <v>35.950000000000003</v>
      </c>
      <c r="P72" s="49">
        <v>26</v>
      </c>
      <c r="Q72" s="49">
        <v>35.950000000000003</v>
      </c>
      <c r="R72" s="49">
        <v>24.52</v>
      </c>
      <c r="S72" s="49">
        <v>33.9</v>
      </c>
      <c r="T72" s="49" t="s">
        <v>1098</v>
      </c>
      <c r="U72" s="49" t="s">
        <v>1098</v>
      </c>
    </row>
    <row r="73" spans="1:21" ht="23.25" thickBot="1">
      <c r="A73" s="60" t="s">
        <v>1221</v>
      </c>
      <c r="B73" s="60" t="s">
        <v>1223</v>
      </c>
      <c r="C73" s="35" t="s">
        <v>23</v>
      </c>
      <c r="D73" s="35">
        <v>7896261005969</v>
      </c>
      <c r="E73" s="47">
        <v>1006801660011</v>
      </c>
      <c r="F73" s="35">
        <v>526503002114115</v>
      </c>
      <c r="G73" s="35"/>
      <c r="H73" s="48" t="s">
        <v>1112</v>
      </c>
      <c r="I73" s="48" t="s">
        <v>25</v>
      </c>
      <c r="J73" s="49">
        <v>18.36</v>
      </c>
      <c r="K73" s="49">
        <v>25.38</v>
      </c>
      <c r="L73" s="49">
        <v>18.14</v>
      </c>
      <c r="M73" s="49">
        <v>25.08</v>
      </c>
      <c r="N73" s="49">
        <v>17.920000000000002</v>
      </c>
      <c r="O73" s="49">
        <v>24.78</v>
      </c>
      <c r="P73" s="49">
        <v>17.920000000000002</v>
      </c>
      <c r="Q73" s="49">
        <v>24.78</v>
      </c>
      <c r="R73" s="49">
        <v>16.899999999999999</v>
      </c>
      <c r="S73" s="49">
        <v>23.37</v>
      </c>
      <c r="T73" s="49" t="s">
        <v>1098</v>
      </c>
      <c r="U73" s="49" t="s">
        <v>1098</v>
      </c>
    </row>
    <row r="74" spans="1:21" ht="23.25" thickBot="1">
      <c r="A74" s="60" t="s">
        <v>1221</v>
      </c>
      <c r="B74" s="60" t="s">
        <v>1224</v>
      </c>
      <c r="C74" s="35" t="s">
        <v>23</v>
      </c>
      <c r="D74" s="35">
        <v>7896261005983</v>
      </c>
      <c r="E74" s="47">
        <v>1006801630023</v>
      </c>
      <c r="F74" s="35">
        <v>526503003137119</v>
      </c>
      <c r="G74" s="35"/>
      <c r="H74" s="48" t="s">
        <v>1112</v>
      </c>
      <c r="I74" s="48" t="s">
        <v>25</v>
      </c>
      <c r="J74" s="49">
        <v>50.25</v>
      </c>
      <c r="K74" s="49">
        <v>69.459999999999994</v>
      </c>
      <c r="L74" s="49">
        <v>49.64</v>
      </c>
      <c r="M74" s="49">
        <v>68.62</v>
      </c>
      <c r="N74" s="49">
        <v>49.04</v>
      </c>
      <c r="O74" s="49">
        <v>67.8</v>
      </c>
      <c r="P74" s="49">
        <v>49.04</v>
      </c>
      <c r="Q74" s="49">
        <v>67.8</v>
      </c>
      <c r="R74" s="49">
        <v>46.25</v>
      </c>
      <c r="S74" s="49">
        <v>63.94</v>
      </c>
      <c r="T74" s="49" t="s">
        <v>1098</v>
      </c>
      <c r="U74" s="49" t="s">
        <v>1098</v>
      </c>
    </row>
    <row r="75" spans="1:21" ht="23.25" thickBot="1">
      <c r="A75" s="60" t="s">
        <v>1225</v>
      </c>
      <c r="B75" s="60" t="s">
        <v>1226</v>
      </c>
      <c r="C75" s="35" t="s">
        <v>23</v>
      </c>
      <c r="D75" s="35">
        <v>7897595605672</v>
      </c>
      <c r="E75" s="47">
        <v>1006801640029</v>
      </c>
      <c r="F75" s="35">
        <v>526503103115117</v>
      </c>
      <c r="G75" s="35"/>
      <c r="H75" s="48" t="s">
        <v>1112</v>
      </c>
      <c r="I75" s="48" t="s">
        <v>25</v>
      </c>
      <c r="J75" s="49">
        <v>4.26</v>
      </c>
      <c r="K75" s="49">
        <v>5.89</v>
      </c>
      <c r="L75" s="49">
        <v>4.21</v>
      </c>
      <c r="M75" s="49">
        <v>5.82</v>
      </c>
      <c r="N75" s="49">
        <v>4.16</v>
      </c>
      <c r="O75" s="49">
        <v>5.75</v>
      </c>
      <c r="P75" s="49">
        <v>4.16</v>
      </c>
      <c r="Q75" s="49">
        <v>5.75</v>
      </c>
      <c r="R75" s="49">
        <v>3.92</v>
      </c>
      <c r="S75" s="49">
        <v>5.42</v>
      </c>
      <c r="T75" s="49" t="s">
        <v>1098</v>
      </c>
      <c r="U75" s="49" t="s">
        <v>1098</v>
      </c>
    </row>
    <row r="76" spans="1:21" ht="23.25" thickBot="1">
      <c r="A76" s="60" t="s">
        <v>1225</v>
      </c>
      <c r="B76" s="60" t="s">
        <v>1227</v>
      </c>
      <c r="C76" s="35" t="s">
        <v>23</v>
      </c>
      <c r="D76" s="35">
        <v>7896261005990</v>
      </c>
      <c r="E76" s="47">
        <v>1006801640010</v>
      </c>
      <c r="F76" s="35">
        <v>526503101112110</v>
      </c>
      <c r="G76" s="35"/>
      <c r="H76" s="48" t="s">
        <v>1112</v>
      </c>
      <c r="I76" s="48" t="s">
        <v>25</v>
      </c>
      <c r="J76" s="49">
        <v>14.25</v>
      </c>
      <c r="K76" s="49">
        <v>19.7</v>
      </c>
      <c r="L76" s="49">
        <v>14.08</v>
      </c>
      <c r="M76" s="49">
        <v>19.46</v>
      </c>
      <c r="N76" s="49">
        <v>13.91</v>
      </c>
      <c r="O76" s="49">
        <v>19.23</v>
      </c>
      <c r="P76" s="49">
        <v>13.91</v>
      </c>
      <c r="Q76" s="49">
        <v>19.23</v>
      </c>
      <c r="R76" s="49">
        <v>13.12</v>
      </c>
      <c r="S76" s="49">
        <v>18.14</v>
      </c>
      <c r="T76" s="49" t="s">
        <v>1098</v>
      </c>
      <c r="U76" s="49" t="s">
        <v>1098</v>
      </c>
    </row>
    <row r="77" spans="1:21" ht="23.25" thickBot="1">
      <c r="A77" s="60" t="s">
        <v>1225</v>
      </c>
      <c r="B77" s="60" t="s">
        <v>1228</v>
      </c>
      <c r="C77" s="35" t="s">
        <v>23</v>
      </c>
      <c r="D77" s="35">
        <v>7897595605689</v>
      </c>
      <c r="E77" s="47">
        <v>1006801640037</v>
      </c>
      <c r="F77" s="35">
        <v>526503102119119</v>
      </c>
      <c r="G77" s="35"/>
      <c r="H77" s="48" t="s">
        <v>1112</v>
      </c>
      <c r="I77" s="48" t="s">
        <v>25</v>
      </c>
      <c r="J77" s="49">
        <v>211.75</v>
      </c>
      <c r="K77" s="49">
        <v>292.72000000000003</v>
      </c>
      <c r="L77" s="49">
        <v>209.18</v>
      </c>
      <c r="M77" s="49">
        <v>289.16000000000003</v>
      </c>
      <c r="N77" s="49">
        <v>206.67</v>
      </c>
      <c r="O77" s="49">
        <v>285.69</v>
      </c>
      <c r="P77" s="49">
        <v>206.67</v>
      </c>
      <c r="Q77" s="49">
        <v>285.69</v>
      </c>
      <c r="R77" s="49">
        <v>194.91</v>
      </c>
      <c r="S77" s="49">
        <v>269.44</v>
      </c>
      <c r="T77" s="49" t="s">
        <v>1098</v>
      </c>
      <c r="U77" s="49" t="s">
        <v>1098</v>
      </c>
    </row>
    <row r="78" spans="1:21" ht="23.25" thickBot="1">
      <c r="A78" s="60" t="s">
        <v>1229</v>
      </c>
      <c r="B78" s="60" t="s">
        <v>1230</v>
      </c>
      <c r="C78" s="35" t="s">
        <v>23</v>
      </c>
      <c r="D78" s="35">
        <v>7896261006096</v>
      </c>
      <c r="E78" s="47">
        <v>1006808790034</v>
      </c>
      <c r="F78" s="35">
        <v>526503201151118</v>
      </c>
      <c r="G78" s="35"/>
      <c r="H78" s="48" t="s">
        <v>1112</v>
      </c>
      <c r="I78" s="48" t="s">
        <v>25</v>
      </c>
      <c r="J78" s="49">
        <v>30.95</v>
      </c>
      <c r="K78" s="49">
        <v>42.78</v>
      </c>
      <c r="L78" s="49">
        <v>30.57</v>
      </c>
      <c r="M78" s="49">
        <v>42.26</v>
      </c>
      <c r="N78" s="49">
        <v>30.2</v>
      </c>
      <c r="O78" s="49">
        <v>41.75</v>
      </c>
      <c r="P78" s="49">
        <v>30.2</v>
      </c>
      <c r="Q78" s="49">
        <v>41.75</v>
      </c>
      <c r="R78" s="49">
        <v>28.49</v>
      </c>
      <c r="S78" s="49">
        <v>39.380000000000003</v>
      </c>
      <c r="T78" s="49" t="s">
        <v>1098</v>
      </c>
      <c r="U78" s="49" t="s">
        <v>1098</v>
      </c>
    </row>
    <row r="79" spans="1:21" ht="23.25" thickBot="1">
      <c r="A79" s="60" t="s">
        <v>1229</v>
      </c>
      <c r="B79" s="60" t="s">
        <v>1231</v>
      </c>
      <c r="C79" s="35" t="s">
        <v>23</v>
      </c>
      <c r="D79" s="35">
        <v>7896261007291</v>
      </c>
      <c r="E79" s="47">
        <v>1006808790085</v>
      </c>
      <c r="F79" s="35">
        <v>526503202156113</v>
      </c>
      <c r="G79" s="35"/>
      <c r="H79" s="48" t="s">
        <v>1112</v>
      </c>
      <c r="I79" s="48" t="s">
        <v>25</v>
      </c>
      <c r="J79" s="49">
        <v>18.8</v>
      </c>
      <c r="K79" s="49">
        <v>25.99</v>
      </c>
      <c r="L79" s="49">
        <v>18.57</v>
      </c>
      <c r="M79" s="49">
        <v>25.67</v>
      </c>
      <c r="N79" s="49">
        <v>18.350000000000001</v>
      </c>
      <c r="O79" s="49">
        <v>25.36</v>
      </c>
      <c r="P79" s="49">
        <v>18.350000000000001</v>
      </c>
      <c r="Q79" s="49">
        <v>25.36</v>
      </c>
      <c r="R79" s="49">
        <v>17.3</v>
      </c>
      <c r="S79" s="49">
        <v>23.92</v>
      </c>
      <c r="T79" s="49" t="s">
        <v>1098</v>
      </c>
      <c r="U79" s="49" t="s">
        <v>1098</v>
      </c>
    </row>
    <row r="80" spans="1:21" ht="23.25" thickBot="1">
      <c r="A80" s="60" t="s">
        <v>1229</v>
      </c>
      <c r="B80" s="60" t="s">
        <v>1232</v>
      </c>
      <c r="C80" s="35" t="s">
        <v>23</v>
      </c>
      <c r="D80" s="35">
        <v>7896261006089</v>
      </c>
      <c r="E80" s="47">
        <v>1006808790018</v>
      </c>
      <c r="F80" s="35">
        <v>526503203152111</v>
      </c>
      <c r="G80" s="35"/>
      <c r="H80" s="48" t="s">
        <v>1112</v>
      </c>
      <c r="I80" s="48" t="s">
        <v>25</v>
      </c>
      <c r="J80" s="49">
        <v>17.71</v>
      </c>
      <c r="K80" s="49">
        <v>24.47</v>
      </c>
      <c r="L80" s="49">
        <v>17.489999999999998</v>
      </c>
      <c r="M80" s="49">
        <v>24.18</v>
      </c>
      <c r="N80" s="49">
        <v>17.28</v>
      </c>
      <c r="O80" s="49">
        <v>23.89</v>
      </c>
      <c r="P80" s="49">
        <v>17.28</v>
      </c>
      <c r="Q80" s="49">
        <v>23.89</v>
      </c>
      <c r="R80" s="49">
        <v>16.3</v>
      </c>
      <c r="S80" s="49">
        <v>22.53</v>
      </c>
      <c r="T80" s="49" t="s">
        <v>1098</v>
      </c>
      <c r="U80" s="49" t="s">
        <v>1098</v>
      </c>
    </row>
    <row r="81" spans="1:21" ht="23.25" thickBot="1">
      <c r="A81" s="60" t="s">
        <v>1229</v>
      </c>
      <c r="B81" s="60" t="s">
        <v>1233</v>
      </c>
      <c r="C81" s="35" t="s">
        <v>23</v>
      </c>
      <c r="D81" s="35">
        <v>7896261007284</v>
      </c>
      <c r="E81" s="47">
        <v>1006808790050</v>
      </c>
      <c r="F81" s="35">
        <v>526503204159111</v>
      </c>
      <c r="G81" s="35"/>
      <c r="H81" s="48" t="s">
        <v>1112</v>
      </c>
      <c r="I81" s="48" t="s">
        <v>25</v>
      </c>
      <c r="J81" s="49">
        <v>12.54</v>
      </c>
      <c r="K81" s="49">
        <v>17.34</v>
      </c>
      <c r="L81" s="49">
        <v>12.39</v>
      </c>
      <c r="M81" s="49">
        <v>17.13</v>
      </c>
      <c r="N81" s="49">
        <v>12.24</v>
      </c>
      <c r="O81" s="49">
        <v>16.920000000000002</v>
      </c>
      <c r="P81" s="49">
        <v>12.24</v>
      </c>
      <c r="Q81" s="49">
        <v>16.920000000000002</v>
      </c>
      <c r="R81" s="49">
        <v>11.55</v>
      </c>
      <c r="S81" s="49">
        <v>15.96</v>
      </c>
      <c r="T81" s="49" t="s">
        <v>1098</v>
      </c>
      <c r="U81" s="49" t="s">
        <v>1098</v>
      </c>
    </row>
    <row r="82" spans="1:21" ht="23.25" thickBot="1">
      <c r="A82" s="60" t="s">
        <v>1234</v>
      </c>
      <c r="B82" s="60" t="s">
        <v>1235</v>
      </c>
      <c r="C82" s="35" t="s">
        <v>23</v>
      </c>
      <c r="D82" s="35">
        <v>7896261007550</v>
      </c>
      <c r="E82" s="47">
        <v>1006809740014</v>
      </c>
      <c r="F82" s="35">
        <v>526524901150117</v>
      </c>
      <c r="G82" s="35"/>
      <c r="H82" s="48" t="s">
        <v>1112</v>
      </c>
      <c r="I82" s="48" t="s">
        <v>25</v>
      </c>
      <c r="J82" s="49">
        <v>16.03</v>
      </c>
      <c r="K82" s="49">
        <v>22.17</v>
      </c>
      <c r="L82" s="49">
        <v>15.84</v>
      </c>
      <c r="M82" s="49">
        <v>21.9</v>
      </c>
      <c r="N82" s="49">
        <v>15.65</v>
      </c>
      <c r="O82" s="49">
        <v>21.63</v>
      </c>
      <c r="P82" s="49">
        <v>15.65</v>
      </c>
      <c r="Q82" s="49">
        <v>21.63</v>
      </c>
      <c r="R82" s="106">
        <v>14.76</v>
      </c>
      <c r="S82" s="106">
        <v>20.399999999999999</v>
      </c>
      <c r="T82" s="106" t="s">
        <v>1098</v>
      </c>
      <c r="U82" s="49" t="s">
        <v>1098</v>
      </c>
    </row>
    <row r="83" spans="1:21" ht="34.5" thickBot="1">
      <c r="A83" s="60" t="s">
        <v>1234</v>
      </c>
      <c r="B83" s="60" t="s">
        <v>1236</v>
      </c>
      <c r="C83" s="35" t="s">
        <v>23</v>
      </c>
      <c r="D83" s="35">
        <v>7896261010987</v>
      </c>
      <c r="E83" s="47">
        <v>1006809740022</v>
      </c>
      <c r="F83" s="35">
        <v>526524902157417</v>
      </c>
      <c r="G83" s="35"/>
      <c r="H83" s="48" t="s">
        <v>1112</v>
      </c>
      <c r="I83" s="48" t="s">
        <v>25</v>
      </c>
      <c r="J83" s="49">
        <v>761.53</v>
      </c>
      <c r="K83" s="49">
        <v>1052.71</v>
      </c>
      <c r="L83" s="49">
        <v>752.28</v>
      </c>
      <c r="M83" s="49">
        <v>1039.92</v>
      </c>
      <c r="N83" s="49">
        <v>743.25</v>
      </c>
      <c r="O83" s="49">
        <v>1027.44</v>
      </c>
      <c r="P83" s="49">
        <v>743.25</v>
      </c>
      <c r="Q83" s="49">
        <v>1027.44</v>
      </c>
      <c r="R83" s="49">
        <v>700.97</v>
      </c>
      <c r="S83" s="49">
        <v>969</v>
      </c>
      <c r="T83" s="49" t="s">
        <v>1098</v>
      </c>
      <c r="U83" s="49" t="s">
        <v>1098</v>
      </c>
    </row>
    <row r="84" spans="1:21" ht="23.25" thickBot="1">
      <c r="A84" s="60" t="s">
        <v>1237</v>
      </c>
      <c r="B84" s="60" t="s">
        <v>1238</v>
      </c>
      <c r="C84" s="35" t="s">
        <v>41</v>
      </c>
      <c r="D84" s="35">
        <v>7896261005235</v>
      </c>
      <c r="E84" s="47">
        <v>1006800290032</v>
      </c>
      <c r="F84" s="35">
        <v>526503301111428</v>
      </c>
      <c r="G84" s="35"/>
      <c r="H84" s="48" t="s">
        <v>1112</v>
      </c>
      <c r="I84" s="48" t="s">
        <v>43</v>
      </c>
      <c r="J84" s="49">
        <v>4.09</v>
      </c>
      <c r="K84" s="49">
        <v>5.44</v>
      </c>
      <c r="L84" s="49">
        <v>4.03</v>
      </c>
      <c r="M84" s="49">
        <v>5.37</v>
      </c>
      <c r="N84" s="49">
        <v>3.98</v>
      </c>
      <c r="O84" s="49">
        <v>5.29</v>
      </c>
      <c r="P84" s="49">
        <v>3.46</v>
      </c>
      <c r="Q84" s="49">
        <v>4.78</v>
      </c>
      <c r="R84" s="49">
        <v>3.71</v>
      </c>
      <c r="S84" s="49">
        <v>4.95</v>
      </c>
      <c r="T84" s="49" t="s">
        <v>1098</v>
      </c>
      <c r="U84" s="49" t="s">
        <v>1098</v>
      </c>
    </row>
    <row r="85" spans="1:21" ht="23.25" thickBot="1">
      <c r="A85" s="60" t="s">
        <v>1237</v>
      </c>
      <c r="B85" s="60" t="s">
        <v>1239</v>
      </c>
      <c r="C85" s="35" t="s">
        <v>41</v>
      </c>
      <c r="D85" s="35">
        <v>7896261005228</v>
      </c>
      <c r="E85" s="47">
        <v>1006800290024</v>
      </c>
      <c r="F85" s="35">
        <v>526503302118426</v>
      </c>
      <c r="G85" s="35"/>
      <c r="H85" s="48" t="s">
        <v>1112</v>
      </c>
      <c r="I85" s="48" t="s">
        <v>43</v>
      </c>
      <c r="J85" s="49">
        <v>4.47</v>
      </c>
      <c r="K85" s="49">
        <v>5.94</v>
      </c>
      <c r="L85" s="49">
        <v>4.41</v>
      </c>
      <c r="M85" s="49">
        <v>5.86</v>
      </c>
      <c r="N85" s="49">
        <v>4.34</v>
      </c>
      <c r="O85" s="49">
        <v>5.78</v>
      </c>
      <c r="P85" s="49">
        <v>3.77</v>
      </c>
      <c r="Q85" s="49">
        <v>5.22</v>
      </c>
      <c r="R85" s="49">
        <v>4.0599999999999996</v>
      </c>
      <c r="S85" s="49">
        <v>5.41</v>
      </c>
      <c r="T85" s="49" t="s">
        <v>1098</v>
      </c>
      <c r="U85" s="49" t="s">
        <v>1098</v>
      </c>
    </row>
    <row r="86" spans="1:21" ht="23.25" thickBot="1">
      <c r="A86" s="60" t="s">
        <v>1242</v>
      </c>
      <c r="B86" s="60" t="s">
        <v>1243</v>
      </c>
      <c r="C86" s="35" t="s">
        <v>23</v>
      </c>
      <c r="D86" s="35">
        <v>7896261007895</v>
      </c>
      <c r="E86" s="47">
        <v>1006809030017</v>
      </c>
      <c r="F86" s="35">
        <v>526503501153418</v>
      </c>
      <c r="G86" s="35"/>
      <c r="H86" s="48" t="s">
        <v>1112</v>
      </c>
      <c r="I86" s="48" t="s">
        <v>25</v>
      </c>
      <c r="J86" s="49">
        <v>22.86</v>
      </c>
      <c r="K86" s="49">
        <v>31.6</v>
      </c>
      <c r="L86" s="49">
        <v>22.58</v>
      </c>
      <c r="M86" s="49">
        <v>31.21</v>
      </c>
      <c r="N86" s="49">
        <v>22.31</v>
      </c>
      <c r="O86" s="49">
        <v>30.84</v>
      </c>
      <c r="P86" s="49">
        <v>22.31</v>
      </c>
      <c r="Q86" s="49">
        <v>30.84</v>
      </c>
      <c r="R86" s="49">
        <v>21.04</v>
      </c>
      <c r="S86" s="49">
        <v>29.08</v>
      </c>
      <c r="T86" s="49" t="s">
        <v>1098</v>
      </c>
      <c r="U86" s="49" t="s">
        <v>1098</v>
      </c>
    </row>
    <row r="87" spans="1:21" ht="13.5" thickBot="1">
      <c r="A87" s="60" t="s">
        <v>1242</v>
      </c>
      <c r="B87" s="60" t="s">
        <v>1244</v>
      </c>
      <c r="C87" s="35" t="s">
        <v>23</v>
      </c>
      <c r="D87" s="35">
        <v>7896261007949</v>
      </c>
      <c r="E87" s="47">
        <v>1006809030025</v>
      </c>
      <c r="F87" s="35">
        <v>526503502151419</v>
      </c>
      <c r="G87" s="35"/>
      <c r="H87" s="48" t="s">
        <v>1112</v>
      </c>
      <c r="I87" s="48" t="s">
        <v>25</v>
      </c>
      <c r="J87" s="49">
        <v>108.31</v>
      </c>
      <c r="K87" s="49">
        <v>149.72</v>
      </c>
      <c r="L87" s="49">
        <v>106.99</v>
      </c>
      <c r="M87" s="49">
        <v>147.9</v>
      </c>
      <c r="N87" s="49">
        <v>105.71</v>
      </c>
      <c r="O87" s="49">
        <v>146.12</v>
      </c>
      <c r="P87" s="49">
        <v>105.71</v>
      </c>
      <c r="Q87" s="49">
        <v>146.12</v>
      </c>
      <c r="R87" s="49">
        <v>99.69</v>
      </c>
      <c r="S87" s="49">
        <v>137.81</v>
      </c>
      <c r="T87" s="49" t="s">
        <v>1098</v>
      </c>
      <c r="U87" s="49" t="s">
        <v>1098</v>
      </c>
    </row>
    <row r="88" spans="1:21" ht="23.25" thickBot="1">
      <c r="A88" s="60" t="s">
        <v>1245</v>
      </c>
      <c r="B88" s="60" t="s">
        <v>1246</v>
      </c>
      <c r="C88" s="35" t="s">
        <v>23</v>
      </c>
      <c r="D88" s="35">
        <v>7896261006188</v>
      </c>
      <c r="E88" s="47">
        <v>1006801690026</v>
      </c>
      <c r="F88" s="35">
        <v>526503601115119</v>
      </c>
      <c r="G88" s="35"/>
      <c r="H88" s="48" t="s">
        <v>1112</v>
      </c>
      <c r="I88" s="48" t="s">
        <v>25</v>
      </c>
      <c r="J88" s="49">
        <v>67.959999999999994</v>
      </c>
      <c r="K88" s="49">
        <v>93.94</v>
      </c>
      <c r="L88" s="49">
        <v>67.13</v>
      </c>
      <c r="M88" s="49">
        <v>92.8</v>
      </c>
      <c r="N88" s="49">
        <v>66.319999999999993</v>
      </c>
      <c r="O88" s="49">
        <v>91.68</v>
      </c>
      <c r="P88" s="49">
        <v>66.319999999999993</v>
      </c>
      <c r="Q88" s="49">
        <v>91.68</v>
      </c>
      <c r="R88" s="49">
        <v>62.55</v>
      </c>
      <c r="S88" s="49">
        <v>86.47</v>
      </c>
      <c r="T88" s="49" t="s">
        <v>1098</v>
      </c>
      <c r="U88" s="49" t="s">
        <v>1098</v>
      </c>
    </row>
    <row r="89" spans="1:21" ht="23.25" thickBot="1">
      <c r="A89" s="60" t="s">
        <v>859</v>
      </c>
      <c r="B89" s="60" t="s">
        <v>1247</v>
      </c>
      <c r="C89" s="35" t="s">
        <v>23</v>
      </c>
      <c r="D89" s="35">
        <v>7896261002180</v>
      </c>
      <c r="E89" s="47">
        <v>1006800430020</v>
      </c>
      <c r="F89" s="35">
        <v>526503701111417</v>
      </c>
      <c r="G89" s="35"/>
      <c r="H89" s="48" t="s">
        <v>1112</v>
      </c>
      <c r="I89" s="48" t="s">
        <v>43</v>
      </c>
      <c r="J89" s="49">
        <v>10.24</v>
      </c>
      <c r="K89" s="49">
        <v>13.61</v>
      </c>
      <c r="L89" s="49">
        <v>10.09</v>
      </c>
      <c r="M89" s="49">
        <v>13.42</v>
      </c>
      <c r="N89" s="49">
        <v>9.9499999999999993</v>
      </c>
      <c r="O89" s="49">
        <v>13.24</v>
      </c>
      <c r="P89" s="49">
        <v>8.64</v>
      </c>
      <c r="Q89" s="49">
        <v>11.95</v>
      </c>
      <c r="R89" s="49">
        <v>9.3000000000000007</v>
      </c>
      <c r="S89" s="49">
        <v>12.4</v>
      </c>
      <c r="T89" s="49" t="s">
        <v>1098</v>
      </c>
      <c r="U89" s="49" t="s">
        <v>1098</v>
      </c>
    </row>
    <row r="90" spans="1:21" ht="23.25" thickBot="1">
      <c r="A90" s="60" t="s">
        <v>1248</v>
      </c>
      <c r="B90" s="60" t="s">
        <v>1249</v>
      </c>
      <c r="C90" s="35" t="s">
        <v>23</v>
      </c>
      <c r="D90" s="35">
        <v>7896261006409</v>
      </c>
      <c r="E90" s="47">
        <v>1006801680012</v>
      </c>
      <c r="F90" s="35">
        <v>526503801114116</v>
      </c>
      <c r="G90" s="35"/>
      <c r="H90" s="48" t="s">
        <v>1112</v>
      </c>
      <c r="I90" s="48" t="s">
        <v>25</v>
      </c>
      <c r="J90" s="49">
        <v>25.29</v>
      </c>
      <c r="K90" s="49">
        <v>34.96</v>
      </c>
      <c r="L90" s="49">
        <v>24.98</v>
      </c>
      <c r="M90" s="49">
        <v>34.53</v>
      </c>
      <c r="N90" s="49">
        <v>24.68</v>
      </c>
      <c r="O90" s="49">
        <v>34.119999999999997</v>
      </c>
      <c r="P90" s="49">
        <v>24.68</v>
      </c>
      <c r="Q90" s="49">
        <v>34.119999999999997</v>
      </c>
      <c r="R90" s="49">
        <v>23.28</v>
      </c>
      <c r="S90" s="49">
        <v>32.18</v>
      </c>
      <c r="T90" s="49" t="s">
        <v>1098</v>
      </c>
      <c r="U90" s="49" t="s">
        <v>1098</v>
      </c>
    </row>
    <row r="91" spans="1:21" ht="23.25" thickBot="1">
      <c r="A91" s="60" t="s">
        <v>1248</v>
      </c>
      <c r="B91" s="60" t="s">
        <v>1227</v>
      </c>
      <c r="C91" s="35" t="s">
        <v>23</v>
      </c>
      <c r="D91" s="35">
        <v>7896261006393</v>
      </c>
      <c r="E91" s="47">
        <v>1006801680039</v>
      </c>
      <c r="F91" s="35">
        <v>526503802110114</v>
      </c>
      <c r="G91" s="35"/>
      <c r="H91" s="48" t="s">
        <v>1112</v>
      </c>
      <c r="I91" s="48" t="s">
        <v>25</v>
      </c>
      <c r="J91" s="49">
        <v>44.01</v>
      </c>
      <c r="K91" s="49">
        <v>60.84</v>
      </c>
      <c r="L91" s="49">
        <v>43.48</v>
      </c>
      <c r="M91" s="49">
        <v>60.11</v>
      </c>
      <c r="N91" s="49">
        <v>42.96</v>
      </c>
      <c r="O91" s="49">
        <v>59.38</v>
      </c>
      <c r="P91" s="49">
        <v>42.96</v>
      </c>
      <c r="Q91" s="49">
        <v>59.38</v>
      </c>
      <c r="R91" s="49">
        <v>40.51</v>
      </c>
      <c r="S91" s="49">
        <v>56.01</v>
      </c>
      <c r="T91" s="49" t="s">
        <v>1098</v>
      </c>
      <c r="U91" s="49" t="s">
        <v>1098</v>
      </c>
    </row>
    <row r="92" spans="1:21" ht="23.25" thickBot="1">
      <c r="A92" s="60" t="s">
        <v>1250</v>
      </c>
      <c r="B92" s="60" t="s">
        <v>1251</v>
      </c>
      <c r="C92" s="35" t="s">
        <v>23</v>
      </c>
      <c r="D92" s="35">
        <v>7896261006294</v>
      </c>
      <c r="E92" s="47">
        <v>1006801700013</v>
      </c>
      <c r="F92" s="35">
        <v>526503901119111</v>
      </c>
      <c r="G92" s="35"/>
      <c r="H92" s="48" t="s">
        <v>1112</v>
      </c>
      <c r="I92" s="48" t="s">
        <v>25</v>
      </c>
      <c r="J92" s="49">
        <v>26.07</v>
      </c>
      <c r="K92" s="49">
        <v>36.03</v>
      </c>
      <c r="L92" s="49">
        <v>25.75</v>
      </c>
      <c r="M92" s="49">
        <v>35.6</v>
      </c>
      <c r="N92" s="49">
        <v>25.44</v>
      </c>
      <c r="O92" s="49">
        <v>35.17</v>
      </c>
      <c r="P92" s="49">
        <v>25.44</v>
      </c>
      <c r="Q92" s="49">
        <v>35.17</v>
      </c>
      <c r="R92" s="49">
        <v>23.99</v>
      </c>
      <c r="S92" s="49">
        <v>33.17</v>
      </c>
      <c r="T92" s="49" t="s">
        <v>1098</v>
      </c>
      <c r="U92" s="49" t="s">
        <v>1098</v>
      </c>
    </row>
    <row r="93" spans="1:21" ht="23.25" thickBot="1">
      <c r="A93" s="60" t="s">
        <v>1250</v>
      </c>
      <c r="B93" s="60" t="s">
        <v>1252</v>
      </c>
      <c r="C93" s="35" t="s">
        <v>23</v>
      </c>
      <c r="D93" s="35">
        <v>7896261006300</v>
      </c>
      <c r="E93" s="47">
        <v>1006801700021</v>
      </c>
      <c r="F93" s="35">
        <v>526503902115118</v>
      </c>
      <c r="G93" s="35"/>
      <c r="H93" s="48" t="s">
        <v>1112</v>
      </c>
      <c r="I93" s="48" t="s">
        <v>25</v>
      </c>
      <c r="J93" s="49">
        <v>41.52</v>
      </c>
      <c r="K93" s="49">
        <v>57.4</v>
      </c>
      <c r="L93" s="49">
        <v>41.02</v>
      </c>
      <c r="M93" s="49">
        <v>56.7</v>
      </c>
      <c r="N93" s="49">
        <v>40.53</v>
      </c>
      <c r="O93" s="49">
        <v>56.02</v>
      </c>
      <c r="P93" s="49">
        <v>40.53</v>
      </c>
      <c r="Q93" s="49">
        <v>56.02</v>
      </c>
      <c r="R93" s="106">
        <v>38.22</v>
      </c>
      <c r="S93" s="106">
        <v>52.84</v>
      </c>
      <c r="T93" s="106" t="s">
        <v>1098</v>
      </c>
      <c r="U93" s="49" t="s">
        <v>1098</v>
      </c>
    </row>
    <row r="94" spans="1:21" ht="23.25" thickBot="1">
      <c r="A94" s="60" t="s">
        <v>1253</v>
      </c>
      <c r="B94" s="60" t="s">
        <v>1254</v>
      </c>
      <c r="C94" s="35" t="s">
        <v>23</v>
      </c>
      <c r="D94" s="35">
        <v>7896261010130</v>
      </c>
      <c r="E94" s="47">
        <v>1006810250076</v>
      </c>
      <c r="F94" s="35">
        <v>526504003114117</v>
      </c>
      <c r="G94" s="35"/>
      <c r="H94" s="48" t="s">
        <v>1112</v>
      </c>
      <c r="I94" s="48" t="s">
        <v>25</v>
      </c>
      <c r="J94" s="49">
        <v>10.35</v>
      </c>
      <c r="K94" s="49">
        <v>14.3</v>
      </c>
      <c r="L94" s="49">
        <v>10.220000000000001</v>
      </c>
      <c r="M94" s="49">
        <v>14.13</v>
      </c>
      <c r="N94" s="49">
        <v>10.1</v>
      </c>
      <c r="O94" s="49">
        <v>13.96</v>
      </c>
      <c r="P94" s="49">
        <v>10.1</v>
      </c>
      <c r="Q94" s="49">
        <v>13.96</v>
      </c>
      <c r="R94" s="49">
        <v>9.52</v>
      </c>
      <c r="S94" s="49">
        <v>13.16</v>
      </c>
      <c r="T94" s="49" t="s">
        <v>1098</v>
      </c>
      <c r="U94" s="49" t="s">
        <v>1098</v>
      </c>
    </row>
    <row r="95" spans="1:21" ht="23.25" thickBot="1">
      <c r="A95" s="60" t="s">
        <v>1253</v>
      </c>
      <c r="B95" s="60" t="s">
        <v>1255</v>
      </c>
      <c r="C95" s="35" t="s">
        <v>23</v>
      </c>
      <c r="D95" s="35">
        <v>7896261008175</v>
      </c>
      <c r="E95" s="47">
        <v>1006810250017</v>
      </c>
      <c r="F95" s="35">
        <v>526504001111110</v>
      </c>
      <c r="G95" s="35"/>
      <c r="H95" s="48" t="s">
        <v>1112</v>
      </c>
      <c r="I95" s="48" t="s">
        <v>25</v>
      </c>
      <c r="J95" s="49">
        <v>5.17</v>
      </c>
      <c r="K95" s="49">
        <v>7.15</v>
      </c>
      <c r="L95" s="49">
        <v>5.1100000000000003</v>
      </c>
      <c r="M95" s="49">
        <v>7.06</v>
      </c>
      <c r="N95" s="49">
        <v>5.05</v>
      </c>
      <c r="O95" s="49">
        <v>6.98</v>
      </c>
      <c r="P95" s="49">
        <v>5.05</v>
      </c>
      <c r="Q95" s="49">
        <v>6.98</v>
      </c>
      <c r="R95" s="49">
        <v>4.76</v>
      </c>
      <c r="S95" s="49">
        <v>6.58</v>
      </c>
      <c r="T95" s="49" t="s">
        <v>1098</v>
      </c>
      <c r="U95" s="49" t="s">
        <v>1098</v>
      </c>
    </row>
    <row r="96" spans="1:21" ht="23.25" thickBot="1">
      <c r="A96" s="60" t="s">
        <v>1253</v>
      </c>
      <c r="B96" s="60" t="s">
        <v>1256</v>
      </c>
      <c r="C96" s="35" t="s">
        <v>23</v>
      </c>
      <c r="D96" s="35">
        <v>7896261008021</v>
      </c>
      <c r="E96" s="47">
        <v>1006810250041</v>
      </c>
      <c r="F96" s="35">
        <v>526504002118119</v>
      </c>
      <c r="G96" s="35"/>
      <c r="H96" s="48" t="s">
        <v>1112</v>
      </c>
      <c r="I96" s="48" t="s">
        <v>25</v>
      </c>
      <c r="J96" s="49">
        <v>7.16</v>
      </c>
      <c r="K96" s="49">
        <v>9.89</v>
      </c>
      <c r="L96" s="49">
        <v>7.07</v>
      </c>
      <c r="M96" s="49">
        <v>9.77</v>
      </c>
      <c r="N96" s="49">
        <v>6.99</v>
      </c>
      <c r="O96" s="49">
        <v>9.66</v>
      </c>
      <c r="P96" s="49">
        <v>6.99</v>
      </c>
      <c r="Q96" s="49">
        <v>9.66</v>
      </c>
      <c r="R96" s="49">
        <v>6.59</v>
      </c>
      <c r="S96" s="49">
        <v>9.11</v>
      </c>
      <c r="T96" s="49" t="s">
        <v>1098</v>
      </c>
      <c r="U96" s="49" t="s">
        <v>1098</v>
      </c>
    </row>
    <row r="97" spans="1:21" ht="23.25" thickBot="1">
      <c r="A97" s="60" t="s">
        <v>698</v>
      </c>
      <c r="B97" s="60" t="s">
        <v>697</v>
      </c>
      <c r="C97" s="35" t="s">
        <v>23</v>
      </c>
      <c r="D97" s="35">
        <v>7896261011335</v>
      </c>
      <c r="E97" s="47">
        <v>1006810110037</v>
      </c>
      <c r="F97" s="35">
        <v>526526502113117</v>
      </c>
      <c r="G97" s="35"/>
      <c r="H97" s="48" t="s">
        <v>1112</v>
      </c>
      <c r="I97" s="48" t="s">
        <v>25</v>
      </c>
      <c r="J97" s="49">
        <v>5.0599999999999996</v>
      </c>
      <c r="K97" s="49">
        <v>6.99</v>
      </c>
      <c r="L97" s="49">
        <v>5</v>
      </c>
      <c r="M97" s="49">
        <v>6.91</v>
      </c>
      <c r="N97" s="49">
        <v>4.9400000000000004</v>
      </c>
      <c r="O97" s="49">
        <v>6.83</v>
      </c>
      <c r="P97" s="49">
        <v>4.9400000000000004</v>
      </c>
      <c r="Q97" s="49">
        <v>6.83</v>
      </c>
      <c r="R97" s="49">
        <v>4.66</v>
      </c>
      <c r="S97" s="49">
        <v>6.44</v>
      </c>
      <c r="T97" s="49" t="s">
        <v>1098</v>
      </c>
      <c r="U97" s="49" t="s">
        <v>1098</v>
      </c>
    </row>
    <row r="98" spans="1:21" ht="23.25" thickBot="1">
      <c r="A98" s="60" t="s">
        <v>698</v>
      </c>
      <c r="B98" s="60" t="s">
        <v>704</v>
      </c>
      <c r="C98" s="35" t="s">
        <v>23</v>
      </c>
      <c r="D98" s="35">
        <v>7896261010376</v>
      </c>
      <c r="E98" s="47">
        <v>1006810110010</v>
      </c>
      <c r="F98" s="35">
        <v>526526501117119</v>
      </c>
      <c r="G98" s="35"/>
      <c r="H98" s="48" t="s">
        <v>1112</v>
      </c>
      <c r="I98" s="48" t="s">
        <v>25</v>
      </c>
      <c r="J98" s="49">
        <v>8.32</v>
      </c>
      <c r="K98" s="49">
        <v>11.5</v>
      </c>
      <c r="L98" s="49">
        <v>8.2200000000000006</v>
      </c>
      <c r="M98" s="49">
        <v>11.36</v>
      </c>
      <c r="N98" s="49">
        <v>8.1199999999999992</v>
      </c>
      <c r="O98" s="49">
        <v>11.22</v>
      </c>
      <c r="P98" s="49">
        <v>8.1199999999999992</v>
      </c>
      <c r="Q98" s="49">
        <v>11.22</v>
      </c>
      <c r="R98" s="49">
        <v>7.66</v>
      </c>
      <c r="S98" s="49">
        <v>10.59</v>
      </c>
      <c r="T98" s="49" t="s">
        <v>1098</v>
      </c>
      <c r="U98" s="49" t="s">
        <v>1098</v>
      </c>
    </row>
    <row r="99" spans="1:21" ht="23.25" thickBot="1">
      <c r="A99" s="60" t="s">
        <v>698</v>
      </c>
      <c r="B99" s="60" t="s">
        <v>710</v>
      </c>
      <c r="C99" s="35" t="s">
        <v>23</v>
      </c>
      <c r="D99" s="35">
        <v>7896261011359</v>
      </c>
      <c r="E99" s="47">
        <v>1006810110053</v>
      </c>
      <c r="F99" s="35">
        <v>526526503111118</v>
      </c>
      <c r="G99" s="35"/>
      <c r="H99" s="48" t="s">
        <v>1112</v>
      </c>
      <c r="I99" s="48" t="s">
        <v>25</v>
      </c>
      <c r="J99" s="49">
        <v>11.53</v>
      </c>
      <c r="K99" s="49">
        <v>15.94</v>
      </c>
      <c r="L99" s="49">
        <v>11.39</v>
      </c>
      <c r="M99" s="49">
        <v>15.75</v>
      </c>
      <c r="N99" s="49">
        <v>11.26</v>
      </c>
      <c r="O99" s="49">
        <v>15.56</v>
      </c>
      <c r="P99" s="49">
        <v>11.26</v>
      </c>
      <c r="Q99" s="49">
        <v>15.56</v>
      </c>
      <c r="R99" s="49">
        <v>10.62</v>
      </c>
      <c r="S99" s="49">
        <v>14.68</v>
      </c>
      <c r="T99" s="49" t="s">
        <v>1098</v>
      </c>
      <c r="U99" s="49" t="s">
        <v>1098</v>
      </c>
    </row>
    <row r="100" spans="1:21" ht="23.25" thickBot="1">
      <c r="A100" s="60" t="s">
        <v>698</v>
      </c>
      <c r="B100" s="60" t="s">
        <v>716</v>
      </c>
      <c r="C100" s="35" t="s">
        <v>23</v>
      </c>
      <c r="D100" s="35">
        <v>7896261011373</v>
      </c>
      <c r="E100" s="47">
        <v>1006810110071</v>
      </c>
      <c r="F100" s="35">
        <v>526526504116113</v>
      </c>
      <c r="G100" s="35"/>
      <c r="H100" s="48" t="s">
        <v>1112</v>
      </c>
      <c r="I100" s="48" t="s">
        <v>25</v>
      </c>
      <c r="J100" s="49">
        <v>15.6</v>
      </c>
      <c r="K100" s="49">
        <v>21.56</v>
      </c>
      <c r="L100" s="49">
        <v>15.41</v>
      </c>
      <c r="M100" s="49">
        <v>21.3</v>
      </c>
      <c r="N100" s="49">
        <v>15.22</v>
      </c>
      <c r="O100" s="49">
        <v>21.04</v>
      </c>
      <c r="P100" s="49">
        <v>15.22</v>
      </c>
      <c r="Q100" s="49">
        <v>21.04</v>
      </c>
      <c r="R100" s="49">
        <v>14.36</v>
      </c>
      <c r="S100" s="49">
        <v>19.850000000000001</v>
      </c>
      <c r="T100" s="49" t="s">
        <v>1098</v>
      </c>
      <c r="U100" s="49" t="s">
        <v>1098</v>
      </c>
    </row>
    <row r="101" spans="1:21" ht="23.25" thickBot="1">
      <c r="A101" s="60" t="s">
        <v>1257</v>
      </c>
      <c r="B101" s="60" t="s">
        <v>1258</v>
      </c>
      <c r="C101" s="35" t="s">
        <v>23</v>
      </c>
      <c r="D101" s="35">
        <v>7896261007901</v>
      </c>
      <c r="E101" s="47">
        <v>1006809080022</v>
      </c>
      <c r="F101" s="35">
        <v>526504101116114</v>
      </c>
      <c r="G101" s="35"/>
      <c r="H101" s="48" t="s">
        <v>1112</v>
      </c>
      <c r="I101" s="48" t="s">
        <v>25</v>
      </c>
      <c r="J101" s="49">
        <v>11.69</v>
      </c>
      <c r="K101" s="49">
        <v>16.16</v>
      </c>
      <c r="L101" s="49">
        <v>11.55</v>
      </c>
      <c r="M101" s="49">
        <v>15.97</v>
      </c>
      <c r="N101" s="49">
        <v>11.41</v>
      </c>
      <c r="O101" s="49">
        <v>15.77</v>
      </c>
      <c r="P101" s="49">
        <v>11.41</v>
      </c>
      <c r="Q101" s="49">
        <v>15.77</v>
      </c>
      <c r="R101" s="49">
        <v>10.76</v>
      </c>
      <c r="S101" s="49">
        <v>14.88</v>
      </c>
      <c r="T101" s="49" t="s">
        <v>1098</v>
      </c>
      <c r="U101" s="49" t="s">
        <v>1098</v>
      </c>
    </row>
    <row r="102" spans="1:21" ht="23.25" thickBot="1">
      <c r="A102" s="60" t="s">
        <v>1257</v>
      </c>
      <c r="B102" s="60" t="s">
        <v>1259</v>
      </c>
      <c r="C102" s="35" t="s">
        <v>23</v>
      </c>
      <c r="D102" s="35">
        <v>7896261007918</v>
      </c>
      <c r="E102" s="47">
        <v>1006809080103</v>
      </c>
      <c r="F102" s="35">
        <v>526504102112112</v>
      </c>
      <c r="G102" s="35"/>
      <c r="H102" s="48" t="s">
        <v>1112</v>
      </c>
      <c r="I102" s="48" t="s">
        <v>25</v>
      </c>
      <c r="J102" s="49">
        <v>11.05</v>
      </c>
      <c r="K102" s="49">
        <v>15.28</v>
      </c>
      <c r="L102" s="49">
        <v>10.92</v>
      </c>
      <c r="M102" s="49">
        <v>15.1</v>
      </c>
      <c r="N102" s="49">
        <v>10.79</v>
      </c>
      <c r="O102" s="49">
        <v>14.91</v>
      </c>
      <c r="P102" s="49">
        <v>10.79</v>
      </c>
      <c r="Q102" s="49">
        <v>14.91</v>
      </c>
      <c r="R102" s="49">
        <v>10.18</v>
      </c>
      <c r="S102" s="49">
        <v>14.07</v>
      </c>
      <c r="T102" s="49" t="s">
        <v>1098</v>
      </c>
      <c r="U102" s="49" t="s">
        <v>1098</v>
      </c>
    </row>
    <row r="103" spans="1:21" ht="23.25" thickBot="1">
      <c r="A103" s="60" t="s">
        <v>1257</v>
      </c>
      <c r="B103" s="60" t="s">
        <v>1260</v>
      </c>
      <c r="C103" s="35" t="s">
        <v>23</v>
      </c>
      <c r="D103" s="35">
        <v>7896261007925</v>
      </c>
      <c r="E103" s="47">
        <v>1006809080111</v>
      </c>
      <c r="F103" s="35">
        <v>526504103119110</v>
      </c>
      <c r="G103" s="35"/>
      <c r="H103" s="48" t="s">
        <v>1112</v>
      </c>
      <c r="I103" s="48" t="s">
        <v>25</v>
      </c>
      <c r="J103" s="49">
        <v>21.88</v>
      </c>
      <c r="K103" s="49">
        <v>30.24</v>
      </c>
      <c r="L103" s="49">
        <v>21.61</v>
      </c>
      <c r="M103" s="49">
        <v>29.87</v>
      </c>
      <c r="N103" s="49">
        <v>21.35</v>
      </c>
      <c r="O103" s="49">
        <v>29.51</v>
      </c>
      <c r="P103" s="49">
        <v>21.35</v>
      </c>
      <c r="Q103" s="49">
        <v>29.51</v>
      </c>
      <c r="R103" s="49">
        <v>20.14</v>
      </c>
      <c r="S103" s="49">
        <v>27.84</v>
      </c>
      <c r="T103" s="49" t="s">
        <v>1098</v>
      </c>
      <c r="U103" s="49" t="s">
        <v>1098</v>
      </c>
    </row>
    <row r="104" spans="1:21" ht="23.25" thickBot="1">
      <c r="A104" s="60" t="s">
        <v>1261</v>
      </c>
      <c r="B104" s="60" t="s">
        <v>1262</v>
      </c>
      <c r="C104" s="35" t="s">
        <v>23</v>
      </c>
      <c r="D104" s="35">
        <v>7896261009707</v>
      </c>
      <c r="E104" s="47">
        <v>1006809580041</v>
      </c>
      <c r="F104" s="35">
        <v>526525201111117</v>
      </c>
      <c r="G104" s="35"/>
      <c r="H104" s="48" t="s">
        <v>1112</v>
      </c>
      <c r="I104" s="48" t="s">
        <v>25</v>
      </c>
      <c r="J104" s="49">
        <v>52.8</v>
      </c>
      <c r="K104" s="49">
        <v>72.989999999999995</v>
      </c>
      <c r="L104" s="49">
        <v>52.16</v>
      </c>
      <c r="M104" s="49">
        <v>72.099999999999994</v>
      </c>
      <c r="N104" s="49">
        <v>51.53</v>
      </c>
      <c r="O104" s="49">
        <v>71.239999999999995</v>
      </c>
      <c r="P104" s="49">
        <v>51.53</v>
      </c>
      <c r="Q104" s="49">
        <v>71.239999999999995</v>
      </c>
      <c r="R104" s="106">
        <v>48.6</v>
      </c>
      <c r="S104" s="106">
        <v>67.19</v>
      </c>
      <c r="T104" s="106" t="s">
        <v>1098</v>
      </c>
      <c r="U104" s="49" t="s">
        <v>1098</v>
      </c>
    </row>
    <row r="105" spans="1:21" ht="23.25" thickBot="1">
      <c r="A105" s="60" t="s">
        <v>1261</v>
      </c>
      <c r="B105" s="60" t="s">
        <v>1263</v>
      </c>
      <c r="C105" s="35" t="s">
        <v>23</v>
      </c>
      <c r="D105" s="35">
        <v>7897595605122</v>
      </c>
      <c r="E105" s="47">
        <v>1006809580025</v>
      </c>
      <c r="F105" s="35">
        <v>526525202116112</v>
      </c>
      <c r="G105" s="35"/>
      <c r="H105" s="48" t="s">
        <v>1112</v>
      </c>
      <c r="I105" s="48" t="s">
        <v>25</v>
      </c>
      <c r="J105" s="49">
        <v>35.200000000000003</v>
      </c>
      <c r="K105" s="49">
        <v>48.66</v>
      </c>
      <c r="L105" s="49">
        <v>34.770000000000003</v>
      </c>
      <c r="M105" s="49">
        <v>48.06</v>
      </c>
      <c r="N105" s="49">
        <v>34.35</v>
      </c>
      <c r="O105" s="49">
        <v>47.49</v>
      </c>
      <c r="P105" s="49">
        <v>34.35</v>
      </c>
      <c r="Q105" s="49">
        <v>47.49</v>
      </c>
      <c r="R105" s="49">
        <v>32.4</v>
      </c>
      <c r="S105" s="49">
        <v>44.79</v>
      </c>
      <c r="T105" s="49" t="s">
        <v>1098</v>
      </c>
      <c r="U105" s="49" t="s">
        <v>1098</v>
      </c>
    </row>
    <row r="106" spans="1:21" ht="13.5" thickBot="1">
      <c r="A106" s="60" t="s">
        <v>158</v>
      </c>
      <c r="B106" s="60" t="s">
        <v>1264</v>
      </c>
      <c r="C106" s="35" t="s">
        <v>161</v>
      </c>
      <c r="D106" s="35">
        <v>7896261010062</v>
      </c>
      <c r="E106" s="47">
        <v>1006809870015</v>
      </c>
      <c r="F106" s="35">
        <v>526524801113112</v>
      </c>
      <c r="G106" s="35"/>
      <c r="H106" s="48" t="s">
        <v>1112</v>
      </c>
      <c r="I106" s="48" t="s">
        <v>25</v>
      </c>
      <c r="J106" s="49">
        <v>7.05</v>
      </c>
      <c r="K106" s="49">
        <v>9.75</v>
      </c>
      <c r="L106" s="49">
        <v>6.97</v>
      </c>
      <c r="M106" s="49">
        <v>9.6300000000000008</v>
      </c>
      <c r="N106" s="49">
        <v>6.88</v>
      </c>
      <c r="O106" s="49">
        <v>9.52</v>
      </c>
      <c r="P106" s="49">
        <v>6.88</v>
      </c>
      <c r="Q106" s="49">
        <v>9.52</v>
      </c>
      <c r="R106" s="49">
        <v>6.49</v>
      </c>
      <c r="S106" s="49">
        <v>8.98</v>
      </c>
      <c r="T106" s="49" t="s">
        <v>1098</v>
      </c>
      <c r="U106" s="49" t="s">
        <v>1098</v>
      </c>
    </row>
    <row r="107" spans="1:21" ht="13.5" thickBot="1">
      <c r="A107" s="60" t="s">
        <v>158</v>
      </c>
      <c r="B107" s="60" t="s">
        <v>1265</v>
      </c>
      <c r="C107" s="35" t="s">
        <v>161</v>
      </c>
      <c r="D107" s="35">
        <v>7896261010079</v>
      </c>
      <c r="E107" s="47">
        <v>1006809870023</v>
      </c>
      <c r="F107" s="35">
        <v>526524802111113</v>
      </c>
      <c r="G107" s="35"/>
      <c r="H107" s="48" t="s">
        <v>1112</v>
      </c>
      <c r="I107" s="48" t="s">
        <v>25</v>
      </c>
      <c r="J107" s="49">
        <v>11.14</v>
      </c>
      <c r="K107" s="49">
        <v>15.4</v>
      </c>
      <c r="L107" s="49">
        <v>11</v>
      </c>
      <c r="M107" s="49">
        <v>15.21</v>
      </c>
      <c r="N107" s="49">
        <v>10.87</v>
      </c>
      <c r="O107" s="49">
        <v>15.03</v>
      </c>
      <c r="P107" s="49">
        <v>10.87</v>
      </c>
      <c r="Q107" s="49">
        <v>15.03</v>
      </c>
      <c r="R107" s="49">
        <v>10.25</v>
      </c>
      <c r="S107" s="49">
        <v>14.17</v>
      </c>
      <c r="T107" s="49" t="s">
        <v>1098</v>
      </c>
      <c r="U107" s="49" t="s">
        <v>1098</v>
      </c>
    </row>
    <row r="108" spans="1:21" ht="13.5" thickBot="1">
      <c r="A108" s="60" t="s">
        <v>158</v>
      </c>
      <c r="B108" s="60" t="s">
        <v>1266</v>
      </c>
      <c r="C108" s="35" t="s">
        <v>161</v>
      </c>
      <c r="D108" s="35">
        <v>7896261010086</v>
      </c>
      <c r="E108" s="47">
        <v>1006809870031</v>
      </c>
      <c r="F108" s="35">
        <v>526524803116119</v>
      </c>
      <c r="G108" s="35"/>
      <c r="H108" s="48" t="s">
        <v>1112</v>
      </c>
      <c r="I108" s="48" t="s">
        <v>25</v>
      </c>
      <c r="J108" s="49">
        <v>16.809999999999999</v>
      </c>
      <c r="K108" s="49">
        <v>23.24</v>
      </c>
      <c r="L108" s="49">
        <v>16.61</v>
      </c>
      <c r="M108" s="49">
        <v>22.95</v>
      </c>
      <c r="N108" s="49">
        <v>16.41</v>
      </c>
      <c r="O108" s="49">
        <v>22.68</v>
      </c>
      <c r="P108" s="49">
        <v>16.41</v>
      </c>
      <c r="Q108" s="49">
        <v>22.68</v>
      </c>
      <c r="R108" s="49">
        <v>15.47</v>
      </c>
      <c r="S108" s="49">
        <v>21.39</v>
      </c>
      <c r="T108" s="49" t="s">
        <v>1098</v>
      </c>
      <c r="U108" s="49" t="s">
        <v>1098</v>
      </c>
    </row>
    <row r="109" spans="1:21" ht="13.5" thickBot="1">
      <c r="A109" s="60" t="s">
        <v>1271</v>
      </c>
      <c r="B109" s="60" t="s">
        <v>1272</v>
      </c>
      <c r="C109" s="35" t="s">
        <v>23</v>
      </c>
      <c r="D109" s="35">
        <v>7896261000483</v>
      </c>
      <c r="E109" s="47">
        <v>1006800530017</v>
      </c>
      <c r="F109" s="35">
        <v>526504502153411</v>
      </c>
      <c r="G109" s="35"/>
      <c r="H109" s="48" t="s">
        <v>1112</v>
      </c>
      <c r="I109" s="48" t="s">
        <v>25</v>
      </c>
      <c r="J109" s="49">
        <v>310.91000000000003</v>
      </c>
      <c r="K109" s="49">
        <v>429.79</v>
      </c>
      <c r="L109" s="49">
        <v>307.13</v>
      </c>
      <c r="M109" s="49">
        <v>424.57</v>
      </c>
      <c r="N109" s="49">
        <v>303.45</v>
      </c>
      <c r="O109" s="49">
        <v>419.47</v>
      </c>
      <c r="P109" s="49">
        <v>303.45</v>
      </c>
      <c r="Q109" s="49">
        <v>419.47</v>
      </c>
      <c r="R109" s="49">
        <v>286.18</v>
      </c>
      <c r="S109" s="49">
        <v>395.6</v>
      </c>
      <c r="T109" s="49" t="s">
        <v>1098</v>
      </c>
      <c r="U109" s="49" t="s">
        <v>1098</v>
      </c>
    </row>
    <row r="110" spans="1:21" ht="13.5" thickBot="1">
      <c r="A110" s="60" t="s">
        <v>103</v>
      </c>
      <c r="B110" s="60" t="s">
        <v>60</v>
      </c>
      <c r="C110" s="35" t="s">
        <v>23</v>
      </c>
      <c r="D110" s="35">
        <v>7896261005433</v>
      </c>
      <c r="E110" s="47">
        <v>1006809680021</v>
      </c>
      <c r="F110" s="35">
        <v>526524701119119</v>
      </c>
      <c r="G110" s="35"/>
      <c r="H110" s="48" t="s">
        <v>1112</v>
      </c>
      <c r="I110" s="48" t="s">
        <v>25</v>
      </c>
      <c r="J110" s="49">
        <v>9.98</v>
      </c>
      <c r="K110" s="49">
        <v>13.8</v>
      </c>
      <c r="L110" s="49">
        <v>9.86</v>
      </c>
      <c r="M110" s="49">
        <v>13.63</v>
      </c>
      <c r="N110" s="49">
        <v>9.74</v>
      </c>
      <c r="O110" s="49">
        <v>13.47</v>
      </c>
      <c r="P110" s="49">
        <v>9.74</v>
      </c>
      <c r="Q110" s="49">
        <v>13.47</v>
      </c>
      <c r="R110" s="49">
        <v>9.19</v>
      </c>
      <c r="S110" s="49">
        <v>12.7</v>
      </c>
      <c r="T110" s="49" t="s">
        <v>1098</v>
      </c>
      <c r="U110" s="49" t="s">
        <v>1098</v>
      </c>
    </row>
    <row r="111" spans="1:21" ht="13.5" thickBot="1">
      <c r="A111" s="60" t="s">
        <v>1274</v>
      </c>
      <c r="B111" s="60" t="s">
        <v>1275</v>
      </c>
      <c r="C111" s="35" t="s">
        <v>23</v>
      </c>
      <c r="D111" s="35">
        <v>7896261006621</v>
      </c>
      <c r="E111" s="47">
        <v>1006801810021</v>
      </c>
      <c r="F111" s="35">
        <v>526504701156419</v>
      </c>
      <c r="G111" s="35"/>
      <c r="H111" s="48" t="s">
        <v>1112</v>
      </c>
      <c r="I111" s="48" t="s">
        <v>25</v>
      </c>
      <c r="J111" s="49">
        <v>55.9</v>
      </c>
      <c r="K111" s="49">
        <v>77.27</v>
      </c>
      <c r="L111" s="49">
        <v>55.22</v>
      </c>
      <c r="M111" s="49">
        <v>76.33</v>
      </c>
      <c r="N111" s="49">
        <v>54.55</v>
      </c>
      <c r="O111" s="49">
        <v>75.41</v>
      </c>
      <c r="P111" s="49">
        <v>54.55</v>
      </c>
      <c r="Q111" s="49">
        <v>75.41</v>
      </c>
      <c r="R111" s="49">
        <v>51.45</v>
      </c>
      <c r="S111" s="49">
        <v>71.12</v>
      </c>
      <c r="T111" s="49" t="s">
        <v>1098</v>
      </c>
      <c r="U111" s="49" t="s">
        <v>1098</v>
      </c>
    </row>
    <row r="112" spans="1:21" ht="23.25" thickBot="1">
      <c r="A112" s="60" t="s">
        <v>1276</v>
      </c>
      <c r="B112" s="60" t="s">
        <v>1278</v>
      </c>
      <c r="C112" s="35" t="s">
        <v>23</v>
      </c>
      <c r="D112" s="35">
        <v>7896261008304</v>
      </c>
      <c r="E112" s="47">
        <v>1006809460062</v>
      </c>
      <c r="F112" s="35">
        <v>526525001110311</v>
      </c>
      <c r="G112" s="35"/>
      <c r="H112" s="48" t="s">
        <v>1112</v>
      </c>
      <c r="I112" s="48" t="s">
        <v>25</v>
      </c>
      <c r="J112" s="49">
        <v>93.43</v>
      </c>
      <c r="K112" s="49">
        <v>129.15</v>
      </c>
      <c r="L112" s="49">
        <v>92.29</v>
      </c>
      <c r="M112" s="49">
        <v>127.58</v>
      </c>
      <c r="N112" s="49">
        <v>91.18</v>
      </c>
      <c r="O112" s="49">
        <v>126.05</v>
      </c>
      <c r="P112" s="49">
        <v>91.18</v>
      </c>
      <c r="Q112" s="49">
        <v>126.05</v>
      </c>
      <c r="R112" s="49">
        <v>86</v>
      </c>
      <c r="S112" s="49">
        <v>118.88</v>
      </c>
      <c r="T112" s="49" t="s">
        <v>1098</v>
      </c>
      <c r="U112" s="49" t="s">
        <v>1098</v>
      </c>
    </row>
    <row r="113" spans="1:21" ht="23.25" thickBot="1">
      <c r="A113" s="60" t="s">
        <v>1276</v>
      </c>
      <c r="B113" s="60" t="s">
        <v>1280</v>
      </c>
      <c r="C113" s="35" t="s">
        <v>23</v>
      </c>
      <c r="D113" s="35">
        <v>7896261008342</v>
      </c>
      <c r="E113" s="47">
        <v>1006809460021</v>
      </c>
      <c r="F113" s="35">
        <v>526525003113318</v>
      </c>
      <c r="G113" s="35"/>
      <c r="H113" s="48" t="s">
        <v>1112</v>
      </c>
      <c r="I113" s="48" t="s">
        <v>25</v>
      </c>
      <c r="J113" s="49">
        <v>93.43</v>
      </c>
      <c r="K113" s="49">
        <v>129.15</v>
      </c>
      <c r="L113" s="49">
        <v>92.29</v>
      </c>
      <c r="M113" s="49">
        <v>127.58</v>
      </c>
      <c r="N113" s="49">
        <v>91.18</v>
      </c>
      <c r="O113" s="49">
        <v>126.05</v>
      </c>
      <c r="P113" s="49">
        <v>91.18</v>
      </c>
      <c r="Q113" s="49">
        <v>126.05</v>
      </c>
      <c r="R113" s="49">
        <v>86</v>
      </c>
      <c r="S113" s="49">
        <v>118.88</v>
      </c>
      <c r="T113" s="49" t="s">
        <v>1098</v>
      </c>
      <c r="U113" s="49" t="s">
        <v>1098</v>
      </c>
    </row>
    <row r="114" spans="1:21" ht="13.5" thickBot="1">
      <c r="A114" s="60" t="s">
        <v>1281</v>
      </c>
      <c r="B114" s="60" t="s">
        <v>1282</v>
      </c>
      <c r="C114" s="35" t="s">
        <v>23</v>
      </c>
      <c r="D114" s="35">
        <v>7896261003545</v>
      </c>
      <c r="E114" s="47">
        <v>1006800650012</v>
      </c>
      <c r="F114" s="35">
        <v>526504801118314</v>
      </c>
      <c r="G114" s="35"/>
      <c r="H114" s="48" t="s">
        <v>1112</v>
      </c>
      <c r="I114" s="48" t="s">
        <v>25</v>
      </c>
      <c r="J114" s="49">
        <v>32.47</v>
      </c>
      <c r="K114" s="49">
        <v>44.89</v>
      </c>
      <c r="L114" s="49">
        <v>32.08</v>
      </c>
      <c r="M114" s="49">
        <v>44.35</v>
      </c>
      <c r="N114" s="49">
        <v>31.7</v>
      </c>
      <c r="O114" s="49">
        <v>43.81</v>
      </c>
      <c r="P114" s="49">
        <v>31.7</v>
      </c>
      <c r="Q114" s="49">
        <v>43.81</v>
      </c>
      <c r="R114" s="49">
        <v>29.89</v>
      </c>
      <c r="S114" s="49">
        <v>41.32</v>
      </c>
      <c r="T114" s="49" t="s">
        <v>1098</v>
      </c>
      <c r="U114" s="49" t="s">
        <v>1098</v>
      </c>
    </row>
    <row r="115" spans="1:21" ht="13.5" thickBot="1">
      <c r="A115" s="60" t="s">
        <v>1281</v>
      </c>
      <c r="B115" s="60" t="s">
        <v>1283</v>
      </c>
      <c r="C115" s="35" t="s">
        <v>23</v>
      </c>
      <c r="D115" s="35">
        <v>7896261003552</v>
      </c>
      <c r="E115" s="47">
        <v>1006800650020</v>
      </c>
      <c r="F115" s="35">
        <v>526504802114312</v>
      </c>
      <c r="G115" s="35"/>
      <c r="H115" s="48" t="s">
        <v>1112</v>
      </c>
      <c r="I115" s="48" t="s">
        <v>25</v>
      </c>
      <c r="J115" s="49">
        <v>62.48</v>
      </c>
      <c r="K115" s="49">
        <v>86.37</v>
      </c>
      <c r="L115" s="49">
        <v>61.72</v>
      </c>
      <c r="M115" s="49">
        <v>85.32</v>
      </c>
      <c r="N115" s="49">
        <v>60.98</v>
      </c>
      <c r="O115" s="49">
        <v>84.3</v>
      </c>
      <c r="P115" s="49">
        <v>60.98</v>
      </c>
      <c r="Q115" s="49">
        <v>84.3</v>
      </c>
      <c r="R115" s="106">
        <v>57.51</v>
      </c>
      <c r="S115" s="106">
        <v>79.5</v>
      </c>
      <c r="T115" s="106" t="s">
        <v>1098</v>
      </c>
      <c r="U115" s="49" t="s">
        <v>1098</v>
      </c>
    </row>
    <row r="116" spans="1:21" ht="13.5" thickBot="1">
      <c r="A116" s="60" t="s">
        <v>1281</v>
      </c>
      <c r="B116" s="60" t="s">
        <v>1284</v>
      </c>
      <c r="C116" s="35" t="s">
        <v>23</v>
      </c>
      <c r="D116" s="35">
        <v>7896261001039</v>
      </c>
      <c r="E116" s="47">
        <v>1006800650039</v>
      </c>
      <c r="F116" s="35">
        <v>526504805113317</v>
      </c>
      <c r="G116" s="35"/>
      <c r="H116" s="48" t="s">
        <v>1112</v>
      </c>
      <c r="I116" s="48" t="s">
        <v>25</v>
      </c>
      <c r="J116" s="49">
        <v>32.47</v>
      </c>
      <c r="K116" s="49">
        <v>44.89</v>
      </c>
      <c r="L116" s="49">
        <v>32.08</v>
      </c>
      <c r="M116" s="49">
        <v>44.35</v>
      </c>
      <c r="N116" s="49">
        <v>31.7</v>
      </c>
      <c r="O116" s="49">
        <v>43.81</v>
      </c>
      <c r="P116" s="49">
        <v>31.7</v>
      </c>
      <c r="Q116" s="49">
        <v>43.81</v>
      </c>
      <c r="R116" s="49">
        <v>29.89</v>
      </c>
      <c r="S116" s="49">
        <v>41.32</v>
      </c>
      <c r="T116" s="49" t="s">
        <v>1098</v>
      </c>
      <c r="U116" s="49" t="s">
        <v>1098</v>
      </c>
    </row>
    <row r="117" spans="1:21" ht="13.5" thickBot="1">
      <c r="A117" s="60" t="s">
        <v>1281</v>
      </c>
      <c r="B117" s="60" t="s">
        <v>1285</v>
      </c>
      <c r="C117" s="35" t="s">
        <v>23</v>
      </c>
      <c r="D117" s="35">
        <v>7896261001046</v>
      </c>
      <c r="E117" s="47">
        <v>1006800650047</v>
      </c>
      <c r="F117" s="35">
        <v>526504806111318</v>
      </c>
      <c r="G117" s="35"/>
      <c r="H117" s="48" t="s">
        <v>1112</v>
      </c>
      <c r="I117" s="48" t="s">
        <v>25</v>
      </c>
      <c r="J117" s="49">
        <v>62.48</v>
      </c>
      <c r="K117" s="49">
        <v>86.37</v>
      </c>
      <c r="L117" s="49">
        <v>61.72</v>
      </c>
      <c r="M117" s="49">
        <v>85.32</v>
      </c>
      <c r="N117" s="49">
        <v>60.98</v>
      </c>
      <c r="O117" s="49">
        <v>84.3</v>
      </c>
      <c r="P117" s="49">
        <v>60.98</v>
      </c>
      <c r="Q117" s="49">
        <v>84.3</v>
      </c>
      <c r="R117" s="49">
        <v>57.51</v>
      </c>
      <c r="S117" s="49">
        <v>79.5</v>
      </c>
      <c r="T117" s="49" t="s">
        <v>1098</v>
      </c>
      <c r="U117" s="49" t="s">
        <v>1098</v>
      </c>
    </row>
    <row r="118" spans="1:21" ht="23.25" thickBot="1">
      <c r="A118" s="60" t="s">
        <v>1290</v>
      </c>
      <c r="B118" s="60" t="s">
        <v>1291</v>
      </c>
      <c r="C118" s="35" t="s">
        <v>23</v>
      </c>
      <c r="D118" s="35">
        <v>7896261008069</v>
      </c>
      <c r="E118" s="47">
        <v>1006800970114</v>
      </c>
      <c r="F118" s="35">
        <v>526505104119317</v>
      </c>
      <c r="G118" s="35"/>
      <c r="H118" s="48" t="s">
        <v>1112</v>
      </c>
      <c r="I118" s="48" t="s">
        <v>25</v>
      </c>
      <c r="J118" s="49">
        <v>43.25</v>
      </c>
      <c r="K118" s="49">
        <v>59.78</v>
      </c>
      <c r="L118" s="49">
        <v>42.72</v>
      </c>
      <c r="M118" s="49">
        <v>59.05</v>
      </c>
      <c r="N118" s="49">
        <v>42.21</v>
      </c>
      <c r="O118" s="49">
        <v>58.35</v>
      </c>
      <c r="P118" s="49">
        <v>42.21</v>
      </c>
      <c r="Q118" s="49">
        <v>58.35</v>
      </c>
      <c r="R118" s="49">
        <v>39.81</v>
      </c>
      <c r="S118" s="49">
        <v>55.03</v>
      </c>
      <c r="T118" s="49" t="s">
        <v>1098</v>
      </c>
      <c r="U118" s="49" t="s">
        <v>1098</v>
      </c>
    </row>
    <row r="119" spans="1:21" ht="23.25" thickBot="1">
      <c r="A119" s="60" t="s">
        <v>1295</v>
      </c>
      <c r="B119" s="60" t="s">
        <v>1296</v>
      </c>
      <c r="C119" s="35" t="s">
        <v>23</v>
      </c>
      <c r="D119" s="35">
        <v>7896261004665</v>
      </c>
      <c r="E119" s="47">
        <v>1006800390088</v>
      </c>
      <c r="F119" s="35">
        <v>526505201130419</v>
      </c>
      <c r="G119" s="35"/>
      <c r="H119" s="48" t="s">
        <v>1112</v>
      </c>
      <c r="I119" s="48" t="s">
        <v>25</v>
      </c>
      <c r="J119" s="49">
        <v>17.399999999999999</v>
      </c>
      <c r="K119" s="49">
        <v>24.05</v>
      </c>
      <c r="L119" s="49">
        <v>17.190000000000001</v>
      </c>
      <c r="M119" s="49">
        <v>23.76</v>
      </c>
      <c r="N119" s="49">
        <v>16.98</v>
      </c>
      <c r="O119" s="49">
        <v>23.47</v>
      </c>
      <c r="P119" s="49">
        <v>16.98</v>
      </c>
      <c r="Q119" s="49">
        <v>23.47</v>
      </c>
      <c r="R119" s="49">
        <v>16.02</v>
      </c>
      <c r="S119" s="49">
        <v>22.15</v>
      </c>
      <c r="T119" s="49" t="s">
        <v>1098</v>
      </c>
      <c r="U119" s="49" t="s">
        <v>1098</v>
      </c>
    </row>
    <row r="120" spans="1:21" ht="23.25" thickBot="1">
      <c r="A120" s="60" t="s">
        <v>1295</v>
      </c>
      <c r="B120" s="60" t="s">
        <v>1297</v>
      </c>
      <c r="C120" s="35" t="s">
        <v>23</v>
      </c>
      <c r="D120" s="35">
        <v>7896261002227</v>
      </c>
      <c r="E120" s="47">
        <v>1006800390029</v>
      </c>
      <c r="F120" s="35">
        <v>526505202110411</v>
      </c>
      <c r="G120" s="35"/>
      <c r="H120" s="48" t="s">
        <v>1112</v>
      </c>
      <c r="I120" s="48" t="s">
        <v>25</v>
      </c>
      <c r="J120" s="49">
        <v>21.14</v>
      </c>
      <c r="K120" s="49">
        <v>29.22</v>
      </c>
      <c r="L120" s="49">
        <v>20.88</v>
      </c>
      <c r="M120" s="49">
        <v>28.87</v>
      </c>
      <c r="N120" s="49">
        <v>20.63</v>
      </c>
      <c r="O120" s="49">
        <v>28.52</v>
      </c>
      <c r="P120" s="49">
        <v>20.63</v>
      </c>
      <c r="Q120" s="49">
        <v>28.52</v>
      </c>
      <c r="R120" s="49">
        <v>19.46</v>
      </c>
      <c r="S120" s="49">
        <v>26.9</v>
      </c>
      <c r="T120" s="49" t="s">
        <v>1098</v>
      </c>
      <c r="U120" s="49" t="s">
        <v>1098</v>
      </c>
    </row>
    <row r="121" spans="1:21" ht="23.25" thickBot="1">
      <c r="A121" s="60" t="s">
        <v>1298</v>
      </c>
      <c r="B121" s="60" t="s">
        <v>1301</v>
      </c>
      <c r="C121" s="35" t="s">
        <v>23</v>
      </c>
      <c r="D121" s="35">
        <v>7896261004948</v>
      </c>
      <c r="E121" s="47">
        <v>1006801510011</v>
      </c>
      <c r="F121" s="35">
        <v>526505402179415</v>
      </c>
      <c r="G121" s="35"/>
      <c r="H121" s="48" t="s">
        <v>1112</v>
      </c>
      <c r="I121" s="48" t="s">
        <v>25</v>
      </c>
      <c r="J121" s="49">
        <v>58.7</v>
      </c>
      <c r="K121" s="49">
        <v>81.150000000000006</v>
      </c>
      <c r="L121" s="49">
        <v>57.99</v>
      </c>
      <c r="M121" s="49">
        <v>80.16</v>
      </c>
      <c r="N121" s="49">
        <v>57.29</v>
      </c>
      <c r="O121" s="49">
        <v>79.2</v>
      </c>
      <c r="P121" s="49">
        <v>57.29</v>
      </c>
      <c r="Q121" s="49">
        <v>79.2</v>
      </c>
      <c r="R121" s="49">
        <v>54.04</v>
      </c>
      <c r="S121" s="49">
        <v>74.7</v>
      </c>
      <c r="T121" s="49" t="s">
        <v>1098</v>
      </c>
      <c r="U121" s="49" t="s">
        <v>1098</v>
      </c>
    </row>
    <row r="122" spans="1:21" ht="23.25" thickBot="1">
      <c r="A122" s="60" t="s">
        <v>1302</v>
      </c>
      <c r="B122" s="60" t="s">
        <v>1303</v>
      </c>
      <c r="C122" s="35" t="s">
        <v>23</v>
      </c>
      <c r="D122" s="35">
        <v>7896261004948</v>
      </c>
      <c r="E122" s="47">
        <v>1006801510011</v>
      </c>
      <c r="F122" s="35">
        <v>526528001170416</v>
      </c>
      <c r="G122" s="35"/>
      <c r="H122" s="48" t="s">
        <v>1112</v>
      </c>
      <c r="I122" s="48" t="s">
        <v>25</v>
      </c>
      <c r="J122" s="49">
        <v>61.32</v>
      </c>
      <c r="K122" s="49">
        <v>84.76</v>
      </c>
      <c r="L122" s="49">
        <v>60.57</v>
      </c>
      <c r="M122" s="49">
        <v>83.73</v>
      </c>
      <c r="N122" s="49">
        <v>59.84</v>
      </c>
      <c r="O122" s="49">
        <v>82.73</v>
      </c>
      <c r="P122" s="49">
        <v>59.84</v>
      </c>
      <c r="Q122" s="49">
        <v>82.73</v>
      </c>
      <c r="R122" s="49">
        <v>56.44</v>
      </c>
      <c r="S122" s="49">
        <v>78.02</v>
      </c>
      <c r="T122" s="49" t="s">
        <v>1098</v>
      </c>
      <c r="U122" s="49" t="s">
        <v>1098</v>
      </c>
    </row>
    <row r="123" spans="1:21" ht="23.25" thickBot="1">
      <c r="A123" s="60" t="s">
        <v>1304</v>
      </c>
      <c r="B123" s="60" t="s">
        <v>1305</v>
      </c>
      <c r="C123" s="35" t="s">
        <v>23</v>
      </c>
      <c r="D123" s="35">
        <v>7896261000926</v>
      </c>
      <c r="E123" s="47">
        <v>1006800120013</v>
      </c>
      <c r="F123" s="35">
        <v>526505501177410</v>
      </c>
      <c r="G123" s="35"/>
      <c r="H123" s="48" t="s">
        <v>1112</v>
      </c>
      <c r="I123" s="48" t="s">
        <v>25</v>
      </c>
      <c r="J123" s="49">
        <v>62.36</v>
      </c>
      <c r="K123" s="49">
        <v>86.2</v>
      </c>
      <c r="L123" s="49">
        <v>61.6</v>
      </c>
      <c r="M123" s="49">
        <v>85.16</v>
      </c>
      <c r="N123" s="49">
        <v>60.86</v>
      </c>
      <c r="O123" s="49">
        <v>84.13</v>
      </c>
      <c r="P123" s="49">
        <v>60.86</v>
      </c>
      <c r="Q123" s="49">
        <v>84.13</v>
      </c>
      <c r="R123" s="49">
        <v>57.4</v>
      </c>
      <c r="S123" s="49">
        <v>79.349999999999994</v>
      </c>
      <c r="T123" s="49" t="s">
        <v>1098</v>
      </c>
      <c r="U123" s="49" t="s">
        <v>1098</v>
      </c>
    </row>
    <row r="124" spans="1:21" ht="34.5" thickBot="1">
      <c r="A124" s="60" t="s">
        <v>1306</v>
      </c>
      <c r="B124" s="60" t="s">
        <v>1307</v>
      </c>
      <c r="C124" s="35" t="s">
        <v>23</v>
      </c>
      <c r="D124" s="35">
        <v>7896261000995</v>
      </c>
      <c r="E124" s="47">
        <v>1006800710015</v>
      </c>
      <c r="F124" s="35">
        <v>526505601171414</v>
      </c>
      <c r="G124" s="35"/>
      <c r="H124" s="48" t="s">
        <v>1112</v>
      </c>
      <c r="I124" s="48" t="s">
        <v>25</v>
      </c>
      <c r="J124" s="49">
        <v>44.05</v>
      </c>
      <c r="K124" s="49">
        <v>60.89</v>
      </c>
      <c r="L124" s="49">
        <v>43.51</v>
      </c>
      <c r="M124" s="49">
        <v>60.15</v>
      </c>
      <c r="N124" s="49">
        <v>42.99</v>
      </c>
      <c r="O124" s="49">
        <v>59.43</v>
      </c>
      <c r="P124" s="49">
        <v>42.99</v>
      </c>
      <c r="Q124" s="49">
        <v>59.43</v>
      </c>
      <c r="R124" s="49">
        <v>40.54</v>
      </c>
      <c r="S124" s="49">
        <v>56.04</v>
      </c>
      <c r="T124" s="49" t="s">
        <v>1098</v>
      </c>
      <c r="U124" s="49" t="s">
        <v>1098</v>
      </c>
    </row>
    <row r="125" spans="1:21" ht="34.5" thickBot="1">
      <c r="A125" s="60" t="s">
        <v>1306</v>
      </c>
      <c r="B125" s="60" t="s">
        <v>1309</v>
      </c>
      <c r="C125" s="35" t="s">
        <v>23</v>
      </c>
      <c r="D125" s="35">
        <v>7896261001008</v>
      </c>
      <c r="E125" s="47">
        <v>1006800710031</v>
      </c>
      <c r="F125" s="35">
        <v>526505602178412</v>
      </c>
      <c r="G125" s="35"/>
      <c r="H125" s="48" t="s">
        <v>1112</v>
      </c>
      <c r="I125" s="48" t="s">
        <v>25</v>
      </c>
      <c r="J125" s="49">
        <v>51.85</v>
      </c>
      <c r="K125" s="49">
        <v>71.680000000000007</v>
      </c>
      <c r="L125" s="49">
        <v>51.22</v>
      </c>
      <c r="M125" s="49">
        <v>70.81</v>
      </c>
      <c r="N125" s="49">
        <v>50.61</v>
      </c>
      <c r="O125" s="49">
        <v>69.959999999999994</v>
      </c>
      <c r="P125" s="49">
        <v>50.61</v>
      </c>
      <c r="Q125" s="49">
        <v>69.959999999999994</v>
      </c>
      <c r="R125" s="49">
        <v>47.73</v>
      </c>
      <c r="S125" s="49">
        <v>65.98</v>
      </c>
      <c r="T125" s="49" t="s">
        <v>1098</v>
      </c>
      <c r="U125" s="49" t="s">
        <v>1098</v>
      </c>
    </row>
    <row r="126" spans="1:21" ht="34.5" thickBot="1">
      <c r="A126" s="60" t="s">
        <v>1306</v>
      </c>
      <c r="B126" s="60" t="s">
        <v>1310</v>
      </c>
      <c r="C126" s="35" t="s">
        <v>23</v>
      </c>
      <c r="D126" s="35">
        <v>7896261001015</v>
      </c>
      <c r="E126" s="47">
        <v>1006800710058</v>
      </c>
      <c r="F126" s="35">
        <v>526505603174410</v>
      </c>
      <c r="G126" s="35"/>
      <c r="H126" s="48" t="s">
        <v>1112</v>
      </c>
      <c r="I126" s="48" t="s">
        <v>25</v>
      </c>
      <c r="J126" s="49">
        <v>69.28</v>
      </c>
      <c r="K126" s="49">
        <v>95.78</v>
      </c>
      <c r="L126" s="49">
        <v>68.44</v>
      </c>
      <c r="M126" s="49">
        <v>94.61</v>
      </c>
      <c r="N126" s="49">
        <v>67.62</v>
      </c>
      <c r="O126" s="49">
        <v>93.48</v>
      </c>
      <c r="P126" s="49">
        <v>67.62</v>
      </c>
      <c r="Q126" s="49">
        <v>93.48</v>
      </c>
      <c r="R126" s="106">
        <v>63.77</v>
      </c>
      <c r="S126" s="106">
        <v>88.15</v>
      </c>
      <c r="T126" s="106" t="s">
        <v>1098</v>
      </c>
      <c r="U126" s="49" t="s">
        <v>1098</v>
      </c>
    </row>
    <row r="127" spans="1:21" ht="23.25" thickBot="1">
      <c r="A127" s="60" t="s">
        <v>1311</v>
      </c>
      <c r="B127" s="60" t="s">
        <v>1312</v>
      </c>
      <c r="C127" s="35" t="s">
        <v>23</v>
      </c>
      <c r="D127" s="35">
        <v>7896261000063</v>
      </c>
      <c r="E127" s="47">
        <v>1006800480060</v>
      </c>
      <c r="F127" s="35">
        <v>526505701176418</v>
      </c>
      <c r="G127" s="35"/>
      <c r="H127" s="48" t="s">
        <v>1112</v>
      </c>
      <c r="I127" s="48" t="s">
        <v>25</v>
      </c>
      <c r="J127" s="49">
        <v>44.54</v>
      </c>
      <c r="K127" s="49">
        <v>61.57</v>
      </c>
      <c r="L127" s="49">
        <v>44</v>
      </c>
      <c r="M127" s="49">
        <v>60.83</v>
      </c>
      <c r="N127" s="49">
        <v>43.47</v>
      </c>
      <c r="O127" s="49">
        <v>60.1</v>
      </c>
      <c r="P127" s="49">
        <v>43.47</v>
      </c>
      <c r="Q127" s="49">
        <v>60.1</v>
      </c>
      <c r="R127" s="49">
        <v>41</v>
      </c>
      <c r="S127" s="49">
        <v>56.68</v>
      </c>
      <c r="T127" s="49" t="s">
        <v>1098</v>
      </c>
      <c r="U127" s="49" t="s">
        <v>1098</v>
      </c>
    </row>
    <row r="128" spans="1:21" ht="23.25" thickBot="1">
      <c r="A128" s="60" t="s">
        <v>1311</v>
      </c>
      <c r="B128" s="60" t="s">
        <v>1313</v>
      </c>
      <c r="C128" s="35" t="s">
        <v>23</v>
      </c>
      <c r="D128" s="35">
        <v>7896261000070</v>
      </c>
      <c r="E128" s="47">
        <v>1006800480052</v>
      </c>
      <c r="F128" s="35">
        <v>526505702172416</v>
      </c>
      <c r="G128" s="35"/>
      <c r="H128" s="48" t="s">
        <v>1112</v>
      </c>
      <c r="I128" s="48" t="s">
        <v>25</v>
      </c>
      <c r="J128" s="49">
        <v>52.26</v>
      </c>
      <c r="K128" s="49">
        <v>72.239999999999995</v>
      </c>
      <c r="L128" s="49">
        <v>51.63</v>
      </c>
      <c r="M128" s="49">
        <v>71.37</v>
      </c>
      <c r="N128" s="49">
        <v>51.01</v>
      </c>
      <c r="O128" s="49">
        <v>70.510000000000005</v>
      </c>
      <c r="P128" s="49">
        <v>51.01</v>
      </c>
      <c r="Q128" s="49">
        <v>70.510000000000005</v>
      </c>
      <c r="R128" s="49">
        <v>48.11</v>
      </c>
      <c r="S128" s="49">
        <v>66.510000000000005</v>
      </c>
      <c r="T128" s="49" t="s">
        <v>1098</v>
      </c>
      <c r="U128" s="49" t="s">
        <v>1098</v>
      </c>
    </row>
    <row r="129" spans="1:21" ht="23.25" thickBot="1">
      <c r="A129" s="60" t="s">
        <v>1311</v>
      </c>
      <c r="B129" s="60" t="s">
        <v>1314</v>
      </c>
      <c r="C129" s="35" t="s">
        <v>23</v>
      </c>
      <c r="D129" s="35">
        <v>7896261000087</v>
      </c>
      <c r="E129" s="47">
        <v>1006800480044</v>
      </c>
      <c r="F129" s="35">
        <v>526505703179414</v>
      </c>
      <c r="G129" s="35"/>
      <c r="H129" s="48" t="s">
        <v>1112</v>
      </c>
      <c r="I129" s="48" t="s">
        <v>25</v>
      </c>
      <c r="J129" s="49">
        <v>70.23</v>
      </c>
      <c r="K129" s="49">
        <v>97.08</v>
      </c>
      <c r="L129" s="49">
        <v>69.38</v>
      </c>
      <c r="M129" s="49">
        <v>95.9</v>
      </c>
      <c r="N129" s="49">
        <v>68.540000000000006</v>
      </c>
      <c r="O129" s="49">
        <v>94.75</v>
      </c>
      <c r="P129" s="49">
        <v>68.540000000000006</v>
      </c>
      <c r="Q129" s="49">
        <v>94.75</v>
      </c>
      <c r="R129" s="49">
        <v>64.650000000000006</v>
      </c>
      <c r="S129" s="49">
        <v>89.37</v>
      </c>
      <c r="T129" s="49" t="s">
        <v>1098</v>
      </c>
      <c r="U129" s="49" t="s">
        <v>1098</v>
      </c>
    </row>
    <row r="130" spans="1:21" ht="23.25" thickBot="1">
      <c r="A130" s="60" t="s">
        <v>1322</v>
      </c>
      <c r="B130" s="60" t="s">
        <v>1324</v>
      </c>
      <c r="C130" s="35" t="s">
        <v>23</v>
      </c>
      <c r="D130" s="35">
        <v>7896261001084</v>
      </c>
      <c r="E130" s="47">
        <v>1006800990018</v>
      </c>
      <c r="F130" s="35">
        <v>526506004118317</v>
      </c>
      <c r="G130" s="35"/>
      <c r="H130" s="48" t="s">
        <v>1112</v>
      </c>
      <c r="I130" s="48" t="s">
        <v>25</v>
      </c>
      <c r="J130" s="49">
        <v>121.38</v>
      </c>
      <c r="K130" s="49">
        <v>167.8</v>
      </c>
      <c r="L130" s="49">
        <v>119.91</v>
      </c>
      <c r="M130" s="49">
        <v>165.76</v>
      </c>
      <c r="N130" s="49">
        <v>118.47</v>
      </c>
      <c r="O130" s="49">
        <v>163.77000000000001</v>
      </c>
      <c r="P130" s="49">
        <v>118.47</v>
      </c>
      <c r="Q130" s="49">
        <v>163.77000000000001</v>
      </c>
      <c r="R130" s="49">
        <v>111.73</v>
      </c>
      <c r="S130" s="49">
        <v>154.44999999999999</v>
      </c>
      <c r="T130" s="49" t="s">
        <v>1098</v>
      </c>
      <c r="U130" s="49" t="s">
        <v>1098</v>
      </c>
    </row>
    <row r="131" spans="1:21" ht="23.25" thickBot="1">
      <c r="A131" s="60" t="s">
        <v>1322</v>
      </c>
      <c r="B131" s="60" t="s">
        <v>1325</v>
      </c>
      <c r="C131" s="35" t="s">
        <v>23</v>
      </c>
      <c r="D131" s="35">
        <v>7896261001091</v>
      </c>
      <c r="E131" s="47">
        <v>1006800990026</v>
      </c>
      <c r="F131" s="35">
        <v>526506008113311</v>
      </c>
      <c r="G131" s="35"/>
      <c r="H131" s="48" t="s">
        <v>1112</v>
      </c>
      <c r="I131" s="48" t="s">
        <v>25</v>
      </c>
      <c r="J131" s="49">
        <v>139.36000000000001</v>
      </c>
      <c r="K131" s="49">
        <v>192.65</v>
      </c>
      <c r="L131" s="49">
        <v>137.66999999999999</v>
      </c>
      <c r="M131" s="49">
        <v>190.31</v>
      </c>
      <c r="N131" s="49">
        <v>136.02000000000001</v>
      </c>
      <c r="O131" s="49">
        <v>188.03</v>
      </c>
      <c r="P131" s="49">
        <v>136.02000000000001</v>
      </c>
      <c r="Q131" s="49">
        <v>188.03</v>
      </c>
      <c r="R131" s="49">
        <v>128.28</v>
      </c>
      <c r="S131" s="49">
        <v>177.33</v>
      </c>
      <c r="T131" s="49" t="s">
        <v>1098</v>
      </c>
      <c r="U131" s="49" t="s">
        <v>1098</v>
      </c>
    </row>
    <row r="132" spans="1:21" ht="23.25" thickBot="1">
      <c r="A132" s="60" t="s">
        <v>1322</v>
      </c>
      <c r="B132" s="60" t="s">
        <v>1326</v>
      </c>
      <c r="C132" s="35" t="s">
        <v>23</v>
      </c>
      <c r="D132" s="35">
        <v>7896261001107</v>
      </c>
      <c r="E132" s="47">
        <v>1006800990034</v>
      </c>
      <c r="F132" s="35">
        <v>526506009111310</v>
      </c>
      <c r="G132" s="35"/>
      <c r="H132" s="48" t="s">
        <v>1112</v>
      </c>
      <c r="I132" s="48" t="s">
        <v>25</v>
      </c>
      <c r="J132" s="49">
        <v>276.66000000000003</v>
      </c>
      <c r="K132" s="49">
        <v>382.44</v>
      </c>
      <c r="L132" s="49">
        <v>273.3</v>
      </c>
      <c r="M132" s="49">
        <v>377.79</v>
      </c>
      <c r="N132" s="49">
        <v>270.02</v>
      </c>
      <c r="O132" s="49">
        <v>373.26</v>
      </c>
      <c r="P132" s="49">
        <v>270.02</v>
      </c>
      <c r="Q132" s="49">
        <v>373.26</v>
      </c>
      <c r="R132" s="49">
        <v>254.66</v>
      </c>
      <c r="S132" s="49">
        <v>352.03</v>
      </c>
      <c r="T132" s="49" t="s">
        <v>1098</v>
      </c>
      <c r="U132" s="49" t="s">
        <v>1098</v>
      </c>
    </row>
    <row r="133" spans="1:21" ht="23.25" thickBot="1">
      <c r="A133" s="60" t="s">
        <v>1322</v>
      </c>
      <c r="B133" s="60" t="s">
        <v>1327</v>
      </c>
      <c r="C133" s="35" t="s">
        <v>23</v>
      </c>
      <c r="D133" s="35">
        <v>7896261001114</v>
      </c>
      <c r="E133" s="47">
        <v>1006800990042</v>
      </c>
      <c r="F133" s="35">
        <v>526506011114313</v>
      </c>
      <c r="G133" s="35"/>
      <c r="H133" s="48" t="s">
        <v>1112</v>
      </c>
      <c r="I133" s="48" t="s">
        <v>25</v>
      </c>
      <c r="J133" s="49">
        <v>158.08000000000001</v>
      </c>
      <c r="K133" s="49">
        <v>218.52</v>
      </c>
      <c r="L133" s="49">
        <v>156.16</v>
      </c>
      <c r="M133" s="49">
        <v>215.87</v>
      </c>
      <c r="N133" s="49">
        <v>154.29</v>
      </c>
      <c r="O133" s="49">
        <v>213.28</v>
      </c>
      <c r="P133" s="49">
        <v>154.29</v>
      </c>
      <c r="Q133" s="49">
        <v>213.28</v>
      </c>
      <c r="R133" s="49">
        <v>145.51</v>
      </c>
      <c r="S133" s="49">
        <v>201.15</v>
      </c>
      <c r="T133" s="49" t="s">
        <v>1098</v>
      </c>
      <c r="U133" s="49" t="s">
        <v>1098</v>
      </c>
    </row>
    <row r="134" spans="1:21" ht="23.25" thickBot="1">
      <c r="A134" s="60" t="s">
        <v>1322</v>
      </c>
      <c r="B134" s="60" t="s">
        <v>1328</v>
      </c>
      <c r="C134" s="35" t="s">
        <v>23</v>
      </c>
      <c r="D134" s="35">
        <v>7896261001121</v>
      </c>
      <c r="E134" s="47">
        <v>1006800990050</v>
      </c>
      <c r="F134" s="35">
        <v>526506013117311</v>
      </c>
      <c r="G134" s="35"/>
      <c r="H134" s="48" t="s">
        <v>1112</v>
      </c>
      <c r="I134" s="48" t="s">
        <v>25</v>
      </c>
      <c r="J134" s="49">
        <v>161.32</v>
      </c>
      <c r="K134" s="49">
        <v>223</v>
      </c>
      <c r="L134" s="49">
        <v>159.36000000000001</v>
      </c>
      <c r="M134" s="49">
        <v>220.29</v>
      </c>
      <c r="N134" s="49">
        <v>157.44999999999999</v>
      </c>
      <c r="O134" s="49">
        <v>217.65</v>
      </c>
      <c r="P134" s="49">
        <v>157.44999999999999</v>
      </c>
      <c r="Q134" s="49">
        <v>217.65</v>
      </c>
      <c r="R134" s="49">
        <v>148.49</v>
      </c>
      <c r="S134" s="49">
        <v>205.27</v>
      </c>
      <c r="T134" s="49" t="s">
        <v>1098</v>
      </c>
      <c r="U134" s="49" t="s">
        <v>1098</v>
      </c>
    </row>
    <row r="135" spans="1:21" ht="23.25" thickBot="1">
      <c r="A135" s="60" t="s">
        <v>1340</v>
      </c>
      <c r="B135" s="60" t="s">
        <v>1341</v>
      </c>
      <c r="C135" s="35" t="s">
        <v>23</v>
      </c>
      <c r="D135" s="35">
        <v>7896409701463</v>
      </c>
      <c r="E135" s="47">
        <v>1006800960011</v>
      </c>
      <c r="F135" s="35">
        <v>526506104112418</v>
      </c>
      <c r="G135" s="35"/>
      <c r="H135" s="48" t="s">
        <v>1112</v>
      </c>
      <c r="I135" s="48" t="s">
        <v>25</v>
      </c>
      <c r="J135" s="49">
        <v>32.880000000000003</v>
      </c>
      <c r="K135" s="49">
        <v>45.45</v>
      </c>
      <c r="L135" s="49">
        <v>32.479999999999997</v>
      </c>
      <c r="M135" s="49">
        <v>44.9</v>
      </c>
      <c r="N135" s="49">
        <v>32.090000000000003</v>
      </c>
      <c r="O135" s="49">
        <v>44.36</v>
      </c>
      <c r="P135" s="49">
        <v>32.090000000000003</v>
      </c>
      <c r="Q135" s="49">
        <v>44.36</v>
      </c>
      <c r="R135" s="49">
        <v>30.26</v>
      </c>
      <c r="S135" s="49">
        <v>41.83</v>
      </c>
      <c r="T135" s="49" t="s">
        <v>1098</v>
      </c>
      <c r="U135" s="49" t="s">
        <v>1098</v>
      </c>
    </row>
    <row r="136" spans="1:21" ht="23.25" thickBot="1">
      <c r="A136" s="60" t="s">
        <v>1340</v>
      </c>
      <c r="B136" s="60" t="s">
        <v>1342</v>
      </c>
      <c r="C136" s="35" t="s">
        <v>23</v>
      </c>
      <c r="D136" s="35">
        <v>7896409701487</v>
      </c>
      <c r="E136" s="47">
        <v>1006800960062</v>
      </c>
      <c r="F136" s="35">
        <v>526506101131411</v>
      </c>
      <c r="G136" s="35"/>
      <c r="H136" s="48" t="s">
        <v>1112</v>
      </c>
      <c r="I136" s="48" t="s">
        <v>25</v>
      </c>
      <c r="J136" s="49">
        <v>35.229999999999997</v>
      </c>
      <c r="K136" s="49">
        <v>48.7</v>
      </c>
      <c r="L136" s="49">
        <v>34.799999999999997</v>
      </c>
      <c r="M136" s="49">
        <v>48.1</v>
      </c>
      <c r="N136" s="49">
        <v>34.380000000000003</v>
      </c>
      <c r="O136" s="49">
        <v>47.53</v>
      </c>
      <c r="P136" s="49">
        <v>34.380000000000003</v>
      </c>
      <c r="Q136" s="49">
        <v>47.53</v>
      </c>
      <c r="R136" s="49">
        <v>32.43</v>
      </c>
      <c r="S136" s="49">
        <v>44.83</v>
      </c>
      <c r="T136" s="49" t="s">
        <v>1098</v>
      </c>
      <c r="U136" s="49" t="s">
        <v>1098</v>
      </c>
    </row>
    <row r="137" spans="1:21" ht="13.5" thickBot="1">
      <c r="A137" s="60" t="s">
        <v>1343</v>
      </c>
      <c r="B137" s="60" t="s">
        <v>1344</v>
      </c>
      <c r="C137" s="35" t="s">
        <v>23</v>
      </c>
      <c r="D137" s="35">
        <v>7896015563400</v>
      </c>
      <c r="E137" s="47">
        <v>1010701110026</v>
      </c>
      <c r="F137" s="35">
        <v>526506203161417</v>
      </c>
      <c r="G137" s="35"/>
      <c r="H137" s="48" t="s">
        <v>1112</v>
      </c>
      <c r="I137" s="48" t="s">
        <v>43</v>
      </c>
      <c r="J137" s="49">
        <v>16.68</v>
      </c>
      <c r="K137" s="49">
        <v>22.18</v>
      </c>
      <c r="L137" s="49">
        <v>16.45</v>
      </c>
      <c r="M137" s="49">
        <v>21.87</v>
      </c>
      <c r="N137" s="49">
        <v>16.22</v>
      </c>
      <c r="O137" s="49">
        <v>21.58</v>
      </c>
      <c r="P137" s="49">
        <v>14.09</v>
      </c>
      <c r="Q137" s="49">
        <v>19.47</v>
      </c>
      <c r="R137" s="106">
        <v>15.16</v>
      </c>
      <c r="S137" s="106">
        <v>20.22</v>
      </c>
      <c r="T137" s="106" t="s">
        <v>1098</v>
      </c>
      <c r="U137" s="49" t="s">
        <v>1098</v>
      </c>
    </row>
    <row r="138" spans="1:21" ht="13.5" thickBot="1">
      <c r="A138" s="60" t="s">
        <v>1343</v>
      </c>
      <c r="B138" s="60" t="s">
        <v>1345</v>
      </c>
      <c r="C138" s="35" t="s">
        <v>23</v>
      </c>
      <c r="D138" s="35">
        <v>7896261006775</v>
      </c>
      <c r="E138" s="47">
        <v>1006809360033</v>
      </c>
      <c r="F138" s="35">
        <v>526506201118417</v>
      </c>
      <c r="G138" s="35"/>
      <c r="H138" s="48" t="s">
        <v>1112</v>
      </c>
      <c r="I138" s="48" t="s">
        <v>25</v>
      </c>
      <c r="J138" s="49">
        <v>80.42</v>
      </c>
      <c r="K138" s="49">
        <v>111.17</v>
      </c>
      <c r="L138" s="49">
        <v>79.44</v>
      </c>
      <c r="M138" s="49">
        <v>109.81</v>
      </c>
      <c r="N138" s="49">
        <v>78.489999999999995</v>
      </c>
      <c r="O138" s="49">
        <v>108.5</v>
      </c>
      <c r="P138" s="49">
        <v>78.489999999999995</v>
      </c>
      <c r="Q138" s="49">
        <v>108.5</v>
      </c>
      <c r="R138" s="49">
        <v>74.02</v>
      </c>
      <c r="S138" s="49">
        <v>102.33</v>
      </c>
      <c r="T138" s="49" t="s">
        <v>1098</v>
      </c>
      <c r="U138" s="49" t="s">
        <v>1098</v>
      </c>
    </row>
    <row r="139" spans="1:21" ht="13.5" thickBot="1">
      <c r="A139" s="60" t="s">
        <v>1343</v>
      </c>
      <c r="B139" s="60" t="s">
        <v>1346</v>
      </c>
      <c r="C139" s="35" t="s">
        <v>23</v>
      </c>
      <c r="D139" s="35">
        <v>7896261006768</v>
      </c>
      <c r="E139" s="47">
        <v>1006809360025</v>
      </c>
      <c r="F139" s="35">
        <v>526506202114415</v>
      </c>
      <c r="G139" s="35"/>
      <c r="H139" s="48" t="s">
        <v>1112</v>
      </c>
      <c r="I139" s="48" t="s">
        <v>25</v>
      </c>
      <c r="J139" s="49">
        <v>291.39</v>
      </c>
      <c r="K139" s="49">
        <v>402.8</v>
      </c>
      <c r="L139" s="49">
        <v>287.85000000000002</v>
      </c>
      <c r="M139" s="49">
        <v>397.91</v>
      </c>
      <c r="N139" s="49">
        <v>284.39</v>
      </c>
      <c r="O139" s="49">
        <v>393.13</v>
      </c>
      <c r="P139" s="49">
        <v>284.39</v>
      </c>
      <c r="Q139" s="49">
        <v>393.13</v>
      </c>
      <c r="R139" s="49">
        <v>268.22000000000003</v>
      </c>
      <c r="S139" s="49">
        <v>370.78</v>
      </c>
      <c r="T139" s="49" t="s">
        <v>1098</v>
      </c>
      <c r="U139" s="49" t="s">
        <v>1098</v>
      </c>
    </row>
    <row r="140" spans="1:21" ht="23.25" thickBot="1">
      <c r="A140" s="60" t="s">
        <v>1347</v>
      </c>
      <c r="B140" s="60" t="s">
        <v>1348</v>
      </c>
      <c r="C140" s="35" t="s">
        <v>23</v>
      </c>
      <c r="D140" s="35">
        <v>7896261010437</v>
      </c>
      <c r="E140" s="47">
        <v>1006810210023</v>
      </c>
      <c r="F140" s="35">
        <v>526526101135411</v>
      </c>
      <c r="G140" s="35"/>
      <c r="H140" s="48" t="s">
        <v>1112</v>
      </c>
      <c r="I140" s="48" t="s">
        <v>25</v>
      </c>
      <c r="J140" s="49">
        <v>44.74</v>
      </c>
      <c r="K140" s="49">
        <v>61.85</v>
      </c>
      <c r="L140" s="49">
        <v>44.2</v>
      </c>
      <c r="M140" s="49">
        <v>61.1</v>
      </c>
      <c r="N140" s="49">
        <v>43.67</v>
      </c>
      <c r="O140" s="49">
        <v>60.37</v>
      </c>
      <c r="P140" s="49">
        <v>43.67</v>
      </c>
      <c r="Q140" s="49">
        <v>60.37</v>
      </c>
      <c r="R140" s="49">
        <v>41.19</v>
      </c>
      <c r="S140" s="49">
        <v>56.93</v>
      </c>
      <c r="T140" s="49" t="s">
        <v>1098</v>
      </c>
      <c r="U140" s="49" t="s">
        <v>1098</v>
      </c>
    </row>
    <row r="141" spans="1:21" ht="13.5" thickBot="1">
      <c r="A141" s="60" t="s">
        <v>1349</v>
      </c>
      <c r="B141" s="60" t="s">
        <v>1350</v>
      </c>
      <c r="C141" s="35" t="s">
        <v>41</v>
      </c>
      <c r="D141" s="35">
        <v>7896261008243</v>
      </c>
      <c r="E141" s="47">
        <v>1006809760031</v>
      </c>
      <c r="F141" s="35">
        <v>526525801176317</v>
      </c>
      <c r="G141" s="35"/>
      <c r="H141" s="48" t="s">
        <v>1112</v>
      </c>
      <c r="I141" s="48" t="s">
        <v>43</v>
      </c>
      <c r="J141" s="49">
        <v>9.1</v>
      </c>
      <c r="K141" s="49">
        <v>12.09</v>
      </c>
      <c r="L141" s="49">
        <v>8.9700000000000006</v>
      </c>
      <c r="M141" s="49">
        <v>11.93</v>
      </c>
      <c r="N141" s="49">
        <v>8.84</v>
      </c>
      <c r="O141" s="49">
        <v>11.77</v>
      </c>
      <c r="P141" s="49">
        <v>7.68</v>
      </c>
      <c r="Q141" s="49">
        <v>10.62</v>
      </c>
      <c r="R141" s="49">
        <v>8.27</v>
      </c>
      <c r="S141" s="49">
        <v>11.03</v>
      </c>
      <c r="T141" s="49" t="s">
        <v>1098</v>
      </c>
      <c r="U141" s="49" t="s">
        <v>1098</v>
      </c>
    </row>
    <row r="142" spans="1:21" ht="23.25" thickBot="1">
      <c r="A142" s="60" t="s">
        <v>1351</v>
      </c>
      <c r="B142" s="60" t="s">
        <v>1352</v>
      </c>
      <c r="C142" s="35" t="s">
        <v>23</v>
      </c>
      <c r="D142" s="35">
        <v>7896261009417</v>
      </c>
      <c r="E142" s="47">
        <v>1006809380018</v>
      </c>
      <c r="F142" s="35">
        <v>526506401117317</v>
      </c>
      <c r="G142" s="35"/>
      <c r="H142" s="48" t="s">
        <v>1112</v>
      </c>
      <c r="I142" s="48" t="s">
        <v>25</v>
      </c>
      <c r="J142" s="49">
        <v>49.59</v>
      </c>
      <c r="K142" s="49">
        <v>68.55</v>
      </c>
      <c r="L142" s="49">
        <v>48.99</v>
      </c>
      <c r="M142" s="49">
        <v>67.72</v>
      </c>
      <c r="N142" s="49">
        <v>48.4</v>
      </c>
      <c r="O142" s="49">
        <v>66.91</v>
      </c>
      <c r="P142" s="49">
        <v>48.4</v>
      </c>
      <c r="Q142" s="49">
        <v>66.91</v>
      </c>
      <c r="R142" s="49">
        <v>45.65</v>
      </c>
      <c r="S142" s="49">
        <v>63.1</v>
      </c>
      <c r="T142" s="49" t="s">
        <v>1098</v>
      </c>
      <c r="U142" s="49" t="s">
        <v>1098</v>
      </c>
    </row>
    <row r="143" spans="1:21" ht="23.25" thickBot="1">
      <c r="A143" s="60" t="s">
        <v>1351</v>
      </c>
      <c r="B143" s="60" t="s">
        <v>1353</v>
      </c>
      <c r="C143" s="35" t="s">
        <v>23</v>
      </c>
      <c r="D143" s="35">
        <v>7896261009424</v>
      </c>
      <c r="E143" s="47">
        <v>1006809380034</v>
      </c>
      <c r="F143" s="35">
        <v>526506402113315</v>
      </c>
      <c r="G143" s="35"/>
      <c r="H143" s="48" t="s">
        <v>1112</v>
      </c>
      <c r="I143" s="48" t="s">
        <v>25</v>
      </c>
      <c r="J143" s="49">
        <v>98.57</v>
      </c>
      <c r="K143" s="49">
        <v>136.26</v>
      </c>
      <c r="L143" s="49">
        <v>97.37</v>
      </c>
      <c r="M143" s="49">
        <v>134.6</v>
      </c>
      <c r="N143" s="49">
        <v>96.2</v>
      </c>
      <c r="O143" s="49">
        <v>132.99</v>
      </c>
      <c r="P143" s="49">
        <v>96.2</v>
      </c>
      <c r="Q143" s="49">
        <v>132.99</v>
      </c>
      <c r="R143" s="49">
        <v>90.73</v>
      </c>
      <c r="S143" s="49">
        <v>125.42</v>
      </c>
      <c r="T143" s="49" t="s">
        <v>1098</v>
      </c>
      <c r="U143" s="49" t="s">
        <v>1098</v>
      </c>
    </row>
    <row r="144" spans="1:21" ht="23.25" thickBot="1">
      <c r="A144" s="60" t="s">
        <v>1354</v>
      </c>
      <c r="B144" s="60" t="s">
        <v>1355</v>
      </c>
      <c r="C144" s="35" t="s">
        <v>23</v>
      </c>
      <c r="D144" s="35">
        <v>7897595604569</v>
      </c>
      <c r="E144" s="47">
        <v>1006810480012</v>
      </c>
      <c r="F144" s="35">
        <v>526529202110117</v>
      </c>
      <c r="G144" s="35"/>
      <c r="H144" s="48" t="s">
        <v>1112</v>
      </c>
      <c r="I144" s="48" t="s">
        <v>43</v>
      </c>
      <c r="J144" s="49">
        <v>30.32</v>
      </c>
      <c r="K144" s="49">
        <v>40.299999999999997</v>
      </c>
      <c r="L144" s="49">
        <v>29.89</v>
      </c>
      <c r="M144" s="49">
        <v>39.75</v>
      </c>
      <c r="N144" s="49">
        <v>29.47</v>
      </c>
      <c r="O144" s="49">
        <v>39.22</v>
      </c>
      <c r="P144" s="49">
        <v>25.6</v>
      </c>
      <c r="Q144" s="49">
        <v>35.39</v>
      </c>
      <c r="R144" s="49">
        <v>27.55</v>
      </c>
      <c r="S144" s="49">
        <v>36.74</v>
      </c>
      <c r="T144" s="49" t="s">
        <v>1098</v>
      </c>
      <c r="U144" s="49" t="s">
        <v>1098</v>
      </c>
    </row>
    <row r="145" spans="1:21" ht="23.25" thickBot="1">
      <c r="A145" s="60" t="s">
        <v>1354</v>
      </c>
      <c r="B145" s="60" t="s">
        <v>1356</v>
      </c>
      <c r="C145" s="35" t="s">
        <v>23</v>
      </c>
      <c r="D145" s="35">
        <v>7897595604576</v>
      </c>
      <c r="E145" s="47">
        <v>1006810480020</v>
      </c>
      <c r="F145" s="35">
        <v>526529201114119</v>
      </c>
      <c r="G145" s="35"/>
      <c r="H145" s="48" t="s">
        <v>1112</v>
      </c>
      <c r="I145" s="48" t="s">
        <v>43</v>
      </c>
      <c r="J145" s="49">
        <v>57.82</v>
      </c>
      <c r="K145" s="49">
        <v>76.86</v>
      </c>
      <c r="L145" s="49">
        <v>57</v>
      </c>
      <c r="M145" s="49">
        <v>75.81</v>
      </c>
      <c r="N145" s="49">
        <v>56.2</v>
      </c>
      <c r="O145" s="49">
        <v>74.790000000000006</v>
      </c>
      <c r="P145" s="49">
        <v>48.82</v>
      </c>
      <c r="Q145" s="49">
        <v>67.489999999999995</v>
      </c>
      <c r="R145" s="49">
        <v>52.54</v>
      </c>
      <c r="S145" s="49">
        <v>70.06</v>
      </c>
      <c r="T145" s="49" t="s">
        <v>1098</v>
      </c>
      <c r="U145" s="49" t="s">
        <v>1098</v>
      </c>
    </row>
    <row r="146" spans="1:21" ht="23.25" thickBot="1">
      <c r="A146" s="60" t="s">
        <v>1354</v>
      </c>
      <c r="B146" s="60" t="s">
        <v>1357</v>
      </c>
      <c r="C146" s="35" t="s">
        <v>23</v>
      </c>
      <c r="D146" s="35">
        <v>7897595604583</v>
      </c>
      <c r="E146" s="47">
        <v>1006810540031</v>
      </c>
      <c r="F146" s="35">
        <v>526529203117115</v>
      </c>
      <c r="G146" s="35"/>
      <c r="H146" s="48" t="s">
        <v>1112</v>
      </c>
      <c r="I146" s="48" t="s">
        <v>25</v>
      </c>
      <c r="J146" s="49">
        <v>49.22</v>
      </c>
      <c r="K146" s="49">
        <v>68.040000000000006</v>
      </c>
      <c r="L146" s="49">
        <v>48.62</v>
      </c>
      <c r="M146" s="49">
        <v>67.209999999999994</v>
      </c>
      <c r="N146" s="49">
        <v>48.04</v>
      </c>
      <c r="O146" s="49">
        <v>66.400000000000006</v>
      </c>
      <c r="P146" s="49">
        <v>48.04</v>
      </c>
      <c r="Q146" s="49">
        <v>66.400000000000006</v>
      </c>
      <c r="R146" s="49">
        <v>45.3</v>
      </c>
      <c r="S146" s="49">
        <v>62.63</v>
      </c>
      <c r="T146" s="49" t="s">
        <v>1098</v>
      </c>
      <c r="U146" s="49" t="s">
        <v>1098</v>
      </c>
    </row>
    <row r="147" spans="1:21" ht="23.25" thickBot="1">
      <c r="A147" s="60" t="s">
        <v>1358</v>
      </c>
      <c r="B147" s="60" t="s">
        <v>1359</v>
      </c>
      <c r="C147" s="35" t="s">
        <v>23</v>
      </c>
      <c r="D147" s="35">
        <v>7896261008724</v>
      </c>
      <c r="E147" s="47">
        <v>1006801020063</v>
      </c>
      <c r="F147" s="35">
        <v>526506504110315</v>
      </c>
      <c r="G147" s="35"/>
      <c r="H147" s="48" t="s">
        <v>1112</v>
      </c>
      <c r="I147" s="48" t="s">
        <v>25</v>
      </c>
      <c r="J147" s="49">
        <v>9.27</v>
      </c>
      <c r="K147" s="49">
        <v>12.82</v>
      </c>
      <c r="L147" s="49">
        <v>9.16</v>
      </c>
      <c r="M147" s="49">
        <v>12.66</v>
      </c>
      <c r="N147" s="49">
        <v>9.0500000000000007</v>
      </c>
      <c r="O147" s="49">
        <v>12.51</v>
      </c>
      <c r="P147" s="49">
        <v>9.0500000000000007</v>
      </c>
      <c r="Q147" s="49">
        <v>12.51</v>
      </c>
      <c r="R147" s="49">
        <v>8.5399999999999991</v>
      </c>
      <c r="S147" s="49">
        <v>11.81</v>
      </c>
      <c r="T147" s="49" t="s">
        <v>1098</v>
      </c>
      <c r="U147" s="49" t="s">
        <v>1098</v>
      </c>
    </row>
    <row r="148" spans="1:21" ht="23.25" thickBot="1">
      <c r="A148" s="60" t="s">
        <v>1360</v>
      </c>
      <c r="B148" s="60" t="s">
        <v>1361</v>
      </c>
      <c r="C148" s="35" t="s">
        <v>23</v>
      </c>
      <c r="D148" s="35">
        <v>7896261007826</v>
      </c>
      <c r="E148" s="47">
        <v>1006809000010</v>
      </c>
      <c r="F148" s="35">
        <v>526506601159412</v>
      </c>
      <c r="G148" s="35"/>
      <c r="H148" s="48" t="s">
        <v>1112</v>
      </c>
      <c r="I148" s="48" t="s">
        <v>25</v>
      </c>
      <c r="J148" s="49">
        <v>75.61</v>
      </c>
      <c r="K148" s="49">
        <v>104.52</v>
      </c>
      <c r="L148" s="49">
        <v>74.69</v>
      </c>
      <c r="M148" s="49">
        <v>103.25</v>
      </c>
      <c r="N148" s="49">
        <v>73.790000000000006</v>
      </c>
      <c r="O148" s="49">
        <v>102.01</v>
      </c>
      <c r="P148" s="49">
        <v>73.790000000000006</v>
      </c>
      <c r="Q148" s="49">
        <v>102.01</v>
      </c>
      <c r="R148" s="106">
        <v>69.599999999999994</v>
      </c>
      <c r="S148" s="106">
        <v>96.21</v>
      </c>
      <c r="T148" s="106" t="s">
        <v>1098</v>
      </c>
      <c r="U148" s="49" t="s">
        <v>1098</v>
      </c>
    </row>
    <row r="149" spans="1:21" ht="23.25" thickBot="1">
      <c r="A149" s="60" t="s">
        <v>1362</v>
      </c>
      <c r="B149" s="60" t="s">
        <v>1363</v>
      </c>
      <c r="C149" s="35" t="s">
        <v>23</v>
      </c>
      <c r="D149" s="35">
        <v>7896261000964</v>
      </c>
      <c r="E149" s="47">
        <v>1006800260028</v>
      </c>
      <c r="F149" s="35">
        <v>526506701171414</v>
      </c>
      <c r="G149" s="35"/>
      <c r="H149" s="48" t="s">
        <v>1112</v>
      </c>
      <c r="I149" s="48" t="s">
        <v>25</v>
      </c>
      <c r="J149" s="49">
        <v>94.7</v>
      </c>
      <c r="K149" s="49">
        <v>130.91</v>
      </c>
      <c r="L149" s="49">
        <v>93.55</v>
      </c>
      <c r="M149" s="49">
        <v>129.32</v>
      </c>
      <c r="N149" s="49">
        <v>92.43</v>
      </c>
      <c r="O149" s="49">
        <v>127.77</v>
      </c>
      <c r="P149" s="49">
        <v>92.43</v>
      </c>
      <c r="Q149" s="49">
        <v>127.77</v>
      </c>
      <c r="R149" s="49">
        <v>87.17</v>
      </c>
      <c r="S149" s="49">
        <v>120.5</v>
      </c>
      <c r="T149" s="49" t="s">
        <v>1098</v>
      </c>
      <c r="U149" s="49" t="s">
        <v>1098</v>
      </c>
    </row>
    <row r="150" spans="1:21" ht="23.25" thickBot="1">
      <c r="A150" s="60" t="s">
        <v>1364</v>
      </c>
      <c r="B150" s="60" t="s">
        <v>1028</v>
      </c>
      <c r="C150" s="35" t="s">
        <v>23</v>
      </c>
      <c r="D150" s="35">
        <v>7896261011175</v>
      </c>
      <c r="E150" s="47">
        <v>1006810280013</v>
      </c>
      <c r="F150" s="35">
        <v>526527301138110</v>
      </c>
      <c r="G150" s="35"/>
      <c r="H150" s="48" t="s">
        <v>1112</v>
      </c>
      <c r="I150" s="48" t="s">
        <v>25</v>
      </c>
      <c r="J150" s="49">
        <v>21.08</v>
      </c>
      <c r="K150" s="49">
        <v>29.13</v>
      </c>
      <c r="L150" s="49">
        <v>20.82</v>
      </c>
      <c r="M150" s="49">
        <v>28.78</v>
      </c>
      <c r="N150" s="49">
        <v>20.57</v>
      </c>
      <c r="O150" s="49">
        <v>28.43</v>
      </c>
      <c r="P150" s="49">
        <v>20.57</v>
      </c>
      <c r="Q150" s="49">
        <v>28.43</v>
      </c>
      <c r="R150" s="49">
        <v>19.399999999999999</v>
      </c>
      <c r="S150" s="49">
        <v>26.82</v>
      </c>
      <c r="T150" s="49" t="s">
        <v>1098</v>
      </c>
      <c r="U150" s="49" t="s">
        <v>1098</v>
      </c>
    </row>
    <row r="151" spans="1:21" ht="23.25" thickBot="1">
      <c r="A151" s="60" t="s">
        <v>1364</v>
      </c>
      <c r="B151" s="60" t="s">
        <v>1365</v>
      </c>
      <c r="C151" s="35" t="s">
        <v>23</v>
      </c>
      <c r="D151" s="35">
        <v>7896261013414</v>
      </c>
      <c r="E151" s="47">
        <v>1006810330029</v>
      </c>
      <c r="F151" s="35">
        <v>526527302118113</v>
      </c>
      <c r="G151" s="35"/>
      <c r="H151" s="48" t="s">
        <v>1112</v>
      </c>
      <c r="I151" s="48" t="s">
        <v>25</v>
      </c>
      <c r="J151" s="49">
        <v>34.85</v>
      </c>
      <c r="K151" s="49">
        <v>48.18</v>
      </c>
      <c r="L151" s="49">
        <v>34.43</v>
      </c>
      <c r="M151" s="49">
        <v>47.59</v>
      </c>
      <c r="N151" s="49">
        <v>34.01</v>
      </c>
      <c r="O151" s="49">
        <v>47.02</v>
      </c>
      <c r="P151" s="49">
        <v>34.01</v>
      </c>
      <c r="Q151" s="49">
        <v>47.02</v>
      </c>
      <c r="R151" s="49">
        <v>32.08</v>
      </c>
      <c r="S151" s="49">
        <v>44.35</v>
      </c>
      <c r="T151" s="49" t="s">
        <v>1098</v>
      </c>
      <c r="U151" s="49" t="s">
        <v>1098</v>
      </c>
    </row>
    <row r="152" spans="1:21" ht="23.25" thickBot="1">
      <c r="A152" s="60" t="s">
        <v>1364</v>
      </c>
      <c r="B152" s="60" t="s">
        <v>1366</v>
      </c>
      <c r="C152" s="35" t="s">
        <v>23</v>
      </c>
      <c r="D152" s="35">
        <v>7896261013421</v>
      </c>
      <c r="E152" s="47">
        <v>1006810330037</v>
      </c>
      <c r="F152" s="35">
        <v>526527303114111</v>
      </c>
      <c r="G152" s="35"/>
      <c r="H152" s="48" t="s">
        <v>1112</v>
      </c>
      <c r="I152" s="48" t="s">
        <v>25</v>
      </c>
      <c r="J152" s="49">
        <v>52.28</v>
      </c>
      <c r="K152" s="49">
        <v>72.27</v>
      </c>
      <c r="L152" s="49">
        <v>51.65</v>
      </c>
      <c r="M152" s="49">
        <v>71.39</v>
      </c>
      <c r="N152" s="49">
        <v>51.03</v>
      </c>
      <c r="O152" s="49">
        <v>70.540000000000006</v>
      </c>
      <c r="P152" s="49">
        <v>51.03</v>
      </c>
      <c r="Q152" s="49">
        <v>70.540000000000006</v>
      </c>
      <c r="R152" s="49">
        <v>48.12</v>
      </c>
      <c r="S152" s="49">
        <v>66.53</v>
      </c>
      <c r="T152" s="49" t="s">
        <v>1098</v>
      </c>
      <c r="U152" s="49" t="s">
        <v>1098</v>
      </c>
    </row>
    <row r="153" spans="1:21" ht="13.5" thickBot="1">
      <c r="A153" s="60" t="s">
        <v>1367</v>
      </c>
      <c r="B153" s="60" t="s">
        <v>1368</v>
      </c>
      <c r="C153" s="35" t="s">
        <v>23</v>
      </c>
      <c r="D153" s="35">
        <v>7896261012950</v>
      </c>
      <c r="E153" s="47">
        <v>1006810500072</v>
      </c>
      <c r="F153" s="35">
        <v>526528902119313</v>
      </c>
      <c r="G153" s="35"/>
      <c r="H153" s="48" t="s">
        <v>1112</v>
      </c>
      <c r="I153" s="48" t="s">
        <v>25</v>
      </c>
      <c r="J153" s="49">
        <v>136.19</v>
      </c>
      <c r="K153" s="49">
        <v>188.27</v>
      </c>
      <c r="L153" s="49">
        <v>134.54</v>
      </c>
      <c r="M153" s="49">
        <v>185.98</v>
      </c>
      <c r="N153" s="49">
        <v>132.91999999999999</v>
      </c>
      <c r="O153" s="49">
        <v>183.75</v>
      </c>
      <c r="P153" s="49">
        <v>132.91999999999999</v>
      </c>
      <c r="Q153" s="49">
        <v>183.75</v>
      </c>
      <c r="R153" s="49">
        <v>125.36</v>
      </c>
      <c r="S153" s="49">
        <v>173.3</v>
      </c>
      <c r="T153" s="49" t="s">
        <v>1098</v>
      </c>
      <c r="U153" s="49" t="s">
        <v>1098</v>
      </c>
    </row>
    <row r="154" spans="1:21" ht="23.25" thickBot="1">
      <c r="A154" s="60" t="s">
        <v>1375</v>
      </c>
      <c r="B154" s="60" t="s">
        <v>1376</v>
      </c>
      <c r="C154" s="35" t="s">
        <v>23</v>
      </c>
      <c r="D154" s="35">
        <v>7896261013162</v>
      </c>
      <c r="E154" s="47">
        <v>1006810520111</v>
      </c>
      <c r="F154" s="35">
        <v>526529001115316</v>
      </c>
      <c r="G154" s="35"/>
      <c r="H154" s="48" t="s">
        <v>1112</v>
      </c>
      <c r="I154" s="48" t="s">
        <v>25</v>
      </c>
      <c r="J154" s="49">
        <v>136.19</v>
      </c>
      <c r="K154" s="49">
        <v>188.27</v>
      </c>
      <c r="L154" s="49">
        <v>134.54</v>
      </c>
      <c r="M154" s="49">
        <v>185.98</v>
      </c>
      <c r="N154" s="49">
        <v>132.91999999999999</v>
      </c>
      <c r="O154" s="49">
        <v>183.75</v>
      </c>
      <c r="P154" s="49">
        <v>132.91999999999999</v>
      </c>
      <c r="Q154" s="49">
        <v>183.75</v>
      </c>
      <c r="R154" s="49">
        <v>125.36</v>
      </c>
      <c r="S154" s="49">
        <v>173.3</v>
      </c>
      <c r="T154" s="49" t="s">
        <v>1098</v>
      </c>
      <c r="U154" s="49" t="s">
        <v>1098</v>
      </c>
    </row>
    <row r="155" spans="1:21" ht="23.25" thickBot="1">
      <c r="A155" s="60" t="s">
        <v>1375</v>
      </c>
      <c r="B155" s="60" t="s">
        <v>1377</v>
      </c>
      <c r="C155" s="35" t="s">
        <v>23</v>
      </c>
      <c r="D155" s="35">
        <v>7896261013322</v>
      </c>
      <c r="E155" s="47">
        <v>1006810520154</v>
      </c>
      <c r="F155" s="35">
        <v>526529002111314</v>
      </c>
      <c r="G155" s="35"/>
      <c r="H155" s="48" t="s">
        <v>1112</v>
      </c>
      <c r="I155" s="48" t="s">
        <v>25</v>
      </c>
      <c r="J155" s="49">
        <v>136.19</v>
      </c>
      <c r="K155" s="49">
        <v>188.27</v>
      </c>
      <c r="L155" s="49">
        <v>134.54</v>
      </c>
      <c r="M155" s="49">
        <v>185.98</v>
      </c>
      <c r="N155" s="49">
        <v>132.91999999999999</v>
      </c>
      <c r="O155" s="49">
        <v>183.75</v>
      </c>
      <c r="P155" s="49">
        <v>132.91999999999999</v>
      </c>
      <c r="Q155" s="49">
        <v>183.75</v>
      </c>
      <c r="R155" s="49">
        <v>125.36</v>
      </c>
      <c r="S155" s="49">
        <v>173.3</v>
      </c>
      <c r="T155" s="49" t="s">
        <v>1098</v>
      </c>
      <c r="U155" s="49" t="s">
        <v>1098</v>
      </c>
    </row>
    <row r="156" spans="1:21" ht="23.25" thickBot="1">
      <c r="A156" s="60" t="s">
        <v>1375</v>
      </c>
      <c r="B156" s="60" t="s">
        <v>1378</v>
      </c>
      <c r="C156" s="35" t="s">
        <v>23</v>
      </c>
      <c r="D156" s="35">
        <v>7896261013049</v>
      </c>
      <c r="E156" s="47">
        <v>1006810520030</v>
      </c>
      <c r="F156" s="35">
        <v>526529003118312</v>
      </c>
      <c r="G156" s="35"/>
      <c r="H156" s="48" t="s">
        <v>1112</v>
      </c>
      <c r="I156" s="48" t="s">
        <v>25</v>
      </c>
      <c r="J156" s="49">
        <v>68.099999999999994</v>
      </c>
      <c r="K156" s="49">
        <v>94.13</v>
      </c>
      <c r="L156" s="49">
        <v>67.27</v>
      </c>
      <c r="M156" s="49">
        <v>92.99</v>
      </c>
      <c r="N156" s="49">
        <v>66.459999999999994</v>
      </c>
      <c r="O156" s="49">
        <v>91.87</v>
      </c>
      <c r="P156" s="49">
        <v>66.459999999999994</v>
      </c>
      <c r="Q156" s="49">
        <v>91.87</v>
      </c>
      <c r="R156" s="49">
        <v>62.68</v>
      </c>
      <c r="S156" s="49">
        <v>86.65</v>
      </c>
      <c r="T156" s="49" t="s">
        <v>1098</v>
      </c>
      <c r="U156" s="49" t="s">
        <v>1098</v>
      </c>
    </row>
    <row r="157" spans="1:21" ht="23.25" thickBot="1">
      <c r="A157" s="60" t="s">
        <v>1375</v>
      </c>
      <c r="B157" s="60" t="s">
        <v>1379</v>
      </c>
      <c r="C157" s="35" t="s">
        <v>23</v>
      </c>
      <c r="D157" s="35">
        <v>7896261013209</v>
      </c>
      <c r="E157" s="47">
        <v>1006810520073</v>
      </c>
      <c r="F157" s="35">
        <v>526529004114310</v>
      </c>
      <c r="G157" s="35"/>
      <c r="H157" s="48" t="s">
        <v>1112</v>
      </c>
      <c r="I157" s="48" t="s">
        <v>25</v>
      </c>
      <c r="J157" s="49">
        <v>68.099999999999994</v>
      </c>
      <c r="K157" s="49">
        <v>94.13</v>
      </c>
      <c r="L157" s="49">
        <v>67.27</v>
      </c>
      <c r="M157" s="49">
        <v>92.99</v>
      </c>
      <c r="N157" s="49">
        <v>66.459999999999994</v>
      </c>
      <c r="O157" s="49">
        <v>91.87</v>
      </c>
      <c r="P157" s="49">
        <v>66.459999999999994</v>
      </c>
      <c r="Q157" s="49">
        <v>91.87</v>
      </c>
      <c r="R157" s="49">
        <v>62.68</v>
      </c>
      <c r="S157" s="49">
        <v>86.65</v>
      </c>
      <c r="T157" s="49" t="s">
        <v>1098</v>
      </c>
      <c r="U157" s="49" t="s">
        <v>1098</v>
      </c>
    </row>
    <row r="158" spans="1:21" ht="23.25" thickBot="1">
      <c r="A158" s="60" t="s">
        <v>1375</v>
      </c>
      <c r="B158" s="60" t="s">
        <v>1380</v>
      </c>
      <c r="C158" s="35" t="s">
        <v>23</v>
      </c>
      <c r="D158" s="35">
        <v>7896261014848</v>
      </c>
      <c r="E158" s="47">
        <v>1006810520049</v>
      </c>
      <c r="F158" s="35">
        <v>526529005110319</v>
      </c>
      <c r="G158" s="35"/>
      <c r="H158" s="48" t="s">
        <v>1112</v>
      </c>
      <c r="I158" s="48" t="s">
        <v>25</v>
      </c>
      <c r="J158" s="49">
        <v>136.19</v>
      </c>
      <c r="K158" s="49">
        <v>188.27</v>
      </c>
      <c r="L158" s="49">
        <v>134.54</v>
      </c>
      <c r="M158" s="49">
        <v>185.98</v>
      </c>
      <c r="N158" s="49">
        <v>132.91999999999999</v>
      </c>
      <c r="O158" s="49">
        <v>183.75</v>
      </c>
      <c r="P158" s="49">
        <v>132.91999999999999</v>
      </c>
      <c r="Q158" s="49">
        <v>183.75</v>
      </c>
      <c r="R158" s="49">
        <v>125.36</v>
      </c>
      <c r="S158" s="49">
        <v>173.3</v>
      </c>
      <c r="T158" s="49" t="s">
        <v>1098</v>
      </c>
      <c r="U158" s="49" t="s">
        <v>1098</v>
      </c>
    </row>
    <row r="159" spans="1:21" ht="23.25" thickBot="1">
      <c r="A159" s="60" t="s">
        <v>1375</v>
      </c>
      <c r="B159" s="60" t="s">
        <v>1381</v>
      </c>
      <c r="C159" s="35" t="s">
        <v>23</v>
      </c>
      <c r="D159" s="35">
        <v>7896261014886</v>
      </c>
      <c r="E159" s="47">
        <v>1006810520081</v>
      </c>
      <c r="F159" s="35">
        <v>526529006117317</v>
      </c>
      <c r="G159" s="35"/>
      <c r="H159" s="48" t="s">
        <v>1112</v>
      </c>
      <c r="I159" s="48" t="s">
        <v>25</v>
      </c>
      <c r="J159" s="49">
        <v>136.19</v>
      </c>
      <c r="K159" s="49">
        <v>188.27</v>
      </c>
      <c r="L159" s="49">
        <v>134.54</v>
      </c>
      <c r="M159" s="49">
        <v>185.98</v>
      </c>
      <c r="N159" s="49">
        <v>132.91999999999999</v>
      </c>
      <c r="O159" s="49">
        <v>183.75</v>
      </c>
      <c r="P159" s="49">
        <v>132.91999999999999</v>
      </c>
      <c r="Q159" s="49">
        <v>183.75</v>
      </c>
      <c r="R159" s="106">
        <v>125.36</v>
      </c>
      <c r="S159" s="106">
        <v>173.3</v>
      </c>
      <c r="T159" s="106" t="s">
        <v>1098</v>
      </c>
      <c r="U159" s="49" t="s">
        <v>1098</v>
      </c>
    </row>
    <row r="160" spans="1:21" ht="23.25" thickBot="1">
      <c r="A160" s="60" t="s">
        <v>1382</v>
      </c>
      <c r="B160" s="60" t="s">
        <v>1383</v>
      </c>
      <c r="C160" s="35" t="s">
        <v>41</v>
      </c>
      <c r="D160" s="35">
        <v>7898088362287</v>
      </c>
      <c r="E160" s="47">
        <v>1006808720028</v>
      </c>
      <c r="F160" s="35">
        <v>526506902175417</v>
      </c>
      <c r="G160" s="35"/>
      <c r="H160" s="48" t="s">
        <v>1112</v>
      </c>
      <c r="I160" s="48" t="s">
        <v>43</v>
      </c>
      <c r="J160" s="49">
        <v>32.270000000000003</v>
      </c>
      <c r="K160" s="49">
        <v>42.9</v>
      </c>
      <c r="L160" s="49">
        <v>31.81</v>
      </c>
      <c r="M160" s="49">
        <v>42.31</v>
      </c>
      <c r="N160" s="49">
        <v>31.37</v>
      </c>
      <c r="O160" s="49">
        <v>41.74</v>
      </c>
      <c r="P160" s="49">
        <v>27.25</v>
      </c>
      <c r="Q160" s="49">
        <v>37.67</v>
      </c>
      <c r="R160" s="49">
        <v>29.32</v>
      </c>
      <c r="S160" s="49">
        <v>39.1</v>
      </c>
      <c r="T160" s="49" t="s">
        <v>1098</v>
      </c>
      <c r="U160" s="49" t="s">
        <v>1098</v>
      </c>
    </row>
    <row r="161" spans="1:21" ht="23.25" thickBot="1">
      <c r="A161" s="60" t="s">
        <v>1384</v>
      </c>
      <c r="B161" s="60" t="s">
        <v>1385</v>
      </c>
      <c r="C161" s="35" t="s">
        <v>23</v>
      </c>
      <c r="D161" s="35">
        <v>7896261009844</v>
      </c>
      <c r="E161" s="47">
        <v>1006809150012</v>
      </c>
      <c r="F161" s="35">
        <v>526507001112413</v>
      </c>
      <c r="G161" s="35"/>
      <c r="H161" s="48" t="s">
        <v>1112</v>
      </c>
      <c r="I161" s="48" t="s">
        <v>25</v>
      </c>
      <c r="J161" s="49">
        <v>428.81</v>
      </c>
      <c r="K161" s="49">
        <v>592.77</v>
      </c>
      <c r="L161" s="49">
        <v>423.6</v>
      </c>
      <c r="M161" s="49">
        <v>585.57000000000005</v>
      </c>
      <c r="N161" s="49">
        <v>418.52</v>
      </c>
      <c r="O161" s="49">
        <v>578.54</v>
      </c>
      <c r="P161" s="49">
        <v>418.52</v>
      </c>
      <c r="Q161" s="49">
        <v>578.54</v>
      </c>
      <c r="R161" s="49">
        <v>394.71</v>
      </c>
      <c r="S161" s="49">
        <v>545.63</v>
      </c>
      <c r="T161" s="49" t="s">
        <v>1098</v>
      </c>
      <c r="U161" s="49" t="s">
        <v>1098</v>
      </c>
    </row>
    <row r="162" spans="1:21" ht="13.5" thickBot="1">
      <c r="A162" s="60" t="s">
        <v>1389</v>
      </c>
      <c r="B162" s="60" t="s">
        <v>1390</v>
      </c>
      <c r="C162" s="35" t="s">
        <v>23</v>
      </c>
      <c r="D162" s="35">
        <v>7896261011472</v>
      </c>
      <c r="E162" s="47">
        <v>1006810190030</v>
      </c>
      <c r="F162" s="35">
        <v>526526201113118</v>
      </c>
      <c r="G162" s="35"/>
      <c r="H162" s="48" t="s">
        <v>1112</v>
      </c>
      <c r="I162" s="48" t="s">
        <v>25</v>
      </c>
      <c r="J162" s="49">
        <v>10.67</v>
      </c>
      <c r="K162" s="49">
        <v>14.75</v>
      </c>
      <c r="L162" s="49">
        <v>10.54</v>
      </c>
      <c r="M162" s="49">
        <v>14.57</v>
      </c>
      <c r="N162" s="49">
        <v>10.41</v>
      </c>
      <c r="O162" s="49">
        <v>14.4</v>
      </c>
      <c r="P162" s="49">
        <v>10.41</v>
      </c>
      <c r="Q162" s="49">
        <v>14.4</v>
      </c>
      <c r="R162" s="49">
        <v>9.82</v>
      </c>
      <c r="S162" s="49">
        <v>13.58</v>
      </c>
      <c r="T162" s="49" t="s">
        <v>1098</v>
      </c>
      <c r="U162" s="49" t="s">
        <v>1098</v>
      </c>
    </row>
    <row r="163" spans="1:21" ht="13.5" thickBot="1">
      <c r="A163" s="60" t="s">
        <v>1389</v>
      </c>
      <c r="B163" s="60" t="s">
        <v>854</v>
      </c>
      <c r="C163" s="35" t="s">
        <v>23</v>
      </c>
      <c r="D163" s="35">
        <v>7896261011489</v>
      </c>
      <c r="E163" s="47">
        <v>1006810190081</v>
      </c>
      <c r="F163" s="35">
        <v>526526202111119</v>
      </c>
      <c r="G163" s="35"/>
      <c r="H163" s="48" t="s">
        <v>1112</v>
      </c>
      <c r="I163" s="48" t="s">
        <v>25</v>
      </c>
      <c r="J163" s="49">
        <v>17.48</v>
      </c>
      <c r="K163" s="49">
        <v>24.17</v>
      </c>
      <c r="L163" s="49">
        <v>17.27</v>
      </c>
      <c r="M163" s="49">
        <v>23.87</v>
      </c>
      <c r="N163" s="49">
        <v>17.059999999999999</v>
      </c>
      <c r="O163" s="49">
        <v>23.59</v>
      </c>
      <c r="P163" s="49">
        <v>17.059999999999999</v>
      </c>
      <c r="Q163" s="49">
        <v>23.59</v>
      </c>
      <c r="R163" s="49">
        <v>16.09</v>
      </c>
      <c r="S163" s="49">
        <v>22.25</v>
      </c>
      <c r="T163" s="49" t="s">
        <v>1098</v>
      </c>
      <c r="U163" s="49" t="s">
        <v>1098</v>
      </c>
    </row>
    <row r="164" spans="1:21" ht="13.5" thickBot="1">
      <c r="A164" s="60" t="s">
        <v>1389</v>
      </c>
      <c r="B164" s="60" t="s">
        <v>1391</v>
      </c>
      <c r="C164" s="35" t="s">
        <v>23</v>
      </c>
      <c r="D164" s="35">
        <v>7897595605108</v>
      </c>
      <c r="E164" s="47">
        <v>1006810190103</v>
      </c>
      <c r="F164" s="35">
        <v>526526204112112</v>
      </c>
      <c r="G164" s="35"/>
      <c r="H164" s="48" t="s">
        <v>1112</v>
      </c>
      <c r="I164" s="48" t="s">
        <v>25</v>
      </c>
      <c r="J164" s="49">
        <v>34.950000000000003</v>
      </c>
      <c r="K164" s="49">
        <v>48.32</v>
      </c>
      <c r="L164" s="49">
        <v>34.53</v>
      </c>
      <c r="M164" s="49">
        <v>47.73</v>
      </c>
      <c r="N164" s="49">
        <v>34.119999999999997</v>
      </c>
      <c r="O164" s="49">
        <v>47.16</v>
      </c>
      <c r="P164" s="49">
        <v>34.119999999999997</v>
      </c>
      <c r="Q164" s="49">
        <v>47.16</v>
      </c>
      <c r="R164" s="49">
        <v>32.18</v>
      </c>
      <c r="S164" s="49">
        <v>44.48</v>
      </c>
      <c r="T164" s="49" t="s">
        <v>1098</v>
      </c>
      <c r="U164" s="49" t="s">
        <v>1098</v>
      </c>
    </row>
    <row r="165" spans="1:21" ht="13.5" thickBot="1">
      <c r="A165" s="60" t="s">
        <v>1389</v>
      </c>
      <c r="B165" s="60" t="s">
        <v>1392</v>
      </c>
      <c r="C165" s="35" t="s">
        <v>23</v>
      </c>
      <c r="D165" s="35">
        <v>7896261011496</v>
      </c>
      <c r="E165" s="47">
        <v>1006810190138</v>
      </c>
      <c r="F165" s="35">
        <v>526526203116114</v>
      </c>
      <c r="G165" s="35"/>
      <c r="H165" s="48" t="s">
        <v>1112</v>
      </c>
      <c r="I165" s="48" t="s">
        <v>25</v>
      </c>
      <c r="J165" s="49">
        <v>30.64</v>
      </c>
      <c r="K165" s="49">
        <v>42.36</v>
      </c>
      <c r="L165" s="49">
        <v>30.27</v>
      </c>
      <c r="M165" s="49">
        <v>41.84</v>
      </c>
      <c r="N165" s="49">
        <v>29.91</v>
      </c>
      <c r="O165" s="49">
        <v>41.34</v>
      </c>
      <c r="P165" s="49">
        <v>29.91</v>
      </c>
      <c r="Q165" s="49">
        <v>41.34</v>
      </c>
      <c r="R165" s="49">
        <v>28.21</v>
      </c>
      <c r="S165" s="49">
        <v>38.99</v>
      </c>
      <c r="T165" s="49" t="s">
        <v>1098</v>
      </c>
      <c r="U165" s="49" t="s">
        <v>1098</v>
      </c>
    </row>
    <row r="166" spans="1:21" ht="13.5" thickBot="1">
      <c r="A166" s="60" t="s">
        <v>1389</v>
      </c>
      <c r="B166" s="60" t="s">
        <v>1393</v>
      </c>
      <c r="C166" s="35" t="s">
        <v>23</v>
      </c>
      <c r="D166" s="35">
        <v>7897595605139</v>
      </c>
      <c r="E166" s="47">
        <v>1006810190154</v>
      </c>
      <c r="F166" s="35">
        <v>526526205119110</v>
      </c>
      <c r="G166" s="35"/>
      <c r="H166" s="48" t="s">
        <v>1112</v>
      </c>
      <c r="I166" s="48" t="s">
        <v>25</v>
      </c>
      <c r="J166" s="49">
        <v>40.85</v>
      </c>
      <c r="K166" s="49">
        <v>56.46</v>
      </c>
      <c r="L166" s="49">
        <v>40.35</v>
      </c>
      <c r="M166" s="49">
        <v>55.78</v>
      </c>
      <c r="N166" s="49">
        <v>39.869999999999997</v>
      </c>
      <c r="O166" s="49">
        <v>55.11</v>
      </c>
      <c r="P166" s="49">
        <v>39.869999999999997</v>
      </c>
      <c r="Q166" s="49">
        <v>55.11</v>
      </c>
      <c r="R166" s="49">
        <v>37.6</v>
      </c>
      <c r="S166" s="49">
        <v>51.97</v>
      </c>
      <c r="T166" s="49" t="s">
        <v>1098</v>
      </c>
      <c r="U166" s="49" t="s">
        <v>1098</v>
      </c>
    </row>
    <row r="167" spans="1:21" ht="23.25" thickBot="1">
      <c r="A167" s="60" t="s">
        <v>1394</v>
      </c>
      <c r="B167" s="60" t="s">
        <v>1395</v>
      </c>
      <c r="C167" s="35" t="s">
        <v>23</v>
      </c>
      <c r="D167" s="35">
        <v>7896261005792</v>
      </c>
      <c r="E167" s="47">
        <v>1006801740031</v>
      </c>
      <c r="F167" s="35">
        <v>526507101117212</v>
      </c>
      <c r="G167" s="35"/>
      <c r="H167" s="48" t="s">
        <v>1112</v>
      </c>
      <c r="I167" s="48" t="s">
        <v>25</v>
      </c>
      <c r="J167" s="49" t="s">
        <v>1098</v>
      </c>
      <c r="K167" s="49" t="s">
        <v>1098</v>
      </c>
      <c r="L167" s="49" t="s">
        <v>1098</v>
      </c>
      <c r="M167" s="49" t="s">
        <v>1098</v>
      </c>
      <c r="N167" s="49" t="s">
        <v>1098</v>
      </c>
      <c r="O167" s="49" t="s">
        <v>1098</v>
      </c>
      <c r="P167" s="49" t="s">
        <v>1098</v>
      </c>
      <c r="Q167" s="49" t="s">
        <v>1098</v>
      </c>
      <c r="R167" s="49" t="s">
        <v>1098</v>
      </c>
      <c r="S167" s="49" t="s">
        <v>1098</v>
      </c>
      <c r="T167" s="49">
        <v>8426.17</v>
      </c>
      <c r="U167" s="49">
        <v>11648</v>
      </c>
    </row>
    <row r="168" spans="1:21" ht="23.25" thickBot="1">
      <c r="A168" s="60" t="s">
        <v>1399</v>
      </c>
      <c r="B168" s="60" t="s">
        <v>1400</v>
      </c>
      <c r="C168" s="35" t="s">
        <v>23</v>
      </c>
      <c r="D168" s="35">
        <v>7896261000292</v>
      </c>
      <c r="E168" s="47">
        <v>1006800520011</v>
      </c>
      <c r="F168" s="35">
        <v>526507401110418</v>
      </c>
      <c r="G168" s="35"/>
      <c r="H168" s="48" t="s">
        <v>1112</v>
      </c>
      <c r="I168" s="48" t="s">
        <v>25</v>
      </c>
      <c r="J168" s="49">
        <v>9.7899999999999991</v>
      </c>
      <c r="K168" s="49">
        <v>13.53</v>
      </c>
      <c r="L168" s="49">
        <v>9.67</v>
      </c>
      <c r="M168" s="49">
        <v>13.37</v>
      </c>
      <c r="N168" s="49">
        <v>9.5500000000000007</v>
      </c>
      <c r="O168" s="49">
        <v>13.21</v>
      </c>
      <c r="P168" s="49">
        <v>9.5500000000000007</v>
      </c>
      <c r="Q168" s="49">
        <v>13.21</v>
      </c>
      <c r="R168" s="49">
        <v>9.01</v>
      </c>
      <c r="S168" s="49">
        <v>12.46</v>
      </c>
      <c r="T168" s="49" t="s">
        <v>1098</v>
      </c>
      <c r="U168" s="49" t="s">
        <v>1098</v>
      </c>
    </row>
    <row r="169" spans="1:21" ht="23.25" thickBot="1">
      <c r="A169" s="60" t="s">
        <v>1401</v>
      </c>
      <c r="B169" s="60" t="s">
        <v>1402</v>
      </c>
      <c r="C169" s="35" t="s">
        <v>23</v>
      </c>
      <c r="D169" s="35">
        <v>7896261002265</v>
      </c>
      <c r="E169" s="47">
        <v>1006800640051</v>
      </c>
      <c r="F169" s="35">
        <v>526507505137312</v>
      </c>
      <c r="G169" s="35"/>
      <c r="H169" s="48" t="s">
        <v>1112</v>
      </c>
      <c r="I169" s="48" t="s">
        <v>25</v>
      </c>
      <c r="J169" s="49">
        <v>37.5</v>
      </c>
      <c r="K169" s="49">
        <v>51.84</v>
      </c>
      <c r="L169" s="49">
        <v>37.049999999999997</v>
      </c>
      <c r="M169" s="49">
        <v>51.21</v>
      </c>
      <c r="N169" s="49">
        <v>36.6</v>
      </c>
      <c r="O169" s="49">
        <v>50.6</v>
      </c>
      <c r="P169" s="49">
        <v>36.6</v>
      </c>
      <c r="Q169" s="49">
        <v>50.6</v>
      </c>
      <c r="R169" s="49">
        <v>34.520000000000003</v>
      </c>
      <c r="S169" s="49">
        <v>47.72</v>
      </c>
      <c r="T169" s="49" t="s">
        <v>1098</v>
      </c>
      <c r="U169" s="49" t="s">
        <v>1098</v>
      </c>
    </row>
    <row r="170" spans="1:21" ht="13.5" thickBot="1">
      <c r="A170" s="60" t="s">
        <v>1403</v>
      </c>
      <c r="B170" s="60" t="s">
        <v>1404</v>
      </c>
      <c r="C170" s="35" t="s">
        <v>23</v>
      </c>
      <c r="D170" s="35">
        <v>99999999999900</v>
      </c>
      <c r="E170" s="47">
        <v>1999999999991</v>
      </c>
      <c r="F170" s="35">
        <v>526531001119410</v>
      </c>
      <c r="G170" s="35"/>
      <c r="H170" s="48" t="s">
        <v>1112</v>
      </c>
      <c r="I170" s="48" t="s">
        <v>43</v>
      </c>
      <c r="J170" s="49">
        <v>0.1</v>
      </c>
      <c r="K170" s="49">
        <v>0.13</v>
      </c>
      <c r="L170" s="49">
        <v>0.1</v>
      </c>
      <c r="M170" s="49">
        <v>0.13</v>
      </c>
      <c r="N170" s="49">
        <v>0.1</v>
      </c>
      <c r="O170" s="49">
        <v>0.13</v>
      </c>
      <c r="P170" s="49">
        <v>0.08</v>
      </c>
      <c r="Q170" s="49">
        <v>0.12</v>
      </c>
      <c r="R170" s="106">
        <v>0.09</v>
      </c>
      <c r="S170" s="106">
        <v>0.12</v>
      </c>
      <c r="T170" s="106" t="s">
        <v>1098</v>
      </c>
      <c r="U170" s="49" t="s">
        <v>1098</v>
      </c>
    </row>
    <row r="171" spans="1:21" ht="23.25" thickBot="1">
      <c r="A171" s="60" t="s">
        <v>1403</v>
      </c>
      <c r="B171" s="60" t="s">
        <v>1405</v>
      </c>
      <c r="C171" s="35" t="s">
        <v>41</v>
      </c>
      <c r="D171" s="35">
        <v>7896261008670</v>
      </c>
      <c r="E171" s="47">
        <v>1006809250025</v>
      </c>
      <c r="F171" s="35">
        <v>526507601179411</v>
      </c>
      <c r="G171" s="35"/>
      <c r="H171" s="48" t="s">
        <v>1112</v>
      </c>
      <c r="I171" s="48" t="s">
        <v>43</v>
      </c>
      <c r="J171" s="49">
        <v>29.05</v>
      </c>
      <c r="K171" s="49">
        <v>38.619999999999997</v>
      </c>
      <c r="L171" s="49">
        <v>28.64</v>
      </c>
      <c r="M171" s="49">
        <v>38.090000000000003</v>
      </c>
      <c r="N171" s="49">
        <v>28.24</v>
      </c>
      <c r="O171" s="49">
        <v>37.58</v>
      </c>
      <c r="P171" s="49">
        <v>24.53</v>
      </c>
      <c r="Q171" s="49">
        <v>33.909999999999997</v>
      </c>
      <c r="R171" s="49">
        <v>26.4</v>
      </c>
      <c r="S171" s="49">
        <v>35.200000000000003</v>
      </c>
      <c r="T171" s="49" t="s">
        <v>1098</v>
      </c>
      <c r="U171" s="49" t="s">
        <v>1098</v>
      </c>
    </row>
    <row r="172" spans="1:21" ht="23.25" thickBot="1">
      <c r="A172" s="60" t="s">
        <v>1406</v>
      </c>
      <c r="B172" s="60" t="s">
        <v>1407</v>
      </c>
      <c r="C172" s="35" t="s">
        <v>23</v>
      </c>
      <c r="D172" s="35">
        <v>7896261007710</v>
      </c>
      <c r="E172" s="47">
        <v>1006809050018</v>
      </c>
      <c r="F172" s="35">
        <v>526507701157411</v>
      </c>
      <c r="G172" s="35"/>
      <c r="H172" s="48" t="s">
        <v>1112</v>
      </c>
      <c r="I172" s="48" t="s">
        <v>25</v>
      </c>
      <c r="J172" s="49">
        <v>1118.74</v>
      </c>
      <c r="K172" s="49">
        <v>1546.51</v>
      </c>
      <c r="L172" s="49">
        <v>1105.1500000000001</v>
      </c>
      <c r="M172" s="49">
        <v>1527.72</v>
      </c>
      <c r="N172" s="49">
        <v>1091.8900000000001</v>
      </c>
      <c r="O172" s="49">
        <v>1509.38</v>
      </c>
      <c r="P172" s="49">
        <v>1091.8900000000001</v>
      </c>
      <c r="Q172" s="49">
        <v>1509.38</v>
      </c>
      <c r="R172" s="49">
        <v>1029.78</v>
      </c>
      <c r="S172" s="49">
        <v>1423.53</v>
      </c>
      <c r="T172" s="49" t="s">
        <v>1098</v>
      </c>
      <c r="U172" s="49" t="s">
        <v>1098</v>
      </c>
    </row>
    <row r="173" spans="1:21" ht="23.25" thickBot="1">
      <c r="A173" s="60" t="s">
        <v>1408</v>
      </c>
      <c r="B173" s="60" t="s">
        <v>1409</v>
      </c>
      <c r="C173" s="35" t="s">
        <v>23</v>
      </c>
      <c r="D173" s="35">
        <v>7896261007833</v>
      </c>
      <c r="E173" s="47">
        <v>1006809020011</v>
      </c>
      <c r="F173" s="35">
        <v>526507801151413</v>
      </c>
      <c r="G173" s="35"/>
      <c r="H173" s="48" t="s">
        <v>1112</v>
      </c>
      <c r="I173" s="48" t="s">
        <v>25</v>
      </c>
      <c r="J173" s="49">
        <v>42.09</v>
      </c>
      <c r="K173" s="49">
        <v>58.19</v>
      </c>
      <c r="L173" s="49">
        <v>41.58</v>
      </c>
      <c r="M173" s="49">
        <v>57.48</v>
      </c>
      <c r="N173" s="49">
        <v>41.08</v>
      </c>
      <c r="O173" s="49">
        <v>56.79</v>
      </c>
      <c r="P173" s="49">
        <v>41.08</v>
      </c>
      <c r="Q173" s="49">
        <v>56.79</v>
      </c>
      <c r="R173" s="49">
        <v>38.74</v>
      </c>
      <c r="S173" s="49">
        <v>53.55</v>
      </c>
      <c r="T173" s="49" t="s">
        <v>1098</v>
      </c>
      <c r="U173" s="49" t="s">
        <v>1098</v>
      </c>
    </row>
    <row r="174" spans="1:21" ht="13.5" thickBot="1">
      <c r="A174" s="60" t="s">
        <v>1410</v>
      </c>
      <c r="B174" s="60" t="s">
        <v>1411</v>
      </c>
      <c r="C174" s="35" t="s">
        <v>41</v>
      </c>
      <c r="D174" s="35">
        <v>7896261006218</v>
      </c>
      <c r="E174" s="47">
        <v>1006800730121</v>
      </c>
      <c r="F174" s="35">
        <v>526508004166318</v>
      </c>
      <c r="G174" s="35"/>
      <c r="H174" s="48" t="s">
        <v>1112</v>
      </c>
      <c r="I174" s="48" t="s">
        <v>43</v>
      </c>
      <c r="J174" s="49">
        <v>21.9</v>
      </c>
      <c r="K174" s="49">
        <v>29.12</v>
      </c>
      <c r="L174" s="49">
        <v>21.59</v>
      </c>
      <c r="M174" s="49">
        <v>28.72</v>
      </c>
      <c r="N174" s="49">
        <v>21.29</v>
      </c>
      <c r="O174" s="49">
        <v>28.33</v>
      </c>
      <c r="P174" s="49">
        <v>18.489999999999998</v>
      </c>
      <c r="Q174" s="49">
        <v>25.57</v>
      </c>
      <c r="R174" s="49">
        <v>19.899999999999999</v>
      </c>
      <c r="S174" s="49">
        <v>26.54</v>
      </c>
      <c r="T174" s="49" t="s">
        <v>1098</v>
      </c>
      <c r="U174" s="49" t="s">
        <v>1098</v>
      </c>
    </row>
    <row r="175" spans="1:21" ht="23.25" thickBot="1">
      <c r="A175" s="60" t="s">
        <v>1410</v>
      </c>
      <c r="B175" s="60" t="s">
        <v>1413</v>
      </c>
      <c r="C175" s="35" t="s">
        <v>41</v>
      </c>
      <c r="D175" s="35">
        <v>7896261003323</v>
      </c>
      <c r="E175" s="47">
        <v>1006800730105</v>
      </c>
      <c r="F175" s="35">
        <v>526508002171314</v>
      </c>
      <c r="G175" s="35"/>
      <c r="H175" s="48" t="s">
        <v>1112</v>
      </c>
      <c r="I175" s="48" t="s">
        <v>43</v>
      </c>
      <c r="J175" s="49">
        <v>25.78</v>
      </c>
      <c r="K175" s="49">
        <v>34.270000000000003</v>
      </c>
      <c r="L175" s="49">
        <v>25.42</v>
      </c>
      <c r="M175" s="49">
        <v>33.799999999999997</v>
      </c>
      <c r="N175" s="49">
        <v>25.06</v>
      </c>
      <c r="O175" s="49">
        <v>33.35</v>
      </c>
      <c r="P175" s="49">
        <v>21.77</v>
      </c>
      <c r="Q175" s="49">
        <v>30.09</v>
      </c>
      <c r="R175" s="49">
        <v>23.43</v>
      </c>
      <c r="S175" s="49">
        <v>31.24</v>
      </c>
      <c r="T175" s="49" t="s">
        <v>1098</v>
      </c>
      <c r="U175" s="49" t="s">
        <v>1098</v>
      </c>
    </row>
    <row r="176" spans="1:21" ht="13.5" thickBot="1">
      <c r="A176" s="60" t="s">
        <v>1414</v>
      </c>
      <c r="B176" s="60" t="s">
        <v>1404</v>
      </c>
      <c r="C176" s="35" t="s">
        <v>41</v>
      </c>
      <c r="D176" s="35">
        <v>99999999999989</v>
      </c>
      <c r="E176" s="47">
        <v>1999999999989</v>
      </c>
      <c r="F176" s="35">
        <v>526531101164418</v>
      </c>
      <c r="G176" s="35"/>
      <c r="H176" s="48" t="s">
        <v>1112</v>
      </c>
      <c r="I176" s="48" t="s">
        <v>43</v>
      </c>
      <c r="J176" s="49">
        <v>0.1</v>
      </c>
      <c r="K176" s="49">
        <v>0.13</v>
      </c>
      <c r="L176" s="49">
        <v>0.1</v>
      </c>
      <c r="M176" s="49">
        <v>0.13</v>
      </c>
      <c r="N176" s="49">
        <v>0.1</v>
      </c>
      <c r="O176" s="49">
        <v>0.13</v>
      </c>
      <c r="P176" s="49">
        <v>0.08</v>
      </c>
      <c r="Q176" s="49">
        <v>0.12</v>
      </c>
      <c r="R176" s="49">
        <v>0.09</v>
      </c>
      <c r="S176" s="49">
        <v>0.12</v>
      </c>
      <c r="T176" s="49" t="s">
        <v>1098</v>
      </c>
      <c r="U176" s="49" t="s">
        <v>1098</v>
      </c>
    </row>
    <row r="177" spans="1:21" ht="13.5" thickBot="1">
      <c r="A177" s="60" t="s">
        <v>1417</v>
      </c>
      <c r="B177" s="60" t="s">
        <v>1404</v>
      </c>
      <c r="C177" s="35" t="s">
        <v>41</v>
      </c>
      <c r="D177" s="35">
        <v>99999999999988</v>
      </c>
      <c r="E177" s="47">
        <v>1999999999988</v>
      </c>
      <c r="F177" s="35">
        <v>526531201169411</v>
      </c>
      <c r="G177" s="35"/>
      <c r="H177" s="48" t="s">
        <v>1112</v>
      </c>
      <c r="I177" s="48" t="s">
        <v>43</v>
      </c>
      <c r="J177" s="49">
        <v>0.1</v>
      </c>
      <c r="K177" s="49">
        <v>0.13</v>
      </c>
      <c r="L177" s="49">
        <v>0.1</v>
      </c>
      <c r="M177" s="49">
        <v>0.13</v>
      </c>
      <c r="N177" s="49">
        <v>0.1</v>
      </c>
      <c r="O177" s="49">
        <v>0.13</v>
      </c>
      <c r="P177" s="49">
        <v>0.08</v>
      </c>
      <c r="Q177" s="49">
        <v>0.12</v>
      </c>
      <c r="R177" s="49">
        <v>0.09</v>
      </c>
      <c r="S177" s="49">
        <v>0.12</v>
      </c>
      <c r="T177" s="49" t="s">
        <v>1098</v>
      </c>
      <c r="U177" s="49" t="s">
        <v>1098</v>
      </c>
    </row>
    <row r="178" spans="1:21" ht="13.5" thickBot="1">
      <c r="A178" s="60" t="s">
        <v>1417</v>
      </c>
      <c r="B178" s="60" t="s">
        <v>1419</v>
      </c>
      <c r="C178" s="35" t="s">
        <v>41</v>
      </c>
      <c r="D178" s="35">
        <v>7896261003453</v>
      </c>
      <c r="E178" s="47">
        <v>1006800730131</v>
      </c>
      <c r="F178" s="35">
        <v>526508009168319</v>
      </c>
      <c r="G178" s="35"/>
      <c r="H178" s="48" t="s">
        <v>1112</v>
      </c>
      <c r="I178" s="48" t="s">
        <v>43</v>
      </c>
      <c r="J178" s="49">
        <v>16.190000000000001</v>
      </c>
      <c r="K178" s="49">
        <v>21.53</v>
      </c>
      <c r="L178" s="49">
        <v>15.97</v>
      </c>
      <c r="M178" s="49">
        <v>21.23</v>
      </c>
      <c r="N178" s="49">
        <v>15.74</v>
      </c>
      <c r="O178" s="49">
        <v>20.95</v>
      </c>
      <c r="P178" s="49">
        <v>13.67</v>
      </c>
      <c r="Q178" s="49">
        <v>18.899999999999999</v>
      </c>
      <c r="R178" s="49">
        <v>14.71</v>
      </c>
      <c r="S178" s="49">
        <v>19.62</v>
      </c>
      <c r="T178" s="49" t="s">
        <v>1098</v>
      </c>
      <c r="U178" s="49" t="s">
        <v>1098</v>
      </c>
    </row>
    <row r="179" spans="1:21" ht="13.5" thickBot="1">
      <c r="A179" s="60" t="s">
        <v>1420</v>
      </c>
      <c r="B179" s="60" t="s">
        <v>1404</v>
      </c>
      <c r="C179" s="35" t="s">
        <v>41</v>
      </c>
      <c r="D179" s="35">
        <v>99999999999987</v>
      </c>
      <c r="E179" s="47">
        <v>1999999999987</v>
      </c>
      <c r="F179" s="35">
        <v>526531301171418</v>
      </c>
      <c r="G179" s="35"/>
      <c r="H179" s="48" t="s">
        <v>1112</v>
      </c>
      <c r="I179" s="48" t="s">
        <v>43</v>
      </c>
      <c r="J179" s="49">
        <v>0.1</v>
      </c>
      <c r="K179" s="49">
        <v>0.13</v>
      </c>
      <c r="L179" s="49">
        <v>0.1</v>
      </c>
      <c r="M179" s="49">
        <v>0.13</v>
      </c>
      <c r="N179" s="49">
        <v>0.1</v>
      </c>
      <c r="O179" s="49">
        <v>0.13</v>
      </c>
      <c r="P179" s="49">
        <v>0.08</v>
      </c>
      <c r="Q179" s="49">
        <v>0.12</v>
      </c>
      <c r="R179" s="49">
        <v>0.09</v>
      </c>
      <c r="S179" s="49">
        <v>0.12</v>
      </c>
      <c r="T179" s="49" t="s">
        <v>1098</v>
      </c>
      <c r="U179" s="49" t="s">
        <v>1098</v>
      </c>
    </row>
    <row r="180" spans="1:21" ht="23.25" thickBot="1">
      <c r="A180" s="60" t="s">
        <v>1420</v>
      </c>
      <c r="B180" s="60" t="s">
        <v>545</v>
      </c>
      <c r="C180" s="35" t="s">
        <v>41</v>
      </c>
      <c r="D180" s="35">
        <v>7896261003989</v>
      </c>
      <c r="E180" s="47">
        <v>1006800730091</v>
      </c>
      <c r="F180" s="35">
        <v>526508003178312</v>
      </c>
      <c r="G180" s="35"/>
      <c r="H180" s="48" t="s">
        <v>1112</v>
      </c>
      <c r="I180" s="48" t="s">
        <v>43</v>
      </c>
      <c r="J180" s="49">
        <v>27.34</v>
      </c>
      <c r="K180" s="49">
        <v>36.340000000000003</v>
      </c>
      <c r="L180" s="49">
        <v>26.95</v>
      </c>
      <c r="M180" s="49">
        <v>35.840000000000003</v>
      </c>
      <c r="N180" s="49">
        <v>26.57</v>
      </c>
      <c r="O180" s="49">
        <v>35.36</v>
      </c>
      <c r="P180" s="49">
        <v>23.08</v>
      </c>
      <c r="Q180" s="49">
        <v>31.9</v>
      </c>
      <c r="R180" s="49">
        <v>24.84</v>
      </c>
      <c r="S180" s="49">
        <v>33.119999999999997</v>
      </c>
      <c r="T180" s="49" t="s">
        <v>1098</v>
      </c>
      <c r="U180" s="49" t="s">
        <v>1098</v>
      </c>
    </row>
    <row r="181" spans="1:21" ht="23.25" thickBot="1">
      <c r="A181" s="60" t="s">
        <v>1421</v>
      </c>
      <c r="B181" s="60" t="s">
        <v>1422</v>
      </c>
      <c r="C181" s="35" t="s">
        <v>41</v>
      </c>
      <c r="D181" s="35">
        <v>7896261012295</v>
      </c>
      <c r="E181" s="47">
        <v>1006800730318</v>
      </c>
      <c r="F181" s="35">
        <v>526529101160313</v>
      </c>
      <c r="G181" s="35"/>
      <c r="H181" s="48" t="s">
        <v>1112</v>
      </c>
      <c r="I181" s="48" t="s">
        <v>43</v>
      </c>
      <c r="J181" s="49">
        <v>19.440000000000001</v>
      </c>
      <c r="K181" s="49">
        <v>25.84</v>
      </c>
      <c r="L181" s="49">
        <v>19.170000000000002</v>
      </c>
      <c r="M181" s="49">
        <v>25.49</v>
      </c>
      <c r="N181" s="49">
        <v>18.899999999999999</v>
      </c>
      <c r="O181" s="49">
        <v>25.15</v>
      </c>
      <c r="P181" s="49">
        <v>16.420000000000002</v>
      </c>
      <c r="Q181" s="49">
        <v>22.69</v>
      </c>
      <c r="R181" s="106">
        <v>17.670000000000002</v>
      </c>
      <c r="S181" s="106">
        <v>23.56</v>
      </c>
      <c r="T181" s="106" t="s">
        <v>1098</v>
      </c>
      <c r="U181" s="49" t="s">
        <v>1098</v>
      </c>
    </row>
    <row r="182" spans="1:21" ht="23.25" thickBot="1">
      <c r="A182" s="60" t="s">
        <v>1426</v>
      </c>
      <c r="B182" s="60" t="s">
        <v>1427</v>
      </c>
      <c r="C182" s="35" t="s">
        <v>23</v>
      </c>
      <c r="D182" s="35">
        <v>7896261007307</v>
      </c>
      <c r="E182" s="47">
        <v>1006808750016</v>
      </c>
      <c r="F182" s="35">
        <v>526508101153411</v>
      </c>
      <c r="G182" s="35"/>
      <c r="H182" s="48" t="s">
        <v>1112</v>
      </c>
      <c r="I182" s="48" t="s">
        <v>25</v>
      </c>
      <c r="J182" s="49">
        <v>360.2</v>
      </c>
      <c r="K182" s="49">
        <v>497.92</v>
      </c>
      <c r="L182" s="49">
        <v>355.82</v>
      </c>
      <c r="M182" s="49">
        <v>491.87</v>
      </c>
      <c r="N182" s="49">
        <v>351.55</v>
      </c>
      <c r="O182" s="49">
        <v>485.97</v>
      </c>
      <c r="P182" s="49">
        <v>351.55</v>
      </c>
      <c r="Q182" s="49">
        <v>485.97</v>
      </c>
      <c r="R182" s="49">
        <v>331.55</v>
      </c>
      <c r="S182" s="49">
        <v>458.33</v>
      </c>
      <c r="T182" s="49" t="s">
        <v>1098</v>
      </c>
      <c r="U182" s="49" t="s">
        <v>1098</v>
      </c>
    </row>
    <row r="183" spans="1:21" ht="23.25" thickBot="1">
      <c r="A183" s="60" t="s">
        <v>1426</v>
      </c>
      <c r="B183" s="60" t="s">
        <v>1428</v>
      </c>
      <c r="C183" s="35" t="s">
        <v>23</v>
      </c>
      <c r="D183" s="35">
        <v>7896261007253</v>
      </c>
      <c r="E183" s="47">
        <v>1006808750024</v>
      </c>
      <c r="F183" s="35">
        <v>526508102151412</v>
      </c>
      <c r="G183" s="35"/>
      <c r="H183" s="48" t="s">
        <v>1112</v>
      </c>
      <c r="I183" s="48" t="s">
        <v>25</v>
      </c>
      <c r="J183" s="49">
        <v>931.74</v>
      </c>
      <c r="K183" s="49">
        <v>1288</v>
      </c>
      <c r="L183" s="49">
        <v>920.42</v>
      </c>
      <c r="M183" s="49">
        <v>1272.3499999999999</v>
      </c>
      <c r="N183" s="49">
        <v>909.37</v>
      </c>
      <c r="O183" s="49">
        <v>1257.08</v>
      </c>
      <c r="P183" s="49">
        <v>909.37</v>
      </c>
      <c r="Q183" s="49">
        <v>1257.08</v>
      </c>
      <c r="R183" s="49">
        <v>857.65</v>
      </c>
      <c r="S183" s="49">
        <v>1185.58</v>
      </c>
      <c r="T183" s="49" t="s">
        <v>1098</v>
      </c>
      <c r="U183" s="49" t="s">
        <v>1098</v>
      </c>
    </row>
    <row r="184" spans="1:21" ht="23.25" thickBot="1">
      <c r="A184" s="60" t="s">
        <v>1429</v>
      </c>
      <c r="B184" s="60" t="s">
        <v>1430</v>
      </c>
      <c r="C184" s="35" t="s">
        <v>23</v>
      </c>
      <c r="D184" s="35">
        <v>7896261005846</v>
      </c>
      <c r="E184" s="47">
        <v>1006800160015</v>
      </c>
      <c r="F184" s="35">
        <v>526508201158415</v>
      </c>
      <c r="G184" s="35"/>
      <c r="H184" s="48" t="s">
        <v>1112</v>
      </c>
      <c r="I184" s="48" t="s">
        <v>25</v>
      </c>
      <c r="J184" s="49">
        <v>696.18</v>
      </c>
      <c r="K184" s="49">
        <v>962.38</v>
      </c>
      <c r="L184" s="49">
        <v>687.73</v>
      </c>
      <c r="M184" s="49">
        <v>950.68</v>
      </c>
      <c r="N184" s="49">
        <v>679.47</v>
      </c>
      <c r="O184" s="49">
        <v>939.28</v>
      </c>
      <c r="P184" s="49">
        <v>679.47</v>
      </c>
      <c r="Q184" s="49">
        <v>939.28</v>
      </c>
      <c r="R184" s="49">
        <v>640.83000000000004</v>
      </c>
      <c r="S184" s="49">
        <v>885.86</v>
      </c>
      <c r="T184" s="49" t="s">
        <v>1098</v>
      </c>
      <c r="U184" s="49" t="s">
        <v>1098</v>
      </c>
    </row>
    <row r="185" spans="1:21" ht="23.25" thickBot="1">
      <c r="A185" s="60" t="s">
        <v>1431</v>
      </c>
      <c r="B185" s="60" t="s">
        <v>1432</v>
      </c>
      <c r="C185" s="35" t="s">
        <v>23</v>
      </c>
      <c r="D185" s="35">
        <v>7896261005648</v>
      </c>
      <c r="E185" s="47">
        <v>1006800270058</v>
      </c>
      <c r="F185" s="35">
        <v>526508303112414</v>
      </c>
      <c r="G185" s="35"/>
      <c r="H185" s="48" t="s">
        <v>1112</v>
      </c>
      <c r="I185" s="48" t="s">
        <v>25</v>
      </c>
      <c r="J185" s="49">
        <v>363.32</v>
      </c>
      <c r="K185" s="49">
        <v>502.24</v>
      </c>
      <c r="L185" s="49">
        <v>358.91</v>
      </c>
      <c r="M185" s="49">
        <v>496.14</v>
      </c>
      <c r="N185" s="49">
        <v>354.6</v>
      </c>
      <c r="O185" s="49">
        <v>490.18</v>
      </c>
      <c r="P185" s="49">
        <v>354.6</v>
      </c>
      <c r="Q185" s="49">
        <v>490.18</v>
      </c>
      <c r="R185" s="49">
        <v>334.43</v>
      </c>
      <c r="S185" s="49">
        <v>462.3</v>
      </c>
      <c r="T185" s="49" t="s">
        <v>1098</v>
      </c>
      <c r="U185" s="49" t="s">
        <v>1098</v>
      </c>
    </row>
    <row r="186" spans="1:21" ht="23.25" thickBot="1">
      <c r="A186" s="60" t="s">
        <v>1431</v>
      </c>
      <c r="B186" s="60" t="s">
        <v>1433</v>
      </c>
      <c r="C186" s="35" t="s">
        <v>23</v>
      </c>
      <c r="D186" s="35">
        <v>7896261005662</v>
      </c>
      <c r="E186" s="47">
        <v>1006800270041</v>
      </c>
      <c r="F186" s="35">
        <v>526508304119412</v>
      </c>
      <c r="G186" s="35"/>
      <c r="H186" s="48" t="s">
        <v>1112</v>
      </c>
      <c r="I186" s="48" t="s">
        <v>25</v>
      </c>
      <c r="J186" s="49">
        <v>200.47</v>
      </c>
      <c r="K186" s="49">
        <v>277.12</v>
      </c>
      <c r="L186" s="49">
        <v>198.03</v>
      </c>
      <c r="M186" s="49">
        <v>273.75</v>
      </c>
      <c r="N186" s="49">
        <v>195.66</v>
      </c>
      <c r="O186" s="49">
        <v>270.47000000000003</v>
      </c>
      <c r="P186" s="49">
        <v>195.66</v>
      </c>
      <c r="Q186" s="49">
        <v>270.47000000000003</v>
      </c>
      <c r="R186" s="49">
        <v>184.52</v>
      </c>
      <c r="S186" s="49">
        <v>255.07</v>
      </c>
      <c r="T186" s="49" t="s">
        <v>1098</v>
      </c>
      <c r="U186" s="49" t="s">
        <v>1098</v>
      </c>
    </row>
    <row r="187" spans="1:21" ht="23.25" thickBot="1">
      <c r="A187" s="60" t="s">
        <v>1434</v>
      </c>
      <c r="B187" s="60" t="s">
        <v>1435</v>
      </c>
      <c r="C187" s="35" t="s">
        <v>23</v>
      </c>
      <c r="D187" s="35">
        <v>7896261005310</v>
      </c>
      <c r="E187" s="47">
        <v>1006800410151</v>
      </c>
      <c r="F187" s="35">
        <v>526508405111417</v>
      </c>
      <c r="G187" s="35"/>
      <c r="H187" s="48" t="s">
        <v>1112</v>
      </c>
      <c r="I187" s="48" t="s">
        <v>25</v>
      </c>
      <c r="J187" s="49">
        <v>29.8</v>
      </c>
      <c r="K187" s="49">
        <v>41.2</v>
      </c>
      <c r="L187" s="49">
        <v>29.44</v>
      </c>
      <c r="M187" s="49">
        <v>40.700000000000003</v>
      </c>
      <c r="N187" s="49">
        <v>29.09</v>
      </c>
      <c r="O187" s="49">
        <v>40.21</v>
      </c>
      <c r="P187" s="49">
        <v>29.09</v>
      </c>
      <c r="Q187" s="49">
        <v>40.21</v>
      </c>
      <c r="R187" s="49">
        <v>27.43</v>
      </c>
      <c r="S187" s="49">
        <v>37.92</v>
      </c>
      <c r="T187" s="49" t="s">
        <v>1098</v>
      </c>
      <c r="U187" s="49" t="s">
        <v>1098</v>
      </c>
    </row>
    <row r="188" spans="1:21" ht="23.25" thickBot="1">
      <c r="A188" s="60" t="s">
        <v>1434</v>
      </c>
      <c r="B188" s="60" t="s">
        <v>1436</v>
      </c>
      <c r="C188" s="35" t="s">
        <v>23</v>
      </c>
      <c r="D188" s="35">
        <v>7896261003095</v>
      </c>
      <c r="E188" s="47">
        <v>1006800410054</v>
      </c>
      <c r="F188" s="35">
        <v>526508401114411</v>
      </c>
      <c r="G188" s="35"/>
      <c r="H188" s="48" t="s">
        <v>1112</v>
      </c>
      <c r="I188" s="48" t="s">
        <v>25</v>
      </c>
      <c r="J188" s="49">
        <v>29.38</v>
      </c>
      <c r="K188" s="49">
        <v>40.619999999999997</v>
      </c>
      <c r="L188" s="49">
        <v>29.03</v>
      </c>
      <c r="M188" s="49">
        <v>40.119999999999997</v>
      </c>
      <c r="N188" s="49">
        <v>28.68</v>
      </c>
      <c r="O188" s="49">
        <v>39.64</v>
      </c>
      <c r="P188" s="49">
        <v>28.68</v>
      </c>
      <c r="Q188" s="49">
        <v>39.64</v>
      </c>
      <c r="R188" s="49">
        <v>27.05</v>
      </c>
      <c r="S188" s="49">
        <v>37.39</v>
      </c>
      <c r="T188" s="49" t="s">
        <v>1098</v>
      </c>
      <c r="U188" s="49" t="s">
        <v>1098</v>
      </c>
    </row>
    <row r="189" spans="1:21" ht="23.25" thickBot="1">
      <c r="A189" s="60" t="s">
        <v>1434</v>
      </c>
      <c r="B189" s="60" t="s">
        <v>1437</v>
      </c>
      <c r="C189" s="35" t="s">
        <v>23</v>
      </c>
      <c r="D189" s="35">
        <v>7896261003194</v>
      </c>
      <c r="E189" s="47">
        <v>1006800410062</v>
      </c>
      <c r="F189" s="35">
        <v>526508402110411</v>
      </c>
      <c r="G189" s="35"/>
      <c r="H189" s="48" t="s">
        <v>1112</v>
      </c>
      <c r="I189" s="48" t="s">
        <v>25</v>
      </c>
      <c r="J189" s="49">
        <v>54.9</v>
      </c>
      <c r="K189" s="49">
        <v>75.89</v>
      </c>
      <c r="L189" s="49">
        <v>54.23</v>
      </c>
      <c r="M189" s="49">
        <v>74.97</v>
      </c>
      <c r="N189" s="49">
        <v>53.58</v>
      </c>
      <c r="O189" s="49">
        <v>74.069999999999993</v>
      </c>
      <c r="P189" s="49">
        <v>53.58</v>
      </c>
      <c r="Q189" s="49">
        <v>74.069999999999993</v>
      </c>
      <c r="R189" s="49">
        <v>50.54</v>
      </c>
      <c r="S189" s="49">
        <v>69.86</v>
      </c>
      <c r="T189" s="49" t="s">
        <v>1098</v>
      </c>
      <c r="U189" s="49" t="s">
        <v>1098</v>
      </c>
    </row>
    <row r="190" spans="1:21" ht="23.25" thickBot="1">
      <c r="A190" s="60" t="s">
        <v>1434</v>
      </c>
      <c r="B190" s="60" t="s">
        <v>1438</v>
      </c>
      <c r="C190" s="35" t="s">
        <v>23</v>
      </c>
      <c r="D190" s="35">
        <v>7896261003101</v>
      </c>
      <c r="E190" s="47">
        <v>1006800410097</v>
      </c>
      <c r="F190" s="35">
        <v>526508403117418</v>
      </c>
      <c r="G190" s="35"/>
      <c r="H190" s="48" t="s">
        <v>1112</v>
      </c>
      <c r="I190" s="48" t="s">
        <v>25</v>
      </c>
      <c r="J190" s="49">
        <v>35.85</v>
      </c>
      <c r="K190" s="49">
        <v>49.56</v>
      </c>
      <c r="L190" s="49">
        <v>35.42</v>
      </c>
      <c r="M190" s="49">
        <v>48.96</v>
      </c>
      <c r="N190" s="49">
        <v>34.99</v>
      </c>
      <c r="O190" s="49">
        <v>48.37</v>
      </c>
      <c r="P190" s="49">
        <v>34.99</v>
      </c>
      <c r="Q190" s="49">
        <v>48.37</v>
      </c>
      <c r="R190" s="49">
        <v>33</v>
      </c>
      <c r="S190" s="49">
        <v>45.62</v>
      </c>
      <c r="T190" s="49" t="s">
        <v>1098</v>
      </c>
      <c r="U190" s="49" t="s">
        <v>1098</v>
      </c>
    </row>
    <row r="191" spans="1:21" ht="23.25" thickBot="1">
      <c r="A191" s="60" t="s">
        <v>1434</v>
      </c>
      <c r="B191" s="60" t="s">
        <v>1439</v>
      </c>
      <c r="C191" s="35" t="s">
        <v>23</v>
      </c>
      <c r="D191" s="35">
        <v>7896261003187</v>
      </c>
      <c r="E191" s="47">
        <v>1006800410100</v>
      </c>
      <c r="F191" s="35">
        <v>526508404113416</v>
      </c>
      <c r="G191" s="35"/>
      <c r="H191" s="48" t="s">
        <v>1112</v>
      </c>
      <c r="I191" s="48" t="s">
        <v>25</v>
      </c>
      <c r="J191" s="49">
        <v>67.489999999999995</v>
      </c>
      <c r="K191" s="49">
        <v>93.29</v>
      </c>
      <c r="L191" s="49">
        <v>66.67</v>
      </c>
      <c r="M191" s="49">
        <v>92.16</v>
      </c>
      <c r="N191" s="49">
        <v>65.87</v>
      </c>
      <c r="O191" s="49">
        <v>91.05</v>
      </c>
      <c r="P191" s="49">
        <v>65.87</v>
      </c>
      <c r="Q191" s="49">
        <v>91.05</v>
      </c>
      <c r="R191" s="49">
        <v>62.12</v>
      </c>
      <c r="S191" s="49">
        <v>85.88</v>
      </c>
      <c r="T191" s="49" t="s">
        <v>1098</v>
      </c>
      <c r="U191" s="49" t="s">
        <v>1098</v>
      </c>
    </row>
    <row r="192" spans="1:21" ht="23.25" thickBot="1">
      <c r="A192" s="60" t="s">
        <v>1434</v>
      </c>
      <c r="B192" s="60" t="s">
        <v>1440</v>
      </c>
      <c r="C192" s="35" t="s">
        <v>23</v>
      </c>
      <c r="D192" s="35">
        <v>7896261005297</v>
      </c>
      <c r="E192" s="47">
        <v>1006800410161</v>
      </c>
      <c r="F192" s="35">
        <v>526508406116412</v>
      </c>
      <c r="G192" s="35"/>
      <c r="H192" s="48" t="s">
        <v>1112</v>
      </c>
      <c r="I192" s="48" t="s">
        <v>25</v>
      </c>
      <c r="J192" s="49">
        <v>82.6</v>
      </c>
      <c r="K192" s="49">
        <v>114.18</v>
      </c>
      <c r="L192" s="49">
        <v>81.599999999999994</v>
      </c>
      <c r="M192" s="49">
        <v>112.79</v>
      </c>
      <c r="N192" s="49">
        <v>80.62</v>
      </c>
      <c r="O192" s="49">
        <v>111.44</v>
      </c>
      <c r="P192" s="49">
        <v>80.62</v>
      </c>
      <c r="Q192" s="49">
        <v>111.44</v>
      </c>
      <c r="R192" s="106">
        <v>76.03</v>
      </c>
      <c r="S192" s="106">
        <v>105.1</v>
      </c>
      <c r="T192" s="106" t="s">
        <v>1098</v>
      </c>
      <c r="U192" s="49" t="s">
        <v>1098</v>
      </c>
    </row>
    <row r="193" spans="1:21" ht="23.25" thickBot="1">
      <c r="A193" s="60" t="s">
        <v>1441</v>
      </c>
      <c r="B193" s="60" t="s">
        <v>1442</v>
      </c>
      <c r="C193" s="35" t="s">
        <v>23</v>
      </c>
      <c r="D193" s="35">
        <v>7897595605313</v>
      </c>
      <c r="E193" s="47">
        <v>1006810440010</v>
      </c>
      <c r="F193" s="35">
        <v>526528101116111</v>
      </c>
      <c r="G193" s="35"/>
      <c r="H193" s="48" t="s">
        <v>1112</v>
      </c>
      <c r="I193" s="48" t="s">
        <v>25</v>
      </c>
      <c r="J193" s="49">
        <v>15.88</v>
      </c>
      <c r="K193" s="49">
        <v>21.96</v>
      </c>
      <c r="L193" s="49">
        <v>15.69</v>
      </c>
      <c r="M193" s="49">
        <v>21.69</v>
      </c>
      <c r="N193" s="49">
        <v>15.5</v>
      </c>
      <c r="O193" s="49">
        <v>21.43</v>
      </c>
      <c r="P193" s="49">
        <v>15.5</v>
      </c>
      <c r="Q193" s="49">
        <v>21.43</v>
      </c>
      <c r="R193" s="49">
        <v>14.62</v>
      </c>
      <c r="S193" s="49">
        <v>20.21</v>
      </c>
      <c r="T193" s="49" t="s">
        <v>1098</v>
      </c>
      <c r="U193" s="49" t="s">
        <v>1098</v>
      </c>
    </row>
    <row r="194" spans="1:21" ht="23.25" thickBot="1">
      <c r="A194" s="60" t="s">
        <v>1441</v>
      </c>
      <c r="B194" s="60" t="s">
        <v>1443</v>
      </c>
      <c r="C194" s="35" t="s">
        <v>23</v>
      </c>
      <c r="D194" s="35">
        <v>7897595605283</v>
      </c>
      <c r="E194" s="47">
        <v>1006810440071</v>
      </c>
      <c r="F194" s="35">
        <v>526528102112111</v>
      </c>
      <c r="G194" s="35"/>
      <c r="H194" s="48" t="s">
        <v>1112</v>
      </c>
      <c r="I194" s="48" t="s">
        <v>25</v>
      </c>
      <c r="J194" s="49">
        <v>45.38</v>
      </c>
      <c r="K194" s="49">
        <v>62.73</v>
      </c>
      <c r="L194" s="49">
        <v>44.83</v>
      </c>
      <c r="M194" s="49">
        <v>61.97</v>
      </c>
      <c r="N194" s="49">
        <v>44.29</v>
      </c>
      <c r="O194" s="49">
        <v>61.23</v>
      </c>
      <c r="P194" s="49">
        <v>44.29</v>
      </c>
      <c r="Q194" s="49">
        <v>61.23</v>
      </c>
      <c r="R194" s="49">
        <v>41.77</v>
      </c>
      <c r="S194" s="49">
        <v>57.74</v>
      </c>
      <c r="T194" s="49" t="s">
        <v>1098</v>
      </c>
      <c r="U194" s="49" t="s">
        <v>1098</v>
      </c>
    </row>
    <row r="195" spans="1:21" ht="23.25" thickBot="1">
      <c r="A195" s="60" t="s">
        <v>1441</v>
      </c>
      <c r="B195" s="60" t="s">
        <v>1444</v>
      </c>
      <c r="C195" s="35" t="s">
        <v>23</v>
      </c>
      <c r="D195" s="35">
        <v>7897595605306</v>
      </c>
      <c r="E195" s="47">
        <v>1006810440045</v>
      </c>
      <c r="F195" s="35">
        <v>526528103119118</v>
      </c>
      <c r="G195" s="35"/>
      <c r="H195" s="48" t="s">
        <v>1112</v>
      </c>
      <c r="I195" s="48" t="s">
        <v>25</v>
      </c>
      <c r="J195" s="49">
        <v>13.62</v>
      </c>
      <c r="K195" s="49">
        <v>18.82</v>
      </c>
      <c r="L195" s="49">
        <v>13.45</v>
      </c>
      <c r="M195" s="49">
        <v>18.59</v>
      </c>
      <c r="N195" s="49">
        <v>13.29</v>
      </c>
      <c r="O195" s="49">
        <v>18.37</v>
      </c>
      <c r="P195" s="49">
        <v>13.29</v>
      </c>
      <c r="Q195" s="49">
        <v>18.37</v>
      </c>
      <c r="R195" s="49">
        <v>12.53</v>
      </c>
      <c r="S195" s="49">
        <v>17.32</v>
      </c>
      <c r="T195" s="49" t="s">
        <v>1098</v>
      </c>
      <c r="U195" s="49" t="s">
        <v>1098</v>
      </c>
    </row>
    <row r="196" spans="1:21" ht="23.25" thickBot="1">
      <c r="A196" s="60" t="s">
        <v>1441</v>
      </c>
      <c r="B196" s="60" t="s">
        <v>1445</v>
      </c>
      <c r="C196" s="35" t="s">
        <v>23</v>
      </c>
      <c r="D196" s="35">
        <v>7897595605290</v>
      </c>
      <c r="E196" s="47">
        <v>1006810440061</v>
      </c>
      <c r="F196" s="35">
        <v>526528104115116</v>
      </c>
      <c r="G196" s="35"/>
      <c r="H196" s="48" t="s">
        <v>1112</v>
      </c>
      <c r="I196" s="48" t="s">
        <v>25</v>
      </c>
      <c r="J196" s="49">
        <v>31.77</v>
      </c>
      <c r="K196" s="49">
        <v>43.91</v>
      </c>
      <c r="L196" s="49">
        <v>31.38</v>
      </c>
      <c r="M196" s="49">
        <v>43.38</v>
      </c>
      <c r="N196" s="49">
        <v>31</v>
      </c>
      <c r="O196" s="49">
        <v>42.86</v>
      </c>
      <c r="P196" s="49">
        <v>31</v>
      </c>
      <c r="Q196" s="49">
        <v>42.86</v>
      </c>
      <c r="R196" s="49">
        <v>29.24</v>
      </c>
      <c r="S196" s="49">
        <v>40.42</v>
      </c>
      <c r="T196" s="49" t="s">
        <v>1098</v>
      </c>
      <c r="U196" s="49" t="s">
        <v>1098</v>
      </c>
    </row>
    <row r="197" spans="1:21" ht="13.5" thickBot="1">
      <c r="A197" s="60" t="s">
        <v>1446</v>
      </c>
      <c r="B197" s="60" t="s">
        <v>1447</v>
      </c>
      <c r="C197" s="35" t="s">
        <v>23</v>
      </c>
      <c r="D197" s="35">
        <v>7896261007635</v>
      </c>
      <c r="E197" s="47">
        <v>1006808860075</v>
      </c>
      <c r="F197" s="35">
        <v>526508701118110</v>
      </c>
      <c r="G197" s="35"/>
      <c r="H197" s="48" t="s">
        <v>1112</v>
      </c>
      <c r="I197" s="48" t="s">
        <v>25</v>
      </c>
      <c r="J197" s="49">
        <v>21.42</v>
      </c>
      <c r="K197" s="49">
        <v>29.61</v>
      </c>
      <c r="L197" s="49">
        <v>21.16</v>
      </c>
      <c r="M197" s="49">
        <v>29.25</v>
      </c>
      <c r="N197" s="49">
        <v>20.91</v>
      </c>
      <c r="O197" s="49">
        <v>28.9</v>
      </c>
      <c r="P197" s="49">
        <v>20.91</v>
      </c>
      <c r="Q197" s="49">
        <v>28.9</v>
      </c>
      <c r="R197" s="49">
        <v>19.72</v>
      </c>
      <c r="S197" s="49">
        <v>27.26</v>
      </c>
      <c r="T197" s="49" t="s">
        <v>1098</v>
      </c>
      <c r="U197" s="49" t="s">
        <v>1098</v>
      </c>
    </row>
    <row r="198" spans="1:21" ht="13.5" thickBot="1">
      <c r="A198" s="60" t="s">
        <v>1446</v>
      </c>
      <c r="B198" s="60" t="s">
        <v>1448</v>
      </c>
      <c r="C198" s="35" t="s">
        <v>23</v>
      </c>
      <c r="D198" s="35">
        <v>7896261007642</v>
      </c>
      <c r="E198" s="47">
        <v>1006808860113</v>
      </c>
      <c r="F198" s="35">
        <v>526508702114119</v>
      </c>
      <c r="G198" s="35"/>
      <c r="H198" s="48" t="s">
        <v>1112</v>
      </c>
      <c r="I198" s="48" t="s">
        <v>25</v>
      </c>
      <c r="J198" s="49">
        <v>37.35</v>
      </c>
      <c r="K198" s="49">
        <v>51.64</v>
      </c>
      <c r="L198" s="49">
        <v>36.9</v>
      </c>
      <c r="M198" s="49">
        <v>51.01</v>
      </c>
      <c r="N198" s="49">
        <v>36.46</v>
      </c>
      <c r="O198" s="49">
        <v>50.4</v>
      </c>
      <c r="P198" s="49">
        <v>36.46</v>
      </c>
      <c r="Q198" s="49">
        <v>50.4</v>
      </c>
      <c r="R198" s="49">
        <v>34.380000000000003</v>
      </c>
      <c r="S198" s="49">
        <v>47.53</v>
      </c>
      <c r="T198" s="49" t="s">
        <v>1098</v>
      </c>
      <c r="U198" s="49" t="s">
        <v>1098</v>
      </c>
    </row>
    <row r="199" spans="1:21" ht="13.5" thickBot="1">
      <c r="A199" s="60" t="s">
        <v>1446</v>
      </c>
      <c r="B199" s="60" t="s">
        <v>1449</v>
      </c>
      <c r="C199" s="35" t="s">
        <v>23</v>
      </c>
      <c r="D199" s="35">
        <v>7896261007628</v>
      </c>
      <c r="E199" s="47">
        <v>1006808860032</v>
      </c>
      <c r="F199" s="35">
        <v>526508703110117</v>
      </c>
      <c r="G199" s="35"/>
      <c r="H199" s="48" t="s">
        <v>1112</v>
      </c>
      <c r="I199" s="48" t="s">
        <v>25</v>
      </c>
      <c r="J199" s="49">
        <v>13.5</v>
      </c>
      <c r="K199" s="49">
        <v>18.670000000000002</v>
      </c>
      <c r="L199" s="49">
        <v>13.34</v>
      </c>
      <c r="M199" s="49">
        <v>18.440000000000001</v>
      </c>
      <c r="N199" s="49">
        <v>13.18</v>
      </c>
      <c r="O199" s="49">
        <v>18.22</v>
      </c>
      <c r="P199" s="49">
        <v>13.18</v>
      </c>
      <c r="Q199" s="49">
        <v>18.22</v>
      </c>
      <c r="R199" s="49">
        <v>12.43</v>
      </c>
      <c r="S199" s="49">
        <v>17.18</v>
      </c>
      <c r="T199" s="49" t="s">
        <v>1098</v>
      </c>
      <c r="U199" s="49" t="s">
        <v>1098</v>
      </c>
    </row>
    <row r="200" spans="1:21" ht="23.25" thickBot="1">
      <c r="A200" s="60" t="s">
        <v>1450</v>
      </c>
      <c r="B200" s="60" t="s">
        <v>1451</v>
      </c>
      <c r="C200" s="35" t="s">
        <v>23</v>
      </c>
      <c r="D200" s="35">
        <v>7896212417452</v>
      </c>
      <c r="E200" s="47">
        <v>1123600330010</v>
      </c>
      <c r="F200" s="35">
        <v>526508801171412</v>
      </c>
      <c r="G200" s="35"/>
      <c r="H200" s="48" t="s">
        <v>1112</v>
      </c>
      <c r="I200" s="48" t="s">
        <v>43</v>
      </c>
      <c r="J200" s="49">
        <v>39.659999999999997</v>
      </c>
      <c r="K200" s="49">
        <v>52.72</v>
      </c>
      <c r="L200" s="49">
        <v>39.1</v>
      </c>
      <c r="M200" s="49">
        <v>52</v>
      </c>
      <c r="N200" s="49">
        <v>38.549999999999997</v>
      </c>
      <c r="O200" s="49">
        <v>51.3</v>
      </c>
      <c r="P200" s="49">
        <v>33.49</v>
      </c>
      <c r="Q200" s="49">
        <v>46.29</v>
      </c>
      <c r="R200" s="49">
        <v>36.04</v>
      </c>
      <c r="S200" s="49">
        <v>48.06</v>
      </c>
      <c r="T200" s="49" t="s">
        <v>1098</v>
      </c>
      <c r="U200" s="49" t="s">
        <v>1098</v>
      </c>
    </row>
    <row r="201" spans="1:21" ht="23.25" thickBot="1">
      <c r="A201" s="60" t="s">
        <v>1452</v>
      </c>
      <c r="B201" s="60" t="s">
        <v>1453</v>
      </c>
      <c r="C201" s="35" t="s">
        <v>23</v>
      </c>
      <c r="D201" s="35">
        <v>7896261000537</v>
      </c>
      <c r="E201" s="47">
        <v>1006800900027</v>
      </c>
      <c r="F201" s="35">
        <v>526527701160415</v>
      </c>
      <c r="G201" s="35"/>
      <c r="H201" s="48" t="s">
        <v>1112</v>
      </c>
      <c r="I201" s="48" t="s">
        <v>43</v>
      </c>
      <c r="J201" s="49">
        <v>15.54</v>
      </c>
      <c r="K201" s="49">
        <v>20.65</v>
      </c>
      <c r="L201" s="49">
        <v>15.32</v>
      </c>
      <c r="M201" s="49">
        <v>20.37</v>
      </c>
      <c r="N201" s="49">
        <v>15.1</v>
      </c>
      <c r="O201" s="49">
        <v>20.100000000000001</v>
      </c>
      <c r="P201" s="49">
        <v>13.12</v>
      </c>
      <c r="Q201" s="49">
        <v>18.13</v>
      </c>
      <c r="R201" s="49">
        <v>14.12</v>
      </c>
      <c r="S201" s="49">
        <v>18.82</v>
      </c>
      <c r="T201" s="49" t="s">
        <v>1098</v>
      </c>
      <c r="U201" s="49" t="s">
        <v>1098</v>
      </c>
    </row>
    <row r="202" spans="1:21" ht="23.25" thickBot="1">
      <c r="A202" s="60" t="s">
        <v>1452</v>
      </c>
      <c r="B202" s="60" t="s">
        <v>1454</v>
      </c>
      <c r="C202" s="35" t="s">
        <v>23</v>
      </c>
      <c r="D202" s="35">
        <v>7896261000544</v>
      </c>
      <c r="E202" s="47">
        <v>1006800900019</v>
      </c>
      <c r="F202" s="35">
        <v>526527702167413</v>
      </c>
      <c r="G202" s="35"/>
      <c r="H202" s="48" t="s">
        <v>1112</v>
      </c>
      <c r="I202" s="48" t="s">
        <v>43</v>
      </c>
      <c r="J202" s="49">
        <v>14.82</v>
      </c>
      <c r="K202" s="49">
        <v>19.71</v>
      </c>
      <c r="L202" s="49">
        <v>14.61</v>
      </c>
      <c r="M202" s="49">
        <v>19.440000000000001</v>
      </c>
      <c r="N202" s="49">
        <v>14.41</v>
      </c>
      <c r="O202" s="49">
        <v>19.170000000000002</v>
      </c>
      <c r="P202" s="49">
        <v>12.52</v>
      </c>
      <c r="Q202" s="49">
        <v>17.3</v>
      </c>
      <c r="R202" s="49">
        <v>13.47</v>
      </c>
      <c r="S202" s="49">
        <v>17.96</v>
      </c>
      <c r="T202" s="49" t="s">
        <v>1098</v>
      </c>
      <c r="U202" s="49" t="s">
        <v>1098</v>
      </c>
    </row>
    <row r="203" spans="1:21" ht="23.25" thickBot="1">
      <c r="A203" s="60" t="s">
        <v>1455</v>
      </c>
      <c r="B203" s="60" t="s">
        <v>1458</v>
      </c>
      <c r="C203" s="35" t="s">
        <v>23</v>
      </c>
      <c r="D203" s="35">
        <v>7896261000537</v>
      </c>
      <c r="E203" s="47">
        <v>1006800900027</v>
      </c>
      <c r="F203" s="35">
        <v>526508901168413</v>
      </c>
      <c r="G203" s="35"/>
      <c r="H203" s="48" t="s">
        <v>1112</v>
      </c>
      <c r="I203" s="48" t="s">
        <v>43</v>
      </c>
      <c r="J203" s="49">
        <v>14.82</v>
      </c>
      <c r="K203" s="49">
        <v>19.71</v>
      </c>
      <c r="L203" s="49">
        <v>14.61</v>
      </c>
      <c r="M203" s="49">
        <v>19.440000000000001</v>
      </c>
      <c r="N203" s="49">
        <v>14.41</v>
      </c>
      <c r="O203" s="49">
        <v>19.170000000000002</v>
      </c>
      <c r="P203" s="49">
        <v>12.52</v>
      </c>
      <c r="Q203" s="49">
        <v>17.3</v>
      </c>
      <c r="R203" s="106">
        <v>13.47</v>
      </c>
      <c r="S203" s="106">
        <v>17.96</v>
      </c>
      <c r="T203" s="106" t="s">
        <v>1098</v>
      </c>
      <c r="U203" s="49" t="s">
        <v>1098</v>
      </c>
    </row>
    <row r="204" spans="1:21" ht="23.25" thickBot="1">
      <c r="A204" s="60" t="s">
        <v>1455</v>
      </c>
      <c r="B204" s="60" t="s">
        <v>1459</v>
      </c>
      <c r="C204" s="35" t="s">
        <v>23</v>
      </c>
      <c r="D204" s="35">
        <v>7896261000544</v>
      </c>
      <c r="E204" s="47">
        <v>1006800900019</v>
      </c>
      <c r="F204" s="35">
        <v>526508902164411</v>
      </c>
      <c r="G204" s="35"/>
      <c r="H204" s="48" t="s">
        <v>1112</v>
      </c>
      <c r="I204" s="48" t="s">
        <v>43</v>
      </c>
      <c r="J204" s="49">
        <v>14.82</v>
      </c>
      <c r="K204" s="49">
        <v>19.71</v>
      </c>
      <c r="L204" s="49">
        <v>14.61</v>
      </c>
      <c r="M204" s="49">
        <v>19.440000000000001</v>
      </c>
      <c r="N204" s="49">
        <v>14.41</v>
      </c>
      <c r="O204" s="49">
        <v>19.170000000000002</v>
      </c>
      <c r="P204" s="49">
        <v>12.52</v>
      </c>
      <c r="Q204" s="49">
        <v>17.3</v>
      </c>
      <c r="R204" s="49">
        <v>13.47</v>
      </c>
      <c r="S204" s="49">
        <v>17.96</v>
      </c>
      <c r="T204" s="49" t="s">
        <v>1098</v>
      </c>
      <c r="U204" s="49" t="s">
        <v>1098</v>
      </c>
    </row>
    <row r="205" spans="1:21" ht="13.5" thickBot="1">
      <c r="A205" s="60" t="s">
        <v>1460</v>
      </c>
      <c r="B205" s="60" t="s">
        <v>732</v>
      </c>
      <c r="C205" s="35" t="s">
        <v>23</v>
      </c>
      <c r="D205" s="35">
        <v>7896261002302</v>
      </c>
      <c r="E205" s="47">
        <v>1006800720071</v>
      </c>
      <c r="F205" s="35">
        <v>526509001111413</v>
      </c>
      <c r="G205" s="35"/>
      <c r="H205" s="48" t="s">
        <v>1112</v>
      </c>
      <c r="I205" s="48" t="s">
        <v>25</v>
      </c>
      <c r="J205" s="49">
        <v>41.77</v>
      </c>
      <c r="K205" s="49">
        <v>57.73</v>
      </c>
      <c r="L205" s="49">
        <v>41.26</v>
      </c>
      <c r="M205" s="49">
        <v>57.03</v>
      </c>
      <c r="N205" s="49">
        <v>40.76</v>
      </c>
      <c r="O205" s="49">
        <v>56.35</v>
      </c>
      <c r="P205" s="49">
        <v>40.76</v>
      </c>
      <c r="Q205" s="49">
        <v>56.35</v>
      </c>
      <c r="R205" s="49">
        <v>38.450000000000003</v>
      </c>
      <c r="S205" s="49">
        <v>53.15</v>
      </c>
      <c r="T205" s="49" t="s">
        <v>1098</v>
      </c>
      <c r="U205" s="49" t="s">
        <v>1098</v>
      </c>
    </row>
    <row r="206" spans="1:21" ht="13.5" thickBot="1">
      <c r="A206" s="60" t="s">
        <v>1460</v>
      </c>
      <c r="B206" s="60" t="s">
        <v>1461</v>
      </c>
      <c r="C206" s="35" t="s">
        <v>23</v>
      </c>
      <c r="D206" s="35">
        <v>7896261001701</v>
      </c>
      <c r="E206" s="47">
        <v>1006800720118</v>
      </c>
      <c r="F206" s="35">
        <v>526509002116419</v>
      </c>
      <c r="G206" s="35"/>
      <c r="H206" s="48" t="s">
        <v>1112</v>
      </c>
      <c r="I206" s="48" t="s">
        <v>25</v>
      </c>
      <c r="J206" s="49">
        <v>41.18</v>
      </c>
      <c r="K206" s="49">
        <v>56.92</v>
      </c>
      <c r="L206" s="49">
        <v>40.68</v>
      </c>
      <c r="M206" s="49">
        <v>56.23</v>
      </c>
      <c r="N206" s="49">
        <v>40.19</v>
      </c>
      <c r="O206" s="49">
        <v>55.55</v>
      </c>
      <c r="P206" s="49">
        <v>40.19</v>
      </c>
      <c r="Q206" s="49">
        <v>55.55</v>
      </c>
      <c r="R206" s="49">
        <v>37.909999999999997</v>
      </c>
      <c r="S206" s="49">
        <v>52.41</v>
      </c>
      <c r="T206" s="49" t="s">
        <v>1098</v>
      </c>
      <c r="U206" s="49" t="s">
        <v>1098</v>
      </c>
    </row>
    <row r="207" spans="1:21" ht="13.5" thickBot="1">
      <c r="A207" s="60" t="s">
        <v>1463</v>
      </c>
      <c r="B207" s="60" t="s">
        <v>1464</v>
      </c>
      <c r="C207" s="35" t="s">
        <v>23</v>
      </c>
      <c r="D207" s="35">
        <v>7896261013995</v>
      </c>
      <c r="E207" s="47">
        <v>1006801600035</v>
      </c>
      <c r="F207" s="35">
        <v>526509202115114</v>
      </c>
      <c r="G207" s="35"/>
      <c r="H207" s="48" t="s">
        <v>1112</v>
      </c>
      <c r="I207" s="48" t="s">
        <v>43</v>
      </c>
      <c r="J207" s="49">
        <v>14.85</v>
      </c>
      <c r="K207" s="49">
        <v>19.739999999999998</v>
      </c>
      <c r="L207" s="49">
        <v>14.64</v>
      </c>
      <c r="M207" s="49">
        <v>19.47</v>
      </c>
      <c r="N207" s="49">
        <v>14.44</v>
      </c>
      <c r="O207" s="49">
        <v>19.21</v>
      </c>
      <c r="P207" s="49">
        <v>12.54</v>
      </c>
      <c r="Q207" s="49">
        <v>17.329999999999998</v>
      </c>
      <c r="R207" s="49">
        <v>13.49</v>
      </c>
      <c r="S207" s="49">
        <v>17.989999999999998</v>
      </c>
      <c r="T207" s="49" t="s">
        <v>1098</v>
      </c>
      <c r="U207" s="49" t="s">
        <v>1098</v>
      </c>
    </row>
    <row r="208" spans="1:21" ht="13.5" thickBot="1">
      <c r="A208" s="60" t="s">
        <v>1463</v>
      </c>
      <c r="B208" s="60" t="s">
        <v>1465</v>
      </c>
      <c r="C208" s="35" t="s">
        <v>23</v>
      </c>
      <c r="D208" s="35">
        <v>7896261006195</v>
      </c>
      <c r="E208" s="47">
        <v>1006801600027</v>
      </c>
      <c r="F208" s="35">
        <v>526509201119116</v>
      </c>
      <c r="G208" s="35"/>
      <c r="H208" s="48" t="s">
        <v>1112</v>
      </c>
      <c r="I208" s="48" t="s">
        <v>43</v>
      </c>
      <c r="J208" s="49">
        <v>13.97</v>
      </c>
      <c r="K208" s="49">
        <v>18.57</v>
      </c>
      <c r="L208" s="49">
        <v>13.77</v>
      </c>
      <c r="M208" s="49">
        <v>18.309999999999999</v>
      </c>
      <c r="N208" s="49">
        <v>13.58</v>
      </c>
      <c r="O208" s="49">
        <v>18.07</v>
      </c>
      <c r="P208" s="49">
        <v>11.79</v>
      </c>
      <c r="Q208" s="49">
        <v>16.3</v>
      </c>
      <c r="R208" s="49">
        <v>12.69</v>
      </c>
      <c r="S208" s="49">
        <v>16.920000000000002</v>
      </c>
      <c r="T208" s="49" t="s">
        <v>1098</v>
      </c>
      <c r="U208" s="49" t="s">
        <v>1098</v>
      </c>
    </row>
    <row r="209" spans="1:21" ht="23.25" thickBot="1">
      <c r="A209" s="60" t="s">
        <v>1466</v>
      </c>
      <c r="B209" s="60" t="s">
        <v>1467</v>
      </c>
      <c r="C209" s="35" t="s">
        <v>23</v>
      </c>
      <c r="D209" s="35">
        <v>7896261009738</v>
      </c>
      <c r="E209" s="47">
        <v>1006809610013</v>
      </c>
      <c r="F209" s="35">
        <v>526524101111117</v>
      </c>
      <c r="G209" s="35"/>
      <c r="H209" s="48" t="s">
        <v>1112</v>
      </c>
      <c r="I209" s="48" t="s">
        <v>43</v>
      </c>
      <c r="J209" s="49">
        <v>13.28</v>
      </c>
      <c r="K209" s="49">
        <v>17.649999999999999</v>
      </c>
      <c r="L209" s="49">
        <v>13.09</v>
      </c>
      <c r="M209" s="49">
        <v>17.41</v>
      </c>
      <c r="N209" s="49">
        <v>12.91</v>
      </c>
      <c r="O209" s="49">
        <v>17.170000000000002</v>
      </c>
      <c r="P209" s="49">
        <v>11.21</v>
      </c>
      <c r="Q209" s="49">
        <v>15.5</v>
      </c>
      <c r="R209" s="49">
        <v>12.07</v>
      </c>
      <c r="S209" s="49">
        <v>16.09</v>
      </c>
      <c r="T209" s="49" t="s">
        <v>1098</v>
      </c>
      <c r="U209" s="49" t="s">
        <v>1098</v>
      </c>
    </row>
    <row r="210" spans="1:21" ht="23.25" thickBot="1">
      <c r="A210" s="60" t="s">
        <v>1470</v>
      </c>
      <c r="B210" s="60" t="s">
        <v>1471</v>
      </c>
      <c r="C210" s="35" t="s">
        <v>23</v>
      </c>
      <c r="D210" s="35">
        <v>7896261009493</v>
      </c>
      <c r="E210" s="47">
        <v>1006809850014</v>
      </c>
      <c r="F210" s="35">
        <v>526526301118111</v>
      </c>
      <c r="G210" s="35"/>
      <c r="H210" s="48" t="s">
        <v>1112</v>
      </c>
      <c r="I210" s="48" t="s">
        <v>25</v>
      </c>
      <c r="J210" s="49">
        <v>14.56</v>
      </c>
      <c r="K210" s="49">
        <v>20.12</v>
      </c>
      <c r="L210" s="49">
        <v>14.38</v>
      </c>
      <c r="M210" s="49">
        <v>19.88</v>
      </c>
      <c r="N210" s="49">
        <v>14.21</v>
      </c>
      <c r="O210" s="49">
        <v>19.64</v>
      </c>
      <c r="P210" s="49">
        <v>14.21</v>
      </c>
      <c r="Q210" s="49">
        <v>19.64</v>
      </c>
      <c r="R210" s="49">
        <v>13.4</v>
      </c>
      <c r="S210" s="49">
        <v>18.52</v>
      </c>
      <c r="T210" s="49" t="s">
        <v>1098</v>
      </c>
      <c r="U210" s="49" t="s">
        <v>1098</v>
      </c>
    </row>
    <row r="211" spans="1:21" ht="23.25" thickBot="1">
      <c r="A211" s="60" t="s">
        <v>1470</v>
      </c>
      <c r="B211" s="60" t="s">
        <v>1472</v>
      </c>
      <c r="C211" s="35" t="s">
        <v>23</v>
      </c>
      <c r="D211" s="35">
        <v>7896261009509</v>
      </c>
      <c r="E211" s="47">
        <v>1006809850022</v>
      </c>
      <c r="F211" s="35">
        <v>526526302114111</v>
      </c>
      <c r="G211" s="35"/>
      <c r="H211" s="48" t="s">
        <v>1112</v>
      </c>
      <c r="I211" s="48" t="s">
        <v>25</v>
      </c>
      <c r="J211" s="49">
        <v>27.58</v>
      </c>
      <c r="K211" s="49">
        <v>38.119999999999997</v>
      </c>
      <c r="L211" s="49">
        <v>27.24</v>
      </c>
      <c r="M211" s="49">
        <v>37.659999999999997</v>
      </c>
      <c r="N211" s="49">
        <v>26.91</v>
      </c>
      <c r="O211" s="49">
        <v>37.200000000000003</v>
      </c>
      <c r="P211" s="49">
        <v>26.91</v>
      </c>
      <c r="Q211" s="49">
        <v>37.200000000000003</v>
      </c>
      <c r="R211" s="49">
        <v>25.38</v>
      </c>
      <c r="S211" s="49">
        <v>35.090000000000003</v>
      </c>
      <c r="T211" s="49" t="s">
        <v>1098</v>
      </c>
      <c r="U211" s="49" t="s">
        <v>1098</v>
      </c>
    </row>
    <row r="212" spans="1:21" ht="23.25" thickBot="1">
      <c r="A212" s="60" t="s">
        <v>1473</v>
      </c>
      <c r="B212" s="60" t="s">
        <v>1474</v>
      </c>
      <c r="C212" s="35" t="s">
        <v>23</v>
      </c>
      <c r="D212" s="35">
        <v>7896261000940</v>
      </c>
      <c r="E212" s="47">
        <v>1006800630062</v>
      </c>
      <c r="F212" s="35">
        <v>526509407116414</v>
      </c>
      <c r="G212" s="35"/>
      <c r="H212" s="48" t="s">
        <v>1112</v>
      </c>
      <c r="I212" s="48" t="s">
        <v>25</v>
      </c>
      <c r="J212" s="49">
        <v>44.54</v>
      </c>
      <c r="K212" s="49">
        <v>61.57</v>
      </c>
      <c r="L212" s="49">
        <v>44</v>
      </c>
      <c r="M212" s="49">
        <v>60.83</v>
      </c>
      <c r="N212" s="49">
        <v>43.47</v>
      </c>
      <c r="O212" s="49">
        <v>60.1</v>
      </c>
      <c r="P212" s="49">
        <v>43.47</v>
      </c>
      <c r="Q212" s="49">
        <v>60.1</v>
      </c>
      <c r="R212" s="49">
        <v>41</v>
      </c>
      <c r="S212" s="49">
        <v>56.68</v>
      </c>
      <c r="T212" s="49" t="s">
        <v>1098</v>
      </c>
      <c r="U212" s="49" t="s">
        <v>1098</v>
      </c>
    </row>
    <row r="213" spans="1:21" ht="13.5" thickBot="1">
      <c r="A213" s="60" t="s">
        <v>1473</v>
      </c>
      <c r="B213" s="60" t="s">
        <v>1475</v>
      </c>
      <c r="C213" s="35" t="s">
        <v>23</v>
      </c>
      <c r="D213" s="35">
        <v>7896261000889</v>
      </c>
      <c r="E213" s="47">
        <v>1006800280045</v>
      </c>
      <c r="F213" s="35">
        <v>526509403110314</v>
      </c>
      <c r="G213" s="35"/>
      <c r="H213" s="48" t="s">
        <v>1112</v>
      </c>
      <c r="I213" s="48" t="s">
        <v>25</v>
      </c>
      <c r="J213" s="49">
        <v>85.92</v>
      </c>
      <c r="K213" s="49">
        <v>118.78</v>
      </c>
      <c r="L213" s="49">
        <v>84.88</v>
      </c>
      <c r="M213" s="49">
        <v>117.33</v>
      </c>
      <c r="N213" s="49">
        <v>83.86</v>
      </c>
      <c r="O213" s="49">
        <v>115.92</v>
      </c>
      <c r="P213" s="49">
        <v>83.86</v>
      </c>
      <c r="Q213" s="49">
        <v>115.92</v>
      </c>
      <c r="R213" s="49">
        <v>79.09</v>
      </c>
      <c r="S213" s="49">
        <v>109.33</v>
      </c>
      <c r="T213" s="49" t="s">
        <v>1098</v>
      </c>
      <c r="U213" s="49" t="s">
        <v>1098</v>
      </c>
    </row>
    <row r="214" spans="1:21" ht="23.25" thickBot="1">
      <c r="A214" s="60" t="s">
        <v>1473</v>
      </c>
      <c r="B214" s="60" t="s">
        <v>1476</v>
      </c>
      <c r="C214" s="35" t="s">
        <v>23</v>
      </c>
      <c r="D214" s="35">
        <v>7896261000933</v>
      </c>
      <c r="E214" s="47">
        <v>1006800630046</v>
      </c>
      <c r="F214" s="35">
        <v>526509408112412</v>
      </c>
      <c r="G214" s="35"/>
      <c r="H214" s="48" t="s">
        <v>1112</v>
      </c>
      <c r="I214" s="48" t="s">
        <v>25</v>
      </c>
      <c r="J214" s="49">
        <v>28.21</v>
      </c>
      <c r="K214" s="49">
        <v>39</v>
      </c>
      <c r="L214" s="49">
        <v>27.87</v>
      </c>
      <c r="M214" s="49">
        <v>38.53</v>
      </c>
      <c r="N214" s="49">
        <v>27.54</v>
      </c>
      <c r="O214" s="49">
        <v>38.07</v>
      </c>
      <c r="P214" s="49">
        <v>27.54</v>
      </c>
      <c r="Q214" s="49">
        <v>38.07</v>
      </c>
      <c r="R214" s="106">
        <v>25.97</v>
      </c>
      <c r="S214" s="106">
        <v>35.9</v>
      </c>
      <c r="T214" s="106" t="s">
        <v>1098</v>
      </c>
      <c r="U214" s="49" t="s">
        <v>1098</v>
      </c>
    </row>
    <row r="215" spans="1:21" ht="13.5" thickBot="1">
      <c r="A215" s="60" t="s">
        <v>1473</v>
      </c>
      <c r="B215" s="60" t="s">
        <v>1477</v>
      </c>
      <c r="C215" s="35" t="s">
        <v>23</v>
      </c>
      <c r="D215" s="35">
        <v>7896261000605</v>
      </c>
      <c r="E215" s="47">
        <v>1006800280010</v>
      </c>
      <c r="F215" s="35">
        <v>526509404117312</v>
      </c>
      <c r="G215" s="35"/>
      <c r="H215" s="48" t="s">
        <v>1112</v>
      </c>
      <c r="I215" s="48" t="s">
        <v>25</v>
      </c>
      <c r="J215" s="49">
        <v>13</v>
      </c>
      <c r="K215" s="49">
        <v>17.97</v>
      </c>
      <c r="L215" s="49">
        <v>12.85</v>
      </c>
      <c r="M215" s="49">
        <v>17.760000000000002</v>
      </c>
      <c r="N215" s="49">
        <v>12.69</v>
      </c>
      <c r="O215" s="49">
        <v>17.54</v>
      </c>
      <c r="P215" s="49">
        <v>12.69</v>
      </c>
      <c r="Q215" s="49">
        <v>17.54</v>
      </c>
      <c r="R215" s="49">
        <v>11.97</v>
      </c>
      <c r="S215" s="49">
        <v>16.55</v>
      </c>
      <c r="T215" s="49" t="s">
        <v>1098</v>
      </c>
      <c r="U215" s="49" t="s">
        <v>1098</v>
      </c>
    </row>
    <row r="216" spans="1:21" ht="13.5" thickBot="1">
      <c r="A216" s="60" t="s">
        <v>1473</v>
      </c>
      <c r="B216" s="60" t="s">
        <v>1478</v>
      </c>
      <c r="C216" s="35" t="s">
        <v>23</v>
      </c>
      <c r="D216" s="35">
        <v>7896261000865</v>
      </c>
      <c r="E216" s="47">
        <v>1006800280037</v>
      </c>
      <c r="F216" s="35">
        <v>526509406111311</v>
      </c>
      <c r="G216" s="35"/>
      <c r="H216" s="48" t="s">
        <v>1112</v>
      </c>
      <c r="I216" s="48" t="s">
        <v>25</v>
      </c>
      <c r="J216" s="49">
        <v>59.88</v>
      </c>
      <c r="K216" s="49">
        <v>82.78</v>
      </c>
      <c r="L216" s="49">
        <v>59.16</v>
      </c>
      <c r="M216" s="49">
        <v>81.77</v>
      </c>
      <c r="N216" s="49">
        <v>58.45</v>
      </c>
      <c r="O216" s="49">
        <v>80.790000000000006</v>
      </c>
      <c r="P216" s="49">
        <v>58.45</v>
      </c>
      <c r="Q216" s="49">
        <v>80.790000000000006</v>
      </c>
      <c r="R216" s="49">
        <v>55.13</v>
      </c>
      <c r="S216" s="49">
        <v>76.209999999999994</v>
      </c>
      <c r="T216" s="49" t="s">
        <v>1098</v>
      </c>
      <c r="U216" s="49" t="s">
        <v>1098</v>
      </c>
    </row>
    <row r="217" spans="1:21" ht="13.5" thickBot="1">
      <c r="A217" s="60" t="s">
        <v>1479</v>
      </c>
      <c r="B217" s="60" t="s">
        <v>1480</v>
      </c>
      <c r="C217" s="35" t="s">
        <v>23</v>
      </c>
      <c r="D217" s="35">
        <v>7896261008038</v>
      </c>
      <c r="E217" s="47">
        <v>1006809130038</v>
      </c>
      <c r="F217" s="35">
        <v>526509501112117</v>
      </c>
      <c r="G217" s="35"/>
      <c r="H217" s="48" t="s">
        <v>1112</v>
      </c>
      <c r="I217" s="48" t="s">
        <v>25</v>
      </c>
      <c r="J217" s="49">
        <v>33.67</v>
      </c>
      <c r="K217" s="49">
        <v>46.54</v>
      </c>
      <c r="L217" s="49">
        <v>33.26</v>
      </c>
      <c r="M217" s="49">
        <v>45.98</v>
      </c>
      <c r="N217" s="49">
        <v>32.86</v>
      </c>
      <c r="O217" s="49">
        <v>45.43</v>
      </c>
      <c r="P217" s="49">
        <v>32.86</v>
      </c>
      <c r="Q217" s="49">
        <v>45.43</v>
      </c>
      <c r="R217" s="49">
        <v>30.99</v>
      </c>
      <c r="S217" s="49">
        <v>42.84</v>
      </c>
      <c r="T217" s="49" t="s">
        <v>1098</v>
      </c>
      <c r="U217" s="49" t="s">
        <v>1098</v>
      </c>
    </row>
    <row r="218" spans="1:21" ht="34.5" thickBot="1">
      <c r="A218" s="60" t="s">
        <v>1481</v>
      </c>
      <c r="B218" s="60" t="s">
        <v>1482</v>
      </c>
      <c r="C218" s="35" t="s">
        <v>23</v>
      </c>
      <c r="D218" s="35">
        <v>7896261013698</v>
      </c>
      <c r="E218" s="47">
        <v>1006810560016</v>
      </c>
      <c r="F218" s="35">
        <v>526529501150218</v>
      </c>
      <c r="G218" s="35"/>
      <c r="H218" s="48" t="s">
        <v>1112</v>
      </c>
      <c r="I218" s="48" t="s">
        <v>25</v>
      </c>
      <c r="J218" s="49">
        <v>3996.72</v>
      </c>
      <c r="K218" s="49">
        <v>5524.91</v>
      </c>
      <c r="L218" s="49">
        <v>3948.16</v>
      </c>
      <c r="M218" s="49">
        <v>5457.78</v>
      </c>
      <c r="N218" s="49">
        <v>3900.78</v>
      </c>
      <c r="O218" s="49">
        <v>5392.28</v>
      </c>
      <c r="P218" s="49">
        <v>3900.78</v>
      </c>
      <c r="Q218" s="49">
        <v>5392.28</v>
      </c>
      <c r="R218" s="49">
        <v>3678.89</v>
      </c>
      <c r="S218" s="49">
        <v>5085.5600000000004</v>
      </c>
      <c r="T218" s="49" t="s">
        <v>1098</v>
      </c>
      <c r="U218" s="49" t="s">
        <v>1098</v>
      </c>
    </row>
    <row r="219" spans="1:21" ht="23.25" thickBot="1">
      <c r="A219" s="60" t="s">
        <v>1483</v>
      </c>
      <c r="B219" s="60" t="s">
        <v>1484</v>
      </c>
      <c r="C219" s="35" t="s">
        <v>23</v>
      </c>
      <c r="D219" s="35">
        <v>7896261000612</v>
      </c>
      <c r="E219" s="47">
        <v>1006800870012</v>
      </c>
      <c r="F219" s="35">
        <v>526509602156314</v>
      </c>
      <c r="G219" s="35"/>
      <c r="H219" s="48" t="s">
        <v>1112</v>
      </c>
      <c r="I219" s="48" t="s">
        <v>25</v>
      </c>
      <c r="J219" s="49">
        <v>17.829999999999998</v>
      </c>
      <c r="K219" s="49">
        <v>24.64</v>
      </c>
      <c r="L219" s="49">
        <v>17.61</v>
      </c>
      <c r="M219" s="49">
        <v>24.34</v>
      </c>
      <c r="N219" s="49">
        <v>17.399999999999999</v>
      </c>
      <c r="O219" s="49">
        <v>24.05</v>
      </c>
      <c r="P219" s="49">
        <v>17.399999999999999</v>
      </c>
      <c r="Q219" s="49">
        <v>24.05</v>
      </c>
      <c r="R219" s="49">
        <v>16.41</v>
      </c>
      <c r="S219" s="49">
        <v>22.68</v>
      </c>
      <c r="T219" s="49" t="s">
        <v>1098</v>
      </c>
      <c r="U219" s="49" t="s">
        <v>1098</v>
      </c>
    </row>
    <row r="220" spans="1:21" ht="13.5" thickBot="1">
      <c r="A220" s="60" t="s">
        <v>1485</v>
      </c>
      <c r="B220" s="60" t="s">
        <v>1172</v>
      </c>
      <c r="C220" s="35" t="s">
        <v>23</v>
      </c>
      <c r="D220" s="35">
        <v>7896261006645</v>
      </c>
      <c r="E220" s="47">
        <v>1006801830065</v>
      </c>
      <c r="F220" s="35">
        <v>526509701111114</v>
      </c>
      <c r="G220" s="35"/>
      <c r="H220" s="48" t="s">
        <v>1112</v>
      </c>
      <c r="I220" s="48" t="s">
        <v>25</v>
      </c>
      <c r="J220" s="49">
        <v>20.36</v>
      </c>
      <c r="K220" s="49">
        <v>28.14</v>
      </c>
      <c r="L220" s="49">
        <v>20.11</v>
      </c>
      <c r="M220" s="49">
        <v>27.8</v>
      </c>
      <c r="N220" s="49">
        <v>19.87</v>
      </c>
      <c r="O220" s="49">
        <v>27.47</v>
      </c>
      <c r="P220" s="49">
        <v>19.87</v>
      </c>
      <c r="Q220" s="49">
        <v>27.47</v>
      </c>
      <c r="R220" s="49">
        <v>18.739999999999998</v>
      </c>
      <c r="S220" s="49">
        <v>25.9</v>
      </c>
      <c r="T220" s="49" t="s">
        <v>1098</v>
      </c>
      <c r="U220" s="49" t="s">
        <v>1098</v>
      </c>
    </row>
    <row r="221" spans="1:21" ht="13.5" thickBot="1">
      <c r="A221" s="60" t="s">
        <v>1485</v>
      </c>
      <c r="B221" s="60" t="s">
        <v>1486</v>
      </c>
      <c r="C221" s="35" t="s">
        <v>23</v>
      </c>
      <c r="D221" s="35">
        <v>7896261006652</v>
      </c>
      <c r="E221" s="47">
        <v>1006801830091</v>
      </c>
      <c r="F221" s="35">
        <v>526509702118112</v>
      </c>
      <c r="G221" s="35"/>
      <c r="H221" s="48" t="s">
        <v>1112</v>
      </c>
      <c r="I221" s="48" t="s">
        <v>25</v>
      </c>
      <c r="J221" s="49">
        <v>29.24</v>
      </c>
      <c r="K221" s="49">
        <v>40.409999999999997</v>
      </c>
      <c r="L221" s="49">
        <v>28.88</v>
      </c>
      <c r="M221" s="49">
        <v>39.92</v>
      </c>
      <c r="N221" s="49">
        <v>28.53</v>
      </c>
      <c r="O221" s="49">
        <v>39.44</v>
      </c>
      <c r="P221" s="49">
        <v>28.53</v>
      </c>
      <c r="Q221" s="49">
        <v>39.44</v>
      </c>
      <c r="R221" s="49">
        <v>26.91</v>
      </c>
      <c r="S221" s="49">
        <v>37.200000000000003</v>
      </c>
      <c r="T221" s="49" t="s">
        <v>1098</v>
      </c>
      <c r="U221" s="49" t="s">
        <v>1098</v>
      </c>
    </row>
    <row r="222" spans="1:21" ht="13.5" thickBot="1">
      <c r="A222" s="60" t="s">
        <v>1485</v>
      </c>
      <c r="B222" s="60" t="s">
        <v>1174</v>
      </c>
      <c r="C222" s="35" t="s">
        <v>23</v>
      </c>
      <c r="D222" s="35">
        <v>7896261006638</v>
      </c>
      <c r="E222" s="47">
        <v>1006801830030</v>
      </c>
      <c r="F222" s="35">
        <v>526509703114110</v>
      </c>
      <c r="G222" s="35"/>
      <c r="H222" s="48" t="s">
        <v>1112</v>
      </c>
      <c r="I222" s="48" t="s">
        <v>25</v>
      </c>
      <c r="J222" s="49">
        <v>11.84</v>
      </c>
      <c r="K222" s="49">
        <v>16.37</v>
      </c>
      <c r="L222" s="49">
        <v>11.7</v>
      </c>
      <c r="M222" s="49">
        <v>16.170000000000002</v>
      </c>
      <c r="N222" s="49">
        <v>11.56</v>
      </c>
      <c r="O222" s="49">
        <v>15.98</v>
      </c>
      <c r="P222" s="49">
        <v>11.56</v>
      </c>
      <c r="Q222" s="49">
        <v>15.98</v>
      </c>
      <c r="R222" s="49">
        <v>10.9</v>
      </c>
      <c r="S222" s="49">
        <v>15.07</v>
      </c>
      <c r="T222" s="49" t="s">
        <v>1098</v>
      </c>
      <c r="U222" s="49" t="s">
        <v>1098</v>
      </c>
    </row>
    <row r="223" spans="1:21" ht="23.25" thickBot="1">
      <c r="A223" s="60" t="s">
        <v>1487</v>
      </c>
      <c r="B223" s="60" t="s">
        <v>1488</v>
      </c>
      <c r="C223" s="35" t="s">
        <v>23</v>
      </c>
      <c r="D223" s="35">
        <v>7896261008823</v>
      </c>
      <c r="E223" s="47">
        <v>1006809540031</v>
      </c>
      <c r="F223" s="35">
        <v>526524501111114</v>
      </c>
      <c r="G223" s="35"/>
      <c r="H223" s="48" t="s">
        <v>1112</v>
      </c>
      <c r="I223" s="48" t="s">
        <v>25</v>
      </c>
      <c r="J223" s="49">
        <v>30</v>
      </c>
      <c r="K223" s="49">
        <v>41.48</v>
      </c>
      <c r="L223" s="49">
        <v>29.64</v>
      </c>
      <c r="M223" s="49">
        <v>40.97</v>
      </c>
      <c r="N223" s="49">
        <v>29.28</v>
      </c>
      <c r="O223" s="49">
        <v>40.479999999999997</v>
      </c>
      <c r="P223" s="49">
        <v>29.28</v>
      </c>
      <c r="Q223" s="49">
        <v>40.479999999999997</v>
      </c>
      <c r="R223" s="49">
        <v>27.62</v>
      </c>
      <c r="S223" s="49">
        <v>38.18</v>
      </c>
      <c r="T223" s="49" t="s">
        <v>1098</v>
      </c>
      <c r="U223" s="49" t="s">
        <v>1098</v>
      </c>
    </row>
    <row r="224" spans="1:21" ht="13.5" thickBot="1">
      <c r="A224" s="60" t="s">
        <v>1489</v>
      </c>
      <c r="B224" s="60" t="s">
        <v>1490</v>
      </c>
      <c r="C224" s="35" t="s">
        <v>23</v>
      </c>
      <c r="D224" s="35">
        <v>7896261002456</v>
      </c>
      <c r="E224" s="47">
        <v>1006800510131</v>
      </c>
      <c r="F224" s="35">
        <v>526509801116312</v>
      </c>
      <c r="G224" s="35"/>
      <c r="H224" s="48" t="s">
        <v>1112</v>
      </c>
      <c r="I224" s="48" t="s">
        <v>25</v>
      </c>
      <c r="J224" s="49">
        <v>5.04</v>
      </c>
      <c r="K224" s="49">
        <v>6.97</v>
      </c>
      <c r="L224" s="49">
        <v>4.9800000000000004</v>
      </c>
      <c r="M224" s="49">
        <v>6.89</v>
      </c>
      <c r="N224" s="49">
        <v>4.92</v>
      </c>
      <c r="O224" s="49">
        <v>6.8</v>
      </c>
      <c r="P224" s="49">
        <v>4.92</v>
      </c>
      <c r="Q224" s="49">
        <v>6.8</v>
      </c>
      <c r="R224" s="49">
        <v>4.6399999999999997</v>
      </c>
      <c r="S224" s="49">
        <v>6.42</v>
      </c>
      <c r="T224" s="49" t="s">
        <v>1098</v>
      </c>
      <c r="U224" s="49" t="s">
        <v>1098</v>
      </c>
    </row>
    <row r="225" spans="1:21" ht="23.25" thickBot="1">
      <c r="A225" s="60" t="s">
        <v>1489</v>
      </c>
      <c r="B225" s="60" t="s">
        <v>1491</v>
      </c>
      <c r="C225" s="35" t="s">
        <v>23</v>
      </c>
      <c r="D225" s="35">
        <v>7896261002432</v>
      </c>
      <c r="E225" s="47">
        <v>1006800510040</v>
      </c>
      <c r="F225" s="35">
        <v>526509802112310</v>
      </c>
      <c r="G225" s="35"/>
      <c r="H225" s="48" t="s">
        <v>1112</v>
      </c>
      <c r="I225" s="48" t="s">
        <v>25</v>
      </c>
      <c r="J225" s="49">
        <v>19.809999999999999</v>
      </c>
      <c r="K225" s="49">
        <v>27.39</v>
      </c>
      <c r="L225" s="49">
        <v>19.57</v>
      </c>
      <c r="M225" s="49">
        <v>27.06</v>
      </c>
      <c r="N225" s="49">
        <v>19.34</v>
      </c>
      <c r="O225" s="49">
        <v>26.73</v>
      </c>
      <c r="P225" s="49">
        <v>19.34</v>
      </c>
      <c r="Q225" s="49">
        <v>26.73</v>
      </c>
      <c r="R225" s="106">
        <v>18.239999999999998</v>
      </c>
      <c r="S225" s="106">
        <v>25.21</v>
      </c>
      <c r="T225" s="106" t="s">
        <v>1098</v>
      </c>
      <c r="U225" s="49" t="s">
        <v>1098</v>
      </c>
    </row>
    <row r="226" spans="1:21" ht="13.5" thickBot="1">
      <c r="A226" s="60" t="s">
        <v>1489</v>
      </c>
      <c r="B226" s="60" t="s">
        <v>1492</v>
      </c>
      <c r="C226" s="35" t="s">
        <v>23</v>
      </c>
      <c r="D226" s="35">
        <v>7896261002449</v>
      </c>
      <c r="E226" s="47">
        <v>1006800510067</v>
      </c>
      <c r="F226" s="35">
        <v>526509803119319</v>
      </c>
      <c r="G226" s="35"/>
      <c r="H226" s="48" t="s">
        <v>1112</v>
      </c>
      <c r="I226" s="48" t="s">
        <v>25</v>
      </c>
      <c r="J226" s="49">
        <v>36.450000000000003</v>
      </c>
      <c r="K226" s="49">
        <v>50.38</v>
      </c>
      <c r="L226" s="49">
        <v>36</v>
      </c>
      <c r="M226" s="49">
        <v>49.77</v>
      </c>
      <c r="N226" s="49">
        <v>35.57</v>
      </c>
      <c r="O226" s="49">
        <v>49.17</v>
      </c>
      <c r="P226" s="49">
        <v>35.57</v>
      </c>
      <c r="Q226" s="49">
        <v>49.17</v>
      </c>
      <c r="R226" s="49">
        <v>33.549999999999997</v>
      </c>
      <c r="S226" s="49">
        <v>46.38</v>
      </c>
      <c r="T226" s="49" t="s">
        <v>1098</v>
      </c>
      <c r="U226" s="49" t="s">
        <v>1098</v>
      </c>
    </row>
    <row r="227" spans="1:21" ht="13.5" thickBot="1">
      <c r="A227" s="60" t="s">
        <v>1489</v>
      </c>
      <c r="B227" s="60" t="s">
        <v>1493</v>
      </c>
      <c r="C227" s="35" t="s">
        <v>23</v>
      </c>
      <c r="D227" s="35">
        <v>7896261002463</v>
      </c>
      <c r="E227" s="47">
        <v>1006800510148</v>
      </c>
      <c r="F227" s="35">
        <v>526509804115317</v>
      </c>
      <c r="G227" s="35"/>
      <c r="H227" s="48" t="s">
        <v>1112</v>
      </c>
      <c r="I227" s="48" t="s">
        <v>25</v>
      </c>
      <c r="J227" s="49">
        <v>9.0399999999999991</v>
      </c>
      <c r="K227" s="49">
        <v>12.5</v>
      </c>
      <c r="L227" s="49">
        <v>8.93</v>
      </c>
      <c r="M227" s="49">
        <v>12.34</v>
      </c>
      <c r="N227" s="49">
        <v>8.82</v>
      </c>
      <c r="O227" s="49">
        <v>12.2</v>
      </c>
      <c r="P227" s="49">
        <v>8.82</v>
      </c>
      <c r="Q227" s="49">
        <v>12.2</v>
      </c>
      <c r="R227" s="49">
        <v>8.32</v>
      </c>
      <c r="S227" s="49">
        <v>11.5</v>
      </c>
      <c r="T227" s="49" t="s">
        <v>1098</v>
      </c>
      <c r="U227" s="49" t="s">
        <v>1098</v>
      </c>
    </row>
    <row r="228" spans="1:21" ht="23.25" thickBot="1">
      <c r="A228" s="60" t="s">
        <v>1489</v>
      </c>
      <c r="B228" s="60" t="s">
        <v>1494</v>
      </c>
      <c r="C228" s="35" t="s">
        <v>23</v>
      </c>
      <c r="D228" s="35">
        <v>7896261002470</v>
      </c>
      <c r="E228" s="47">
        <v>1006800510091</v>
      </c>
      <c r="F228" s="35">
        <v>526509805138310</v>
      </c>
      <c r="G228" s="35"/>
      <c r="H228" s="48" t="s">
        <v>1112</v>
      </c>
      <c r="I228" s="48" t="s">
        <v>25</v>
      </c>
      <c r="J228" s="49">
        <v>16.760000000000002</v>
      </c>
      <c r="K228" s="49">
        <v>23.17</v>
      </c>
      <c r="L228" s="49">
        <v>16.559999999999999</v>
      </c>
      <c r="M228" s="49">
        <v>22.88</v>
      </c>
      <c r="N228" s="49">
        <v>16.36</v>
      </c>
      <c r="O228" s="49">
        <v>22.61</v>
      </c>
      <c r="P228" s="49">
        <v>16.36</v>
      </c>
      <c r="Q228" s="49">
        <v>22.61</v>
      </c>
      <c r="R228" s="49">
        <v>15.43</v>
      </c>
      <c r="S228" s="49">
        <v>21.32</v>
      </c>
      <c r="T228" s="49" t="s">
        <v>1098</v>
      </c>
      <c r="U228" s="49" t="s">
        <v>1098</v>
      </c>
    </row>
    <row r="229" spans="1:21" ht="23.25" thickBot="1">
      <c r="A229" s="60" t="s">
        <v>1489</v>
      </c>
      <c r="B229" s="60" t="s">
        <v>1495</v>
      </c>
      <c r="C229" s="35" t="s">
        <v>23</v>
      </c>
      <c r="D229" s="35">
        <v>7896261002425</v>
      </c>
      <c r="E229" s="47">
        <v>1006800510032</v>
      </c>
      <c r="F229" s="35">
        <v>526509806118313</v>
      </c>
      <c r="G229" s="35"/>
      <c r="H229" s="48" t="s">
        <v>1112</v>
      </c>
      <c r="I229" s="48" t="s">
        <v>25</v>
      </c>
      <c r="J229" s="49">
        <v>10.87</v>
      </c>
      <c r="K229" s="49">
        <v>15.02</v>
      </c>
      <c r="L229" s="49">
        <v>10.74</v>
      </c>
      <c r="M229" s="49">
        <v>14.84</v>
      </c>
      <c r="N229" s="49">
        <v>10.61</v>
      </c>
      <c r="O229" s="49">
        <v>14.66</v>
      </c>
      <c r="P229" s="49">
        <v>10.61</v>
      </c>
      <c r="Q229" s="49">
        <v>14.66</v>
      </c>
      <c r="R229" s="49">
        <v>10</v>
      </c>
      <c r="S229" s="49">
        <v>13.83</v>
      </c>
      <c r="T229" s="49" t="s">
        <v>1098</v>
      </c>
      <c r="U229" s="49" t="s">
        <v>1098</v>
      </c>
    </row>
    <row r="230" spans="1:21" ht="23.25" thickBot="1">
      <c r="A230" s="60" t="s">
        <v>1496</v>
      </c>
      <c r="B230" s="60" t="s">
        <v>1497</v>
      </c>
      <c r="C230" s="35" t="s">
        <v>23</v>
      </c>
      <c r="D230" s="35">
        <v>7896261007482</v>
      </c>
      <c r="E230" s="47">
        <v>1006808780012</v>
      </c>
      <c r="F230" s="35">
        <v>526509903156410</v>
      </c>
      <c r="G230" s="35"/>
      <c r="H230" s="48" t="s">
        <v>1112</v>
      </c>
      <c r="I230" s="48" t="s">
        <v>25</v>
      </c>
      <c r="J230" s="49">
        <v>140.75</v>
      </c>
      <c r="K230" s="49">
        <v>194.56</v>
      </c>
      <c r="L230" s="49">
        <v>139.04</v>
      </c>
      <c r="M230" s="49">
        <v>192.2</v>
      </c>
      <c r="N230" s="49">
        <v>137.37</v>
      </c>
      <c r="O230" s="49">
        <v>189.89</v>
      </c>
      <c r="P230" s="49">
        <v>137.37</v>
      </c>
      <c r="Q230" s="49">
        <v>189.89</v>
      </c>
      <c r="R230" s="49">
        <v>129.56</v>
      </c>
      <c r="S230" s="49">
        <v>179.1</v>
      </c>
      <c r="T230" s="49" t="s">
        <v>1098</v>
      </c>
      <c r="U230" s="49" t="s">
        <v>1098</v>
      </c>
    </row>
    <row r="231" spans="1:21" ht="23.25" thickBot="1">
      <c r="A231" s="60" t="s">
        <v>1496</v>
      </c>
      <c r="B231" s="60" t="s">
        <v>1498</v>
      </c>
      <c r="C231" s="35" t="s">
        <v>23</v>
      </c>
      <c r="D231" s="35">
        <v>7896261007505</v>
      </c>
      <c r="E231" s="47">
        <v>1006808780039</v>
      </c>
      <c r="F231" s="35">
        <v>526509902151415</v>
      </c>
      <c r="G231" s="35"/>
      <c r="H231" s="48" t="s">
        <v>1112</v>
      </c>
      <c r="I231" s="48" t="s">
        <v>25</v>
      </c>
      <c r="J231" s="49">
        <v>1407.52</v>
      </c>
      <c r="K231" s="49">
        <v>1945.7</v>
      </c>
      <c r="L231" s="49">
        <v>1390.41</v>
      </c>
      <c r="M231" s="49">
        <v>1922.05</v>
      </c>
      <c r="N231" s="49">
        <v>1373.73</v>
      </c>
      <c r="O231" s="49">
        <v>1898.99</v>
      </c>
      <c r="P231" s="49">
        <v>1373.73</v>
      </c>
      <c r="Q231" s="49">
        <v>1898.99</v>
      </c>
      <c r="R231" s="49">
        <v>1295.58</v>
      </c>
      <c r="S231" s="49">
        <v>1790.96</v>
      </c>
      <c r="T231" s="49" t="s">
        <v>1098</v>
      </c>
      <c r="U231" s="49" t="s">
        <v>1098</v>
      </c>
    </row>
    <row r="232" spans="1:21" ht="23.25" thickBot="1">
      <c r="A232" s="60" t="s">
        <v>1496</v>
      </c>
      <c r="B232" s="60" t="s">
        <v>1499</v>
      </c>
      <c r="C232" s="35" t="s">
        <v>23</v>
      </c>
      <c r="D232" s="35">
        <v>7896261007499</v>
      </c>
      <c r="E232" s="47">
        <v>1006808780020</v>
      </c>
      <c r="F232" s="35">
        <v>526509901153414</v>
      </c>
      <c r="G232" s="35"/>
      <c r="H232" s="48" t="s">
        <v>1112</v>
      </c>
      <c r="I232" s="48" t="s">
        <v>25</v>
      </c>
      <c r="J232" s="49">
        <v>703.76</v>
      </c>
      <c r="K232" s="49">
        <v>972.85</v>
      </c>
      <c r="L232" s="49">
        <v>695.21</v>
      </c>
      <c r="M232" s="49">
        <v>961.03</v>
      </c>
      <c r="N232" s="49">
        <v>686.87</v>
      </c>
      <c r="O232" s="49">
        <v>949.5</v>
      </c>
      <c r="P232" s="49">
        <v>686.87</v>
      </c>
      <c r="Q232" s="49">
        <v>949.5</v>
      </c>
      <c r="R232" s="49">
        <v>647.79999999999995</v>
      </c>
      <c r="S232" s="49">
        <v>895.49</v>
      </c>
      <c r="T232" s="49" t="s">
        <v>1098</v>
      </c>
      <c r="U232" s="49" t="s">
        <v>1098</v>
      </c>
    </row>
    <row r="233" spans="1:21" ht="13.5" thickBot="1">
      <c r="A233" s="60" t="s">
        <v>1511</v>
      </c>
      <c r="B233" s="60" t="s">
        <v>1514</v>
      </c>
      <c r="C233" s="35" t="s">
        <v>23</v>
      </c>
      <c r="D233" s="35">
        <v>7896261003040</v>
      </c>
      <c r="E233" s="47">
        <v>1006800500071</v>
      </c>
      <c r="F233" s="35">
        <v>526510403153416</v>
      </c>
      <c r="G233" s="35"/>
      <c r="H233" s="48" t="s">
        <v>1112</v>
      </c>
      <c r="I233" s="48" t="s">
        <v>25</v>
      </c>
      <c r="J233" s="49">
        <v>87.4</v>
      </c>
      <c r="K233" s="49">
        <v>120.82</v>
      </c>
      <c r="L233" s="49">
        <v>86.34</v>
      </c>
      <c r="M233" s="49">
        <v>119.35</v>
      </c>
      <c r="N233" s="49">
        <v>85.3</v>
      </c>
      <c r="O233" s="49">
        <v>117.92</v>
      </c>
      <c r="P233" s="49">
        <v>85.3</v>
      </c>
      <c r="Q233" s="49">
        <v>117.92</v>
      </c>
      <c r="R233" s="49">
        <v>80.45</v>
      </c>
      <c r="S233" s="49">
        <v>111.21</v>
      </c>
      <c r="T233" s="49" t="s">
        <v>1098</v>
      </c>
      <c r="U233" s="49" t="s">
        <v>1098</v>
      </c>
    </row>
    <row r="234" spans="1:21" ht="23.25" thickBot="1">
      <c r="A234" s="60" t="s">
        <v>1521</v>
      </c>
      <c r="B234" s="60" t="s">
        <v>1522</v>
      </c>
      <c r="C234" s="35" t="s">
        <v>23</v>
      </c>
      <c r="D234" s="35">
        <v>7897595605078</v>
      </c>
      <c r="E234" s="47">
        <v>1006809500013</v>
      </c>
      <c r="F234" s="35">
        <v>526510704110112</v>
      </c>
      <c r="G234" s="35"/>
      <c r="H234" s="48" t="s">
        <v>1112</v>
      </c>
      <c r="I234" s="48" t="s">
        <v>25</v>
      </c>
      <c r="J234" s="49">
        <v>22.64</v>
      </c>
      <c r="K234" s="49">
        <v>31.29</v>
      </c>
      <c r="L234" s="49">
        <v>22.36</v>
      </c>
      <c r="M234" s="49">
        <v>30.91</v>
      </c>
      <c r="N234" s="49">
        <v>22.09</v>
      </c>
      <c r="O234" s="49">
        <v>30.54</v>
      </c>
      <c r="P234" s="49">
        <v>22.09</v>
      </c>
      <c r="Q234" s="49">
        <v>30.54</v>
      </c>
      <c r="R234" s="49">
        <v>20.84</v>
      </c>
      <c r="S234" s="49">
        <v>28.8</v>
      </c>
      <c r="T234" s="49" t="s">
        <v>1098</v>
      </c>
      <c r="U234" s="49" t="s">
        <v>1098</v>
      </c>
    </row>
    <row r="235" spans="1:21" ht="23.25" thickBot="1">
      <c r="A235" s="60" t="s">
        <v>1521</v>
      </c>
      <c r="B235" s="60" t="s">
        <v>1523</v>
      </c>
      <c r="C235" s="35" t="s">
        <v>23</v>
      </c>
      <c r="D235" s="35">
        <v>7897595604750</v>
      </c>
      <c r="E235" s="47">
        <v>1006809500021</v>
      </c>
      <c r="F235" s="35">
        <v>526510701111118</v>
      </c>
      <c r="G235" s="35"/>
      <c r="H235" s="48" t="s">
        <v>1112</v>
      </c>
      <c r="I235" s="48" t="s">
        <v>25</v>
      </c>
      <c r="J235" s="49">
        <v>45.28</v>
      </c>
      <c r="K235" s="49">
        <v>62.59</v>
      </c>
      <c r="L235" s="49">
        <v>44.73</v>
      </c>
      <c r="M235" s="49">
        <v>61.83</v>
      </c>
      <c r="N235" s="49">
        <v>44.19</v>
      </c>
      <c r="O235" s="49">
        <v>61.09</v>
      </c>
      <c r="P235" s="49">
        <v>44.19</v>
      </c>
      <c r="Q235" s="49">
        <v>61.09</v>
      </c>
      <c r="R235" s="49">
        <v>41.68</v>
      </c>
      <c r="S235" s="49">
        <v>57.62</v>
      </c>
      <c r="T235" s="49" t="s">
        <v>1098</v>
      </c>
      <c r="U235" s="49" t="s">
        <v>1098</v>
      </c>
    </row>
    <row r="236" spans="1:21" ht="23.25" thickBot="1">
      <c r="A236" s="60" t="s">
        <v>1521</v>
      </c>
      <c r="B236" s="60" t="s">
        <v>1524</v>
      </c>
      <c r="C236" s="35" t="s">
        <v>23</v>
      </c>
      <c r="D236" s="35">
        <v>7897595604767</v>
      </c>
      <c r="E236" s="47">
        <v>1006809500048</v>
      </c>
      <c r="F236" s="35">
        <v>526510702118116</v>
      </c>
      <c r="G236" s="35"/>
      <c r="H236" s="48" t="s">
        <v>1112</v>
      </c>
      <c r="I236" s="48" t="s">
        <v>25</v>
      </c>
      <c r="J236" s="49">
        <v>90.55</v>
      </c>
      <c r="K236" s="49">
        <v>125.17</v>
      </c>
      <c r="L236" s="49">
        <v>89.45</v>
      </c>
      <c r="M236" s="49">
        <v>123.65</v>
      </c>
      <c r="N236" s="49">
        <v>88.38</v>
      </c>
      <c r="O236" s="49">
        <v>122.17</v>
      </c>
      <c r="P236" s="49">
        <v>88.38</v>
      </c>
      <c r="Q236" s="49">
        <v>122.17</v>
      </c>
      <c r="R236" s="106">
        <v>83.35</v>
      </c>
      <c r="S236" s="106">
        <v>115.22</v>
      </c>
      <c r="T236" s="106" t="s">
        <v>1098</v>
      </c>
      <c r="U236" s="49" t="s">
        <v>1098</v>
      </c>
    </row>
    <row r="237" spans="1:21" ht="23.25" thickBot="1">
      <c r="A237" s="60" t="s">
        <v>1521</v>
      </c>
      <c r="B237" s="60" t="s">
        <v>1525</v>
      </c>
      <c r="C237" s="35" t="s">
        <v>23</v>
      </c>
      <c r="D237" s="35">
        <v>7897595604774</v>
      </c>
      <c r="E237" s="47">
        <v>1006809500080</v>
      </c>
      <c r="F237" s="35">
        <v>526510703114114</v>
      </c>
      <c r="G237" s="35"/>
      <c r="H237" s="48" t="s">
        <v>1112</v>
      </c>
      <c r="I237" s="48" t="s">
        <v>25</v>
      </c>
      <c r="J237" s="49">
        <v>128.74</v>
      </c>
      <c r="K237" s="49">
        <v>177.97</v>
      </c>
      <c r="L237" s="49">
        <v>127.18</v>
      </c>
      <c r="M237" s="49">
        <v>175.81</v>
      </c>
      <c r="N237" s="49">
        <v>125.65</v>
      </c>
      <c r="O237" s="49">
        <v>173.7</v>
      </c>
      <c r="P237" s="49">
        <v>125.65</v>
      </c>
      <c r="Q237" s="49">
        <v>173.7</v>
      </c>
      <c r="R237" s="49">
        <v>118.51</v>
      </c>
      <c r="S237" s="49">
        <v>163.82</v>
      </c>
      <c r="T237" s="49" t="s">
        <v>1098</v>
      </c>
      <c r="U237" s="49" t="s">
        <v>1098</v>
      </c>
    </row>
    <row r="238" spans="1:21" ht="23.25" thickBot="1">
      <c r="A238" s="60" t="s">
        <v>1526</v>
      </c>
      <c r="B238" s="60" t="s">
        <v>1527</v>
      </c>
      <c r="C238" s="35" t="s">
        <v>23</v>
      </c>
      <c r="D238" s="35">
        <v>7896261007451</v>
      </c>
      <c r="E238" s="47">
        <v>1006808710014</v>
      </c>
      <c r="F238" s="35">
        <v>526510803151410</v>
      </c>
      <c r="G238" s="35"/>
      <c r="H238" s="48" t="s">
        <v>1112</v>
      </c>
      <c r="I238" s="48" t="s">
        <v>25</v>
      </c>
      <c r="J238" s="49">
        <v>21.8</v>
      </c>
      <c r="K238" s="49">
        <v>30.14</v>
      </c>
      <c r="L238" s="49">
        <v>21.54</v>
      </c>
      <c r="M238" s="49">
        <v>29.78</v>
      </c>
      <c r="N238" s="49">
        <v>21.28</v>
      </c>
      <c r="O238" s="49">
        <v>29.42</v>
      </c>
      <c r="P238" s="49">
        <v>21.28</v>
      </c>
      <c r="Q238" s="49">
        <v>29.42</v>
      </c>
      <c r="R238" s="49">
        <v>20.07</v>
      </c>
      <c r="S238" s="49">
        <v>27.74</v>
      </c>
      <c r="T238" s="49" t="s">
        <v>1098</v>
      </c>
      <c r="U238" s="49" t="s">
        <v>1098</v>
      </c>
    </row>
    <row r="239" spans="1:21" ht="23.25" thickBot="1">
      <c r="A239" s="60" t="s">
        <v>1526</v>
      </c>
      <c r="B239" s="60" t="s">
        <v>1528</v>
      </c>
      <c r="C239" s="35" t="s">
        <v>23</v>
      </c>
      <c r="D239" s="35">
        <v>7896261007468</v>
      </c>
      <c r="E239" s="47">
        <v>1006808710022</v>
      </c>
      <c r="F239" s="35">
        <v>526510801159414</v>
      </c>
      <c r="G239" s="35"/>
      <c r="H239" s="48" t="s">
        <v>1112</v>
      </c>
      <c r="I239" s="48" t="s">
        <v>25</v>
      </c>
      <c r="J239" s="49">
        <v>218.14</v>
      </c>
      <c r="K239" s="49">
        <v>301.54000000000002</v>
      </c>
      <c r="L239" s="49">
        <v>215.49</v>
      </c>
      <c r="M239" s="49">
        <v>297.88</v>
      </c>
      <c r="N239" s="49">
        <v>212.9</v>
      </c>
      <c r="O239" s="49">
        <v>294.3</v>
      </c>
      <c r="P239" s="49">
        <v>212.9</v>
      </c>
      <c r="Q239" s="49">
        <v>294.3</v>
      </c>
      <c r="R239" s="49">
        <v>200.79</v>
      </c>
      <c r="S239" s="49">
        <v>277.56</v>
      </c>
      <c r="T239" s="49" t="s">
        <v>1098</v>
      </c>
      <c r="U239" s="49" t="s">
        <v>1098</v>
      </c>
    </row>
    <row r="240" spans="1:21" ht="23.25" thickBot="1">
      <c r="A240" s="60" t="s">
        <v>1526</v>
      </c>
      <c r="B240" s="60" t="s">
        <v>1529</v>
      </c>
      <c r="C240" s="35" t="s">
        <v>23</v>
      </c>
      <c r="D240" s="35">
        <v>7896261007475</v>
      </c>
      <c r="E240" s="47">
        <v>1006808710030</v>
      </c>
      <c r="F240" s="35">
        <v>526510802155412</v>
      </c>
      <c r="G240" s="35"/>
      <c r="H240" s="48" t="s">
        <v>1112</v>
      </c>
      <c r="I240" s="48" t="s">
        <v>25</v>
      </c>
      <c r="J240" s="49">
        <v>2181.3000000000002</v>
      </c>
      <c r="K240" s="49">
        <v>3015.35</v>
      </c>
      <c r="L240" s="49">
        <v>2154.8000000000002</v>
      </c>
      <c r="M240" s="49">
        <v>2978.71</v>
      </c>
      <c r="N240" s="49">
        <v>2128.94</v>
      </c>
      <c r="O240" s="49">
        <v>2942.97</v>
      </c>
      <c r="P240" s="49">
        <v>2128.94</v>
      </c>
      <c r="Q240" s="49">
        <v>2942.97</v>
      </c>
      <c r="R240" s="49">
        <v>2007.84</v>
      </c>
      <c r="S240" s="49">
        <v>2775.56</v>
      </c>
      <c r="T240" s="49" t="s">
        <v>1098</v>
      </c>
      <c r="U240" s="49" t="s">
        <v>1098</v>
      </c>
    </row>
    <row r="241" spans="1:21" ht="23.25" thickBot="1">
      <c r="A241" s="60" t="s">
        <v>1791</v>
      </c>
      <c r="B241" s="60" t="s">
        <v>1792</v>
      </c>
      <c r="C241" s="35" t="s">
        <v>23</v>
      </c>
      <c r="D241" s="35">
        <v>7896261002562</v>
      </c>
      <c r="E241" s="47" t="s">
        <v>1848</v>
      </c>
      <c r="F241" s="35">
        <v>526510902133410</v>
      </c>
      <c r="G241" s="35">
        <v>132297</v>
      </c>
      <c r="H241" s="48" t="s">
        <v>2138</v>
      </c>
      <c r="I241" s="48" t="s">
        <v>25</v>
      </c>
      <c r="J241" s="170">
        <v>7.511266</v>
      </c>
      <c r="K241" s="170">
        <v>10.381531656068564</v>
      </c>
      <c r="L241" s="170">
        <v>7.4205299999999994</v>
      </c>
      <c r="M241" s="170">
        <v>10.257119159524468</v>
      </c>
      <c r="N241" s="170">
        <v>7.3309600000000001</v>
      </c>
      <c r="O241" s="170">
        <v>10.13270666298037</v>
      </c>
      <c r="P241" s="170">
        <v>7.3309600000000001</v>
      </c>
      <c r="Q241" s="170">
        <v>10.13270666298037</v>
      </c>
      <c r="R241" s="170">
        <v>6.9139559999999998</v>
      </c>
      <c r="S241" s="170">
        <v>9.5521150124412486</v>
      </c>
      <c r="T241" s="170">
        <v>6.0843999999999996</v>
      </c>
      <c r="U241" s="170">
        <v>8.4047553220901303</v>
      </c>
    </row>
    <row r="242" spans="1:21" ht="23.25" thickBot="1">
      <c r="A242" s="60" t="s">
        <v>1791</v>
      </c>
      <c r="B242" s="60" t="s">
        <v>636</v>
      </c>
      <c r="C242" s="35" t="s">
        <v>23</v>
      </c>
      <c r="D242" s="35">
        <v>7896261002555</v>
      </c>
      <c r="E242" s="47" t="s">
        <v>637</v>
      </c>
      <c r="F242" s="35">
        <v>526510901137412</v>
      </c>
      <c r="G242" s="35">
        <v>120079</v>
      </c>
      <c r="H242" s="48" t="s">
        <v>2138</v>
      </c>
      <c r="I242" s="48" t="s">
        <v>25</v>
      </c>
      <c r="J242" s="170">
        <v>6.2458909999999994</v>
      </c>
      <c r="K242" s="170">
        <v>8.6397567044512016</v>
      </c>
      <c r="L242" s="170">
        <v>6.1712100000000003</v>
      </c>
      <c r="M242" s="170">
        <v>8.5291678186342264</v>
      </c>
      <c r="N242" s="170">
        <v>6.0959599999999998</v>
      </c>
      <c r="O242" s="170">
        <v>8.4324025435443737</v>
      </c>
      <c r="P242" s="170">
        <v>6.0959599999999998</v>
      </c>
      <c r="Q242" s="170">
        <v>8.4324025435443737</v>
      </c>
      <c r="R242" s="170">
        <v>5.749206</v>
      </c>
      <c r="S242" s="170">
        <v>7.9485761680951059</v>
      </c>
      <c r="T242" s="170" t="s">
        <v>1098</v>
      </c>
      <c r="U242" s="170" t="s">
        <v>1098</v>
      </c>
    </row>
    <row r="243" spans="1:21" ht="13.5" thickBot="1">
      <c r="A243" s="60" t="s">
        <v>1530</v>
      </c>
      <c r="B243" s="60" t="s">
        <v>1531</v>
      </c>
      <c r="C243" s="35" t="s">
        <v>41</v>
      </c>
      <c r="D243" s="35">
        <v>7896261002579</v>
      </c>
      <c r="E243" s="47">
        <v>1006800350019</v>
      </c>
      <c r="F243" s="35">
        <v>526511101118411</v>
      </c>
      <c r="G243" s="35"/>
      <c r="H243" s="48" t="s">
        <v>1112</v>
      </c>
      <c r="I243" s="48" t="s">
        <v>43</v>
      </c>
      <c r="J243" s="49">
        <v>12.84</v>
      </c>
      <c r="K243" s="49">
        <v>17.059999999999999</v>
      </c>
      <c r="L243" s="49">
        <v>12.66</v>
      </c>
      <c r="M243" s="49">
        <v>16.829999999999998</v>
      </c>
      <c r="N243" s="49">
        <v>12.48</v>
      </c>
      <c r="O243" s="49">
        <v>16.600000000000001</v>
      </c>
      <c r="P243" s="49">
        <v>10.84</v>
      </c>
      <c r="Q243" s="49">
        <v>14.98</v>
      </c>
      <c r="R243" s="49">
        <v>11.67</v>
      </c>
      <c r="S243" s="49">
        <v>15.56</v>
      </c>
      <c r="T243" s="49" t="s">
        <v>1098</v>
      </c>
      <c r="U243" s="49" t="s">
        <v>1098</v>
      </c>
    </row>
    <row r="244" spans="1:21" ht="23.25" thickBot="1">
      <c r="A244" s="60" t="s">
        <v>1532</v>
      </c>
      <c r="B244" s="60" t="s">
        <v>1533</v>
      </c>
      <c r="C244" s="35" t="s">
        <v>23</v>
      </c>
      <c r="D244" s="35">
        <v>7896261003132</v>
      </c>
      <c r="E244" s="47">
        <v>1006800310025</v>
      </c>
      <c r="F244" s="35">
        <v>526511201155416</v>
      </c>
      <c r="G244" s="35"/>
      <c r="H244" s="48" t="s">
        <v>1112</v>
      </c>
      <c r="I244" s="48" t="s">
        <v>25</v>
      </c>
      <c r="J244" s="49">
        <v>94.09</v>
      </c>
      <c r="K244" s="49">
        <v>130.07</v>
      </c>
      <c r="L244" s="49">
        <v>92.95</v>
      </c>
      <c r="M244" s="49">
        <v>128.49</v>
      </c>
      <c r="N244" s="49">
        <v>91.83</v>
      </c>
      <c r="O244" s="49">
        <v>126.95</v>
      </c>
      <c r="P244" s="49">
        <v>91.83</v>
      </c>
      <c r="Q244" s="49">
        <v>126.95</v>
      </c>
      <c r="R244" s="49">
        <v>86.61</v>
      </c>
      <c r="S244" s="49">
        <v>119.73</v>
      </c>
      <c r="T244" s="49" t="s">
        <v>1098</v>
      </c>
      <c r="U244" s="49" t="s">
        <v>1098</v>
      </c>
    </row>
    <row r="245" spans="1:21" ht="23.25" thickBot="1">
      <c r="A245" s="60" t="s">
        <v>1532</v>
      </c>
      <c r="B245" s="60" t="s">
        <v>1534</v>
      </c>
      <c r="C245" s="35" t="s">
        <v>23</v>
      </c>
      <c r="D245" s="35">
        <v>7896261003125</v>
      </c>
      <c r="E245" s="47">
        <v>1006800310017</v>
      </c>
      <c r="F245" s="35">
        <v>526511202119413</v>
      </c>
      <c r="G245" s="35"/>
      <c r="H245" s="48" t="s">
        <v>1112</v>
      </c>
      <c r="I245" s="48" t="s">
        <v>25</v>
      </c>
      <c r="J245" s="49">
        <v>268.93</v>
      </c>
      <c r="K245" s="49">
        <v>371.76</v>
      </c>
      <c r="L245" s="49">
        <v>265.66000000000003</v>
      </c>
      <c r="M245" s="49">
        <v>367.24</v>
      </c>
      <c r="N245" s="49">
        <v>262.47000000000003</v>
      </c>
      <c r="O245" s="49">
        <v>362.83</v>
      </c>
      <c r="P245" s="49">
        <v>262.47000000000003</v>
      </c>
      <c r="Q245" s="49">
        <v>362.83</v>
      </c>
      <c r="R245" s="49">
        <v>247.54</v>
      </c>
      <c r="S245" s="49">
        <v>342.19</v>
      </c>
      <c r="T245" s="49" t="s">
        <v>1098</v>
      </c>
      <c r="U245" s="49" t="s">
        <v>1098</v>
      </c>
    </row>
    <row r="246" spans="1:21" ht="23.25" thickBot="1">
      <c r="A246" s="60" t="s">
        <v>1535</v>
      </c>
      <c r="B246" s="60" t="s">
        <v>1536</v>
      </c>
      <c r="C246" s="35" t="s">
        <v>23</v>
      </c>
      <c r="D246" s="35">
        <v>7896261007857</v>
      </c>
      <c r="E246" s="47">
        <v>1006808990017</v>
      </c>
      <c r="F246" s="35">
        <v>526511301151412</v>
      </c>
      <c r="G246" s="35"/>
      <c r="H246" s="48" t="s">
        <v>1112</v>
      </c>
      <c r="I246" s="48" t="s">
        <v>25</v>
      </c>
      <c r="J246" s="49">
        <v>137.94999999999999</v>
      </c>
      <c r="K246" s="49">
        <v>190.69</v>
      </c>
      <c r="L246" s="49">
        <v>136.27000000000001</v>
      </c>
      <c r="M246" s="49">
        <v>188.37</v>
      </c>
      <c r="N246" s="49">
        <v>134.63</v>
      </c>
      <c r="O246" s="49">
        <v>186.11</v>
      </c>
      <c r="P246" s="49">
        <v>134.63</v>
      </c>
      <c r="Q246" s="49">
        <v>186.11</v>
      </c>
      <c r="R246" s="49">
        <v>126.98</v>
      </c>
      <c r="S246" s="49">
        <v>175.53</v>
      </c>
      <c r="T246" s="49" t="s">
        <v>1098</v>
      </c>
      <c r="U246" s="49" t="s">
        <v>1098</v>
      </c>
    </row>
    <row r="247" spans="1:21" ht="23.25" thickBot="1">
      <c r="A247" s="60" t="s">
        <v>1535</v>
      </c>
      <c r="B247" s="60" t="s">
        <v>1537</v>
      </c>
      <c r="C247" s="35" t="s">
        <v>23</v>
      </c>
      <c r="D247" s="35">
        <v>7896261007864</v>
      </c>
      <c r="E247" s="47">
        <v>1006808990025</v>
      </c>
      <c r="F247" s="35">
        <v>526511302156418</v>
      </c>
      <c r="G247" s="35"/>
      <c r="H247" s="48" t="s">
        <v>1112</v>
      </c>
      <c r="I247" s="48" t="s">
        <v>25</v>
      </c>
      <c r="J247" s="49">
        <v>641.46</v>
      </c>
      <c r="K247" s="49">
        <v>886.74</v>
      </c>
      <c r="L247" s="49">
        <v>633.66999999999996</v>
      </c>
      <c r="M247" s="49">
        <v>875.96</v>
      </c>
      <c r="N247" s="49">
        <v>626.07000000000005</v>
      </c>
      <c r="O247" s="49">
        <v>865.45</v>
      </c>
      <c r="P247" s="49">
        <v>626.07000000000005</v>
      </c>
      <c r="Q247" s="49">
        <v>865.45</v>
      </c>
      <c r="R247" s="49">
        <v>590.45000000000005</v>
      </c>
      <c r="S247" s="49">
        <v>816.22</v>
      </c>
      <c r="T247" s="49" t="s">
        <v>1098</v>
      </c>
      <c r="U247" s="49" t="s">
        <v>1098</v>
      </c>
    </row>
    <row r="248" spans="1:21" ht="23.25" thickBot="1">
      <c r="A248" s="60" t="s">
        <v>1541</v>
      </c>
      <c r="B248" s="60" t="s">
        <v>1564</v>
      </c>
      <c r="C248" s="35" t="s">
        <v>23</v>
      </c>
      <c r="D248" s="35">
        <v>7897595604781</v>
      </c>
      <c r="E248" s="47">
        <v>1006809090011</v>
      </c>
      <c r="F248" s="35">
        <v>526525301114118</v>
      </c>
      <c r="G248" s="35"/>
      <c r="H248" s="48" t="s">
        <v>1112</v>
      </c>
      <c r="I248" s="48" t="s">
        <v>25</v>
      </c>
      <c r="J248" s="49">
        <v>9.5</v>
      </c>
      <c r="K248" s="49">
        <v>13.13</v>
      </c>
      <c r="L248" s="49">
        <v>9.3800000000000008</v>
      </c>
      <c r="M248" s="49">
        <v>12.97</v>
      </c>
      <c r="N248" s="49">
        <v>9.27</v>
      </c>
      <c r="O248" s="49">
        <v>12.81</v>
      </c>
      <c r="P248" s="49">
        <v>9.27</v>
      </c>
      <c r="Q248" s="49">
        <v>12.81</v>
      </c>
      <c r="R248" s="49">
        <v>8.74</v>
      </c>
      <c r="S248" s="49">
        <v>12.08</v>
      </c>
      <c r="T248" s="49" t="s">
        <v>1098</v>
      </c>
      <c r="U248" s="49" t="s">
        <v>1098</v>
      </c>
    </row>
    <row r="249" spans="1:21" ht="13.5" thickBot="1">
      <c r="A249" s="60" t="s">
        <v>1541</v>
      </c>
      <c r="B249" s="60" t="s">
        <v>1542</v>
      </c>
      <c r="C249" s="35" t="s">
        <v>23</v>
      </c>
      <c r="D249" s="35">
        <v>7897595604798</v>
      </c>
      <c r="E249" s="47">
        <v>1006809090028</v>
      </c>
      <c r="F249" s="35">
        <v>526525302110116</v>
      </c>
      <c r="G249" s="35"/>
      <c r="H249" s="48" t="s">
        <v>1112</v>
      </c>
      <c r="I249" s="48" t="s">
        <v>25</v>
      </c>
      <c r="J249" s="49">
        <v>17.52</v>
      </c>
      <c r="K249" s="49">
        <v>24.22</v>
      </c>
      <c r="L249" s="49">
        <v>17.309999999999999</v>
      </c>
      <c r="M249" s="49">
        <v>23.93</v>
      </c>
      <c r="N249" s="49">
        <v>17.100000000000001</v>
      </c>
      <c r="O249" s="49">
        <v>23.64</v>
      </c>
      <c r="P249" s="49">
        <v>17.100000000000001</v>
      </c>
      <c r="Q249" s="49">
        <v>23.64</v>
      </c>
      <c r="R249" s="106">
        <v>16.13</v>
      </c>
      <c r="S249" s="106">
        <v>22.3</v>
      </c>
      <c r="T249" s="106" t="s">
        <v>1098</v>
      </c>
      <c r="U249" s="49" t="s">
        <v>1098</v>
      </c>
    </row>
    <row r="250" spans="1:21" ht="23.25" thickBot="1">
      <c r="A250" s="60" t="s">
        <v>1543</v>
      </c>
      <c r="B250" s="60" t="s">
        <v>1544</v>
      </c>
      <c r="C250" s="35" t="s">
        <v>23</v>
      </c>
      <c r="D250" s="35">
        <v>7896261006485</v>
      </c>
      <c r="E250" s="47">
        <v>1006801770011</v>
      </c>
      <c r="F250" s="35">
        <v>526511501116114</v>
      </c>
      <c r="G250" s="35"/>
      <c r="H250" s="48" t="s">
        <v>1112</v>
      </c>
      <c r="I250" s="48" t="s">
        <v>25</v>
      </c>
      <c r="J250" s="49">
        <v>17.809999999999999</v>
      </c>
      <c r="K250" s="49">
        <v>24.61</v>
      </c>
      <c r="L250" s="49">
        <v>17.59</v>
      </c>
      <c r="M250" s="49">
        <v>24.32</v>
      </c>
      <c r="N250" s="49">
        <v>17.38</v>
      </c>
      <c r="O250" s="49">
        <v>24.02</v>
      </c>
      <c r="P250" s="49">
        <v>17.38</v>
      </c>
      <c r="Q250" s="49">
        <v>24.02</v>
      </c>
      <c r="R250" s="49">
        <v>16.39</v>
      </c>
      <c r="S250" s="49">
        <v>22.66</v>
      </c>
      <c r="T250" s="49" t="s">
        <v>1098</v>
      </c>
      <c r="U250" s="49" t="s">
        <v>1098</v>
      </c>
    </row>
    <row r="251" spans="1:21" ht="13.5" thickBot="1">
      <c r="A251" s="60" t="s">
        <v>1545</v>
      </c>
      <c r="B251" s="60" t="s">
        <v>1546</v>
      </c>
      <c r="C251" s="35" t="s">
        <v>41</v>
      </c>
      <c r="D251" s="35">
        <v>7896261000674</v>
      </c>
      <c r="E251" s="47">
        <v>1006800910014</v>
      </c>
      <c r="F251" s="35">
        <v>526511601161413</v>
      </c>
      <c r="G251" s="35"/>
      <c r="H251" s="48" t="s">
        <v>1112</v>
      </c>
      <c r="I251" s="48" t="s">
        <v>43</v>
      </c>
      <c r="J251" s="49">
        <v>8.41</v>
      </c>
      <c r="K251" s="49">
        <v>11.17</v>
      </c>
      <c r="L251" s="49">
        <v>8.2899999999999991</v>
      </c>
      <c r="M251" s="49">
        <v>11.02</v>
      </c>
      <c r="N251" s="49">
        <v>8.17</v>
      </c>
      <c r="O251" s="49">
        <v>10.87</v>
      </c>
      <c r="P251" s="49">
        <v>7.1</v>
      </c>
      <c r="Q251" s="49">
        <v>9.81</v>
      </c>
      <c r="R251" s="49">
        <v>7.64</v>
      </c>
      <c r="S251" s="49">
        <v>10.19</v>
      </c>
      <c r="T251" s="49" t="s">
        <v>1098</v>
      </c>
      <c r="U251" s="49" t="s">
        <v>1098</v>
      </c>
    </row>
    <row r="252" spans="1:21" ht="23.25" thickBot="1">
      <c r="A252" s="60" t="s">
        <v>1547</v>
      </c>
      <c r="B252" s="60" t="s">
        <v>1548</v>
      </c>
      <c r="C252" s="35" t="s">
        <v>23</v>
      </c>
      <c r="D252" s="35">
        <v>7680529670156</v>
      </c>
      <c r="E252" s="47">
        <v>1006808820014</v>
      </c>
      <c r="F252" s="35">
        <v>526511901173417</v>
      </c>
      <c r="G252" s="35"/>
      <c r="H252" s="48" t="s">
        <v>1112</v>
      </c>
      <c r="I252" s="48" t="s">
        <v>25</v>
      </c>
      <c r="J252" s="49">
        <v>16.84</v>
      </c>
      <c r="K252" s="49">
        <v>23.28</v>
      </c>
      <c r="L252" s="49">
        <v>16.64</v>
      </c>
      <c r="M252" s="49">
        <v>23</v>
      </c>
      <c r="N252" s="49">
        <v>16.440000000000001</v>
      </c>
      <c r="O252" s="49">
        <v>22.72</v>
      </c>
      <c r="P252" s="49">
        <v>16.440000000000001</v>
      </c>
      <c r="Q252" s="49">
        <v>22.72</v>
      </c>
      <c r="R252" s="49">
        <v>15.51</v>
      </c>
      <c r="S252" s="49">
        <v>21.44</v>
      </c>
      <c r="T252" s="49" t="s">
        <v>1098</v>
      </c>
      <c r="U252" s="49" t="s">
        <v>1098</v>
      </c>
    </row>
    <row r="253" spans="1:21" ht="13.5" thickBot="1">
      <c r="A253" s="60" t="s">
        <v>1549</v>
      </c>
      <c r="B253" s="60" t="s">
        <v>1264</v>
      </c>
      <c r="C253" s="35" t="s">
        <v>161</v>
      </c>
      <c r="D253" s="35">
        <v>7896261002586</v>
      </c>
      <c r="E253" s="47">
        <v>1006800420017</v>
      </c>
      <c r="F253" s="35">
        <v>526512001117411</v>
      </c>
      <c r="G253" s="35"/>
      <c r="H253" s="48" t="s">
        <v>1112</v>
      </c>
      <c r="I253" s="48" t="s">
        <v>25</v>
      </c>
      <c r="J253" s="49">
        <v>12.07</v>
      </c>
      <c r="K253" s="49">
        <v>16.690000000000001</v>
      </c>
      <c r="L253" s="49">
        <v>11.93</v>
      </c>
      <c r="M253" s="49">
        <v>16.489999999999998</v>
      </c>
      <c r="N253" s="49">
        <v>11.78</v>
      </c>
      <c r="O253" s="49">
        <v>16.29</v>
      </c>
      <c r="P253" s="49">
        <v>11.78</v>
      </c>
      <c r="Q253" s="49">
        <v>16.29</v>
      </c>
      <c r="R253" s="49">
        <v>11.11</v>
      </c>
      <c r="S253" s="49">
        <v>15.36</v>
      </c>
      <c r="T253" s="49" t="s">
        <v>1098</v>
      </c>
      <c r="U253" s="49" t="s">
        <v>1098</v>
      </c>
    </row>
    <row r="254" spans="1:21" ht="13.5" thickBot="1">
      <c r="A254" s="60" t="s">
        <v>1549</v>
      </c>
      <c r="B254" s="60" t="s">
        <v>1552</v>
      </c>
      <c r="C254" s="35" t="s">
        <v>161</v>
      </c>
      <c r="D254" s="35">
        <v>7896261011748</v>
      </c>
      <c r="E254" s="47">
        <v>1006800420068</v>
      </c>
      <c r="F254" s="35">
        <v>526512005112414</v>
      </c>
      <c r="G254" s="35"/>
      <c r="H254" s="48" t="s">
        <v>1112</v>
      </c>
      <c r="I254" s="48" t="s">
        <v>25</v>
      </c>
      <c r="J254" s="49">
        <v>28.57</v>
      </c>
      <c r="K254" s="49">
        <v>39.49</v>
      </c>
      <c r="L254" s="49">
        <v>28.22</v>
      </c>
      <c r="M254" s="49">
        <v>39.01</v>
      </c>
      <c r="N254" s="49">
        <v>27.88</v>
      </c>
      <c r="O254" s="49">
        <v>38.54</v>
      </c>
      <c r="P254" s="49">
        <v>27.88</v>
      </c>
      <c r="Q254" s="49">
        <v>38.54</v>
      </c>
      <c r="R254" s="49">
        <v>26.29</v>
      </c>
      <c r="S254" s="49">
        <v>36.35</v>
      </c>
      <c r="T254" s="49" t="s">
        <v>1098</v>
      </c>
      <c r="U254" s="49" t="s">
        <v>1098</v>
      </c>
    </row>
    <row r="255" spans="1:21" ht="13.5" thickBot="1">
      <c r="A255" s="60" t="s">
        <v>1549</v>
      </c>
      <c r="B255" s="60" t="s">
        <v>1266</v>
      </c>
      <c r="C255" s="35" t="s">
        <v>161</v>
      </c>
      <c r="D255" s="35">
        <v>7896261002609</v>
      </c>
      <c r="E255" s="47">
        <v>1006800420033</v>
      </c>
      <c r="F255" s="35">
        <v>526512003111410</v>
      </c>
      <c r="G255" s="35"/>
      <c r="H255" s="48" t="s">
        <v>1112</v>
      </c>
      <c r="I255" s="48" t="s">
        <v>25</v>
      </c>
      <c r="J255" s="49">
        <v>28.71</v>
      </c>
      <c r="K255" s="49">
        <v>39.68</v>
      </c>
      <c r="L255" s="49">
        <v>28.36</v>
      </c>
      <c r="M255" s="49">
        <v>39.200000000000003</v>
      </c>
      <c r="N255" s="49">
        <v>28.02</v>
      </c>
      <c r="O255" s="49">
        <v>38.729999999999997</v>
      </c>
      <c r="P255" s="49">
        <v>28.02</v>
      </c>
      <c r="Q255" s="49">
        <v>38.729999999999997</v>
      </c>
      <c r="R255" s="49">
        <v>26.42</v>
      </c>
      <c r="S255" s="49">
        <v>36.53</v>
      </c>
      <c r="T255" s="49" t="s">
        <v>1098</v>
      </c>
      <c r="U255" s="49" t="s">
        <v>1098</v>
      </c>
    </row>
    <row r="256" spans="1:21" ht="13.5" thickBot="1">
      <c r="A256" s="60" t="s">
        <v>1554</v>
      </c>
      <c r="B256" s="60" t="s">
        <v>1555</v>
      </c>
      <c r="C256" s="35" t="s">
        <v>23</v>
      </c>
      <c r="D256" s="35">
        <v>7896261000681</v>
      </c>
      <c r="E256" s="47">
        <v>1006800190046</v>
      </c>
      <c r="F256" s="35">
        <v>526512101111415</v>
      </c>
      <c r="G256" s="35"/>
      <c r="H256" s="48" t="s">
        <v>1112</v>
      </c>
      <c r="I256" s="48" t="s">
        <v>25</v>
      </c>
      <c r="J256" s="49">
        <v>252.4</v>
      </c>
      <c r="K256" s="49">
        <v>348.9</v>
      </c>
      <c r="L256" s="49">
        <v>249.33</v>
      </c>
      <c r="M256" s="49">
        <v>344.66</v>
      </c>
      <c r="N256" s="49">
        <v>246.34</v>
      </c>
      <c r="O256" s="49">
        <v>340.53</v>
      </c>
      <c r="P256" s="49">
        <v>246.34</v>
      </c>
      <c r="Q256" s="49">
        <v>340.53</v>
      </c>
      <c r="R256" s="49">
        <v>232.33</v>
      </c>
      <c r="S256" s="49">
        <v>321.16000000000003</v>
      </c>
      <c r="T256" s="49" t="s">
        <v>1098</v>
      </c>
      <c r="U256" s="49" t="s">
        <v>1098</v>
      </c>
    </row>
    <row r="257" spans="1:21" ht="23.25" thickBot="1">
      <c r="A257" s="60" t="s">
        <v>948</v>
      </c>
      <c r="B257" s="60" t="s">
        <v>951</v>
      </c>
      <c r="C257" s="35" t="s">
        <v>23</v>
      </c>
      <c r="D257" s="35">
        <v>7896261009868</v>
      </c>
      <c r="E257" s="47">
        <v>1006809780016</v>
      </c>
      <c r="F257" s="35">
        <v>526526401112115</v>
      </c>
      <c r="G257" s="35"/>
      <c r="H257" s="48" t="s">
        <v>1112</v>
      </c>
      <c r="I257" s="48" t="s">
        <v>25</v>
      </c>
      <c r="J257" s="49">
        <v>15.86</v>
      </c>
      <c r="K257" s="49">
        <v>21.92</v>
      </c>
      <c r="L257" s="49">
        <v>15.66</v>
      </c>
      <c r="M257" s="49">
        <v>21.65</v>
      </c>
      <c r="N257" s="49">
        <v>15.48</v>
      </c>
      <c r="O257" s="49">
        <v>21.39</v>
      </c>
      <c r="P257" s="49">
        <v>15.48</v>
      </c>
      <c r="Q257" s="49">
        <v>21.39</v>
      </c>
      <c r="R257" s="49">
        <v>14.6</v>
      </c>
      <c r="S257" s="49">
        <v>20.18</v>
      </c>
      <c r="T257" s="49" t="s">
        <v>1098</v>
      </c>
      <c r="U257" s="49" t="s">
        <v>1098</v>
      </c>
    </row>
    <row r="258" spans="1:21" ht="23.25" thickBot="1">
      <c r="A258" s="60" t="s">
        <v>948</v>
      </c>
      <c r="B258" s="60" t="s">
        <v>959</v>
      </c>
      <c r="C258" s="35" t="s">
        <v>23</v>
      </c>
      <c r="D258" s="35">
        <v>7896261009912</v>
      </c>
      <c r="E258" s="47">
        <v>1006809780040</v>
      </c>
      <c r="F258" s="35">
        <v>526526402119113</v>
      </c>
      <c r="G258" s="35"/>
      <c r="H258" s="48" t="s">
        <v>1112</v>
      </c>
      <c r="I258" s="48" t="s">
        <v>25</v>
      </c>
      <c r="J258" s="49">
        <v>30.47</v>
      </c>
      <c r="K258" s="49">
        <v>42.13</v>
      </c>
      <c r="L258" s="49">
        <v>30.1</v>
      </c>
      <c r="M258" s="49">
        <v>41.61</v>
      </c>
      <c r="N258" s="49">
        <v>29.74</v>
      </c>
      <c r="O258" s="49">
        <v>41.12</v>
      </c>
      <c r="P258" s="49">
        <v>29.74</v>
      </c>
      <c r="Q258" s="49">
        <v>41.12</v>
      </c>
      <c r="R258" s="49">
        <v>28.05</v>
      </c>
      <c r="S258" s="49">
        <v>38.78</v>
      </c>
      <c r="T258" s="49" t="s">
        <v>1098</v>
      </c>
      <c r="U258" s="49" t="s">
        <v>1098</v>
      </c>
    </row>
    <row r="259" spans="1:21" ht="23.25" thickBot="1">
      <c r="A259" s="60" t="s">
        <v>1556</v>
      </c>
      <c r="B259" s="60" t="s">
        <v>1557</v>
      </c>
      <c r="C259" s="35" t="s">
        <v>23</v>
      </c>
      <c r="D259" s="35">
        <v>7896261014800</v>
      </c>
      <c r="E259" s="47">
        <v>1006800860017</v>
      </c>
      <c r="F259" s="35">
        <v>526512401115319</v>
      </c>
      <c r="G259" s="35"/>
      <c r="H259" s="48" t="s">
        <v>1112</v>
      </c>
      <c r="I259" s="48" t="s">
        <v>43</v>
      </c>
      <c r="J259" s="49">
        <v>17.07</v>
      </c>
      <c r="K259" s="49">
        <v>22.69</v>
      </c>
      <c r="L259" s="49">
        <v>16.829999999999998</v>
      </c>
      <c r="M259" s="49">
        <v>22.38</v>
      </c>
      <c r="N259" s="49">
        <v>16.59</v>
      </c>
      <c r="O259" s="49">
        <v>22.08</v>
      </c>
      <c r="P259" s="49">
        <v>14.41</v>
      </c>
      <c r="Q259" s="49">
        <v>19.920000000000002</v>
      </c>
      <c r="R259" s="49">
        <v>15.51</v>
      </c>
      <c r="S259" s="49">
        <v>20.68</v>
      </c>
      <c r="T259" s="49" t="s">
        <v>1098</v>
      </c>
      <c r="U259" s="49" t="s">
        <v>1098</v>
      </c>
    </row>
    <row r="260" spans="1:21" ht="23.25" thickBot="1">
      <c r="A260" s="60" t="s">
        <v>1558</v>
      </c>
      <c r="B260" s="60" t="s">
        <v>1559</v>
      </c>
      <c r="C260" s="35" t="s">
        <v>23</v>
      </c>
      <c r="D260" s="35">
        <v>7896261002692</v>
      </c>
      <c r="E260" s="47">
        <v>1006800170142</v>
      </c>
      <c r="F260" s="35">
        <v>526512501111315</v>
      </c>
      <c r="G260" s="35"/>
      <c r="H260" s="48" t="s">
        <v>1112</v>
      </c>
      <c r="I260" s="48" t="s">
        <v>25</v>
      </c>
      <c r="J260" s="49">
        <v>34.22</v>
      </c>
      <c r="K260" s="49">
        <v>47.31</v>
      </c>
      <c r="L260" s="49">
        <v>33.81</v>
      </c>
      <c r="M260" s="49">
        <v>46.73</v>
      </c>
      <c r="N260" s="49">
        <v>33.4</v>
      </c>
      <c r="O260" s="49">
        <v>46.17</v>
      </c>
      <c r="P260" s="49">
        <v>33.4</v>
      </c>
      <c r="Q260" s="49">
        <v>46.17</v>
      </c>
      <c r="R260" s="106">
        <v>31.5</v>
      </c>
      <c r="S260" s="106">
        <v>43.54</v>
      </c>
      <c r="T260" s="106" t="s">
        <v>1098</v>
      </c>
      <c r="U260" s="49" t="s">
        <v>1098</v>
      </c>
    </row>
    <row r="261" spans="1:21" ht="23.25" thickBot="1">
      <c r="A261" s="60" t="s">
        <v>1558</v>
      </c>
      <c r="B261" s="60" t="s">
        <v>1560</v>
      </c>
      <c r="C261" s="35" t="s">
        <v>23</v>
      </c>
      <c r="D261" s="35">
        <v>7896261002708</v>
      </c>
      <c r="E261" s="47">
        <v>1006800170134</v>
      </c>
      <c r="F261" s="35">
        <v>526512502116310</v>
      </c>
      <c r="G261" s="35"/>
      <c r="H261" s="48" t="s">
        <v>1112</v>
      </c>
      <c r="I261" s="48" t="s">
        <v>25</v>
      </c>
      <c r="J261" s="49">
        <v>66.34</v>
      </c>
      <c r="K261" s="49">
        <v>91.7</v>
      </c>
      <c r="L261" s="49">
        <v>65.53</v>
      </c>
      <c r="M261" s="49">
        <v>90.59</v>
      </c>
      <c r="N261" s="49">
        <v>64.739999999999995</v>
      </c>
      <c r="O261" s="49">
        <v>89.5</v>
      </c>
      <c r="P261" s="49">
        <v>64.739999999999995</v>
      </c>
      <c r="Q261" s="49">
        <v>89.5</v>
      </c>
      <c r="R261" s="49">
        <v>61.06</v>
      </c>
      <c r="S261" s="49">
        <v>84.41</v>
      </c>
      <c r="T261" s="49" t="s">
        <v>1098</v>
      </c>
      <c r="U261" s="49" t="s">
        <v>1098</v>
      </c>
    </row>
    <row r="262" spans="1:21" ht="23.25" thickBot="1">
      <c r="A262" s="60" t="s">
        <v>1558</v>
      </c>
      <c r="B262" s="60" t="s">
        <v>1561</v>
      </c>
      <c r="C262" s="35" t="s">
        <v>23</v>
      </c>
      <c r="D262" s="35">
        <v>7896261002715</v>
      </c>
      <c r="E262" s="47">
        <v>1006800170126</v>
      </c>
      <c r="F262" s="35">
        <v>526512505115315</v>
      </c>
      <c r="G262" s="35"/>
      <c r="H262" s="48" t="s">
        <v>1112</v>
      </c>
      <c r="I262" s="48" t="s">
        <v>25</v>
      </c>
      <c r="J262" s="49">
        <v>68.42</v>
      </c>
      <c r="K262" s="49">
        <v>94.58</v>
      </c>
      <c r="L262" s="49">
        <v>67.59</v>
      </c>
      <c r="M262" s="49">
        <v>93.43</v>
      </c>
      <c r="N262" s="49">
        <v>66.78</v>
      </c>
      <c r="O262" s="49">
        <v>92.31</v>
      </c>
      <c r="P262" s="49">
        <v>66.78</v>
      </c>
      <c r="Q262" s="49">
        <v>92.31</v>
      </c>
      <c r="R262" s="49">
        <v>62.98</v>
      </c>
      <c r="S262" s="49">
        <v>87.06</v>
      </c>
      <c r="T262" s="49" t="s">
        <v>1098</v>
      </c>
      <c r="U262" s="49" t="s">
        <v>1098</v>
      </c>
    </row>
    <row r="263" spans="1:21" ht="23.25" thickBot="1">
      <c r="A263" s="60" t="s">
        <v>1558</v>
      </c>
      <c r="B263" s="60" t="s">
        <v>1562</v>
      </c>
      <c r="C263" s="35" t="s">
        <v>23</v>
      </c>
      <c r="D263" s="35">
        <v>7896261002722</v>
      </c>
      <c r="E263" s="47">
        <v>1006800170096</v>
      </c>
      <c r="F263" s="35">
        <v>526512506111313</v>
      </c>
      <c r="G263" s="35"/>
      <c r="H263" s="48" t="s">
        <v>1112</v>
      </c>
      <c r="I263" s="48" t="s">
        <v>25</v>
      </c>
      <c r="J263" s="49">
        <v>132.46</v>
      </c>
      <c r="K263" s="49">
        <v>183.11</v>
      </c>
      <c r="L263" s="49">
        <v>130.85</v>
      </c>
      <c r="M263" s="49">
        <v>180.89</v>
      </c>
      <c r="N263" s="49">
        <v>129.28</v>
      </c>
      <c r="O263" s="49">
        <v>178.72</v>
      </c>
      <c r="P263" s="49">
        <v>129.28</v>
      </c>
      <c r="Q263" s="49">
        <v>178.72</v>
      </c>
      <c r="R263" s="49">
        <v>121.93</v>
      </c>
      <c r="S263" s="49">
        <v>168.55</v>
      </c>
      <c r="T263" s="49" t="s">
        <v>1098</v>
      </c>
      <c r="U263" s="49" t="s">
        <v>1098</v>
      </c>
    </row>
    <row r="264" spans="1:21" ht="23.25" thickBot="1">
      <c r="A264" s="60" t="s">
        <v>1563</v>
      </c>
      <c r="B264" s="60" t="s">
        <v>1564</v>
      </c>
      <c r="C264" s="35" t="s">
        <v>23</v>
      </c>
      <c r="D264" s="35">
        <v>7896261006621</v>
      </c>
      <c r="E264" s="47">
        <v>1006809140025</v>
      </c>
      <c r="F264" s="35">
        <v>526512601130419</v>
      </c>
      <c r="G264" s="35"/>
      <c r="H264" s="48" t="s">
        <v>1112</v>
      </c>
      <c r="I264" s="48" t="s">
        <v>25</v>
      </c>
      <c r="J264" s="49">
        <v>95.02</v>
      </c>
      <c r="K264" s="49">
        <v>131.36000000000001</v>
      </c>
      <c r="L264" s="49">
        <v>93.87</v>
      </c>
      <c r="M264" s="49">
        <v>129.76</v>
      </c>
      <c r="N264" s="49">
        <v>92.74</v>
      </c>
      <c r="O264" s="49">
        <v>128.19999999999999</v>
      </c>
      <c r="P264" s="49">
        <v>92.74</v>
      </c>
      <c r="Q264" s="49">
        <v>128.19999999999999</v>
      </c>
      <c r="R264" s="49">
        <v>87.47</v>
      </c>
      <c r="S264" s="49">
        <v>120.92</v>
      </c>
      <c r="T264" s="49" t="s">
        <v>1098</v>
      </c>
      <c r="U264" s="49" t="s">
        <v>1098</v>
      </c>
    </row>
    <row r="265" spans="1:21" ht="23.25" thickBot="1">
      <c r="A265" s="60" t="s">
        <v>1565</v>
      </c>
      <c r="B265" s="60" t="s">
        <v>1566</v>
      </c>
      <c r="C265" s="35" t="s">
        <v>23</v>
      </c>
      <c r="D265" s="35">
        <v>7896261010529</v>
      </c>
      <c r="E265" s="47">
        <v>1006809710135</v>
      </c>
      <c r="F265" s="35">
        <v>526524405110218</v>
      </c>
      <c r="G265" s="35"/>
      <c r="H265" s="48" t="s">
        <v>1112</v>
      </c>
      <c r="I265" s="48" t="s">
        <v>25</v>
      </c>
      <c r="J265" s="49">
        <v>55.3</v>
      </c>
      <c r="K265" s="49">
        <v>76.44</v>
      </c>
      <c r="L265" s="49">
        <v>54.63</v>
      </c>
      <c r="M265" s="49">
        <v>75.510000000000005</v>
      </c>
      <c r="N265" s="49">
        <v>53.97</v>
      </c>
      <c r="O265" s="49">
        <v>74.61</v>
      </c>
      <c r="P265" s="49">
        <v>53.97</v>
      </c>
      <c r="Q265" s="49">
        <v>74.61</v>
      </c>
      <c r="R265" s="49">
        <v>50.9</v>
      </c>
      <c r="S265" s="49">
        <v>70.36</v>
      </c>
      <c r="T265" s="49" t="s">
        <v>1098</v>
      </c>
      <c r="U265" s="49" t="s">
        <v>1098</v>
      </c>
    </row>
    <row r="266" spans="1:21" ht="23.25" thickBot="1">
      <c r="A266" s="60" t="s">
        <v>1565</v>
      </c>
      <c r="B266" s="60" t="s">
        <v>1567</v>
      </c>
      <c r="C266" s="35" t="s">
        <v>23</v>
      </c>
      <c r="D266" s="35">
        <v>7896261008595</v>
      </c>
      <c r="E266" s="47">
        <v>1006809710026</v>
      </c>
      <c r="F266" s="35">
        <v>526524401115215</v>
      </c>
      <c r="G266" s="35"/>
      <c r="H266" s="48" t="s">
        <v>1112</v>
      </c>
      <c r="I266" s="48" t="s">
        <v>25</v>
      </c>
      <c r="J266" s="49">
        <v>32.36</v>
      </c>
      <c r="K266" s="49">
        <v>44.74</v>
      </c>
      <c r="L266" s="49">
        <v>31.97</v>
      </c>
      <c r="M266" s="49">
        <v>44.2</v>
      </c>
      <c r="N266" s="49">
        <v>31.59</v>
      </c>
      <c r="O266" s="49">
        <v>43.67</v>
      </c>
      <c r="P266" s="49">
        <v>31.59</v>
      </c>
      <c r="Q266" s="49">
        <v>43.67</v>
      </c>
      <c r="R266" s="49">
        <v>29.79</v>
      </c>
      <c r="S266" s="49">
        <v>41.18</v>
      </c>
      <c r="T266" s="49" t="s">
        <v>1098</v>
      </c>
      <c r="U266" s="49" t="s">
        <v>1098</v>
      </c>
    </row>
    <row r="267" spans="1:21" ht="23.25" thickBot="1">
      <c r="A267" s="60" t="s">
        <v>1565</v>
      </c>
      <c r="B267" s="60" t="s">
        <v>1083</v>
      </c>
      <c r="C267" s="35" t="s">
        <v>23</v>
      </c>
      <c r="D267" s="35">
        <v>7896261008618</v>
      </c>
      <c r="E267" s="47">
        <v>1006809710042</v>
      </c>
      <c r="F267" s="35">
        <v>526524402111213</v>
      </c>
      <c r="G267" s="35"/>
      <c r="H267" s="48" t="s">
        <v>1112</v>
      </c>
      <c r="I267" s="48" t="s">
        <v>25</v>
      </c>
      <c r="J267" s="49">
        <v>88.79</v>
      </c>
      <c r="K267" s="49">
        <v>122.75</v>
      </c>
      <c r="L267" s="49">
        <v>87.72</v>
      </c>
      <c r="M267" s="49">
        <v>121.26</v>
      </c>
      <c r="N267" s="49">
        <v>86.66</v>
      </c>
      <c r="O267" s="49">
        <v>119.8</v>
      </c>
      <c r="P267" s="49">
        <v>86.66</v>
      </c>
      <c r="Q267" s="49">
        <v>119.8</v>
      </c>
      <c r="R267" s="49">
        <v>81.739999999999995</v>
      </c>
      <c r="S267" s="49">
        <v>112.99</v>
      </c>
      <c r="T267" s="49" t="s">
        <v>1098</v>
      </c>
      <c r="U267" s="49" t="s">
        <v>1098</v>
      </c>
    </row>
    <row r="268" spans="1:21" ht="23.25" thickBot="1">
      <c r="A268" s="60" t="s">
        <v>1565</v>
      </c>
      <c r="B268" s="60" t="s">
        <v>1568</v>
      </c>
      <c r="C268" s="35" t="s">
        <v>23</v>
      </c>
      <c r="D268" s="35">
        <v>7896261013346</v>
      </c>
      <c r="E268" s="47">
        <v>1006809710190</v>
      </c>
      <c r="F268" s="35">
        <v>526524406117216</v>
      </c>
      <c r="G268" s="35"/>
      <c r="H268" s="48" t="s">
        <v>1112</v>
      </c>
      <c r="I268" s="48" t="s">
        <v>25</v>
      </c>
      <c r="J268" s="49">
        <v>22.51</v>
      </c>
      <c r="K268" s="49">
        <v>31.12</v>
      </c>
      <c r="L268" s="49">
        <v>22.24</v>
      </c>
      <c r="M268" s="49">
        <v>30.74</v>
      </c>
      <c r="N268" s="49">
        <v>21.97</v>
      </c>
      <c r="O268" s="49">
        <v>30.37</v>
      </c>
      <c r="P268" s="49">
        <v>21.97</v>
      </c>
      <c r="Q268" s="49">
        <v>30.37</v>
      </c>
      <c r="R268" s="49">
        <v>20.72</v>
      </c>
      <c r="S268" s="49">
        <v>28.64</v>
      </c>
      <c r="T268" s="49" t="s">
        <v>1098</v>
      </c>
      <c r="U268" s="49" t="s">
        <v>1098</v>
      </c>
    </row>
    <row r="269" spans="1:21" ht="23.25" thickBot="1">
      <c r="A269" s="60" t="s">
        <v>1565</v>
      </c>
      <c r="B269" s="60" t="s">
        <v>1569</v>
      </c>
      <c r="C269" s="35" t="s">
        <v>23</v>
      </c>
      <c r="D269" s="35">
        <v>7896261008649</v>
      </c>
      <c r="E269" s="47">
        <v>1006809710069</v>
      </c>
      <c r="F269" s="35">
        <v>526524403118211</v>
      </c>
      <c r="G269" s="35"/>
      <c r="H269" s="48" t="s">
        <v>1112</v>
      </c>
      <c r="I269" s="48" t="s">
        <v>25</v>
      </c>
      <c r="J269" s="49">
        <v>65.599999999999994</v>
      </c>
      <c r="K269" s="49">
        <v>90.68</v>
      </c>
      <c r="L269" s="49">
        <v>64.8</v>
      </c>
      <c r="M269" s="49">
        <v>89.58</v>
      </c>
      <c r="N269" s="49">
        <v>64.02</v>
      </c>
      <c r="O269" s="49">
        <v>88.5</v>
      </c>
      <c r="P269" s="49">
        <v>64.02</v>
      </c>
      <c r="Q269" s="49">
        <v>88.5</v>
      </c>
      <c r="R269" s="49">
        <v>60.38</v>
      </c>
      <c r="S269" s="49">
        <v>83.47</v>
      </c>
      <c r="T269" s="49" t="s">
        <v>1098</v>
      </c>
      <c r="U269" s="49" t="s">
        <v>1098</v>
      </c>
    </row>
    <row r="270" spans="1:21" ht="23.25" thickBot="1">
      <c r="A270" s="60" t="s">
        <v>1565</v>
      </c>
      <c r="B270" s="60" t="s">
        <v>1570</v>
      </c>
      <c r="C270" s="35" t="s">
        <v>23</v>
      </c>
      <c r="D270" s="35">
        <v>7896261008632</v>
      </c>
      <c r="E270" s="47">
        <v>1006809710050</v>
      </c>
      <c r="F270" s="35">
        <v>526524404114211</v>
      </c>
      <c r="G270" s="35"/>
      <c r="H270" s="48" t="s">
        <v>1112</v>
      </c>
      <c r="I270" s="48" t="s">
        <v>25</v>
      </c>
      <c r="J270" s="49">
        <v>29.15</v>
      </c>
      <c r="K270" s="49">
        <v>40.29</v>
      </c>
      <c r="L270" s="49">
        <v>28.79</v>
      </c>
      <c r="M270" s="49">
        <v>39.799999999999997</v>
      </c>
      <c r="N270" s="49">
        <v>28.45</v>
      </c>
      <c r="O270" s="49">
        <v>39.32</v>
      </c>
      <c r="P270" s="49">
        <v>28.45</v>
      </c>
      <c r="Q270" s="49">
        <v>39.32</v>
      </c>
      <c r="R270" s="49">
        <v>26.83</v>
      </c>
      <c r="S270" s="49">
        <v>37.090000000000003</v>
      </c>
      <c r="T270" s="49" t="s">
        <v>1098</v>
      </c>
      <c r="U270" s="49" t="s">
        <v>1098</v>
      </c>
    </row>
    <row r="271" spans="1:21" ht="23.25" thickBot="1">
      <c r="A271" s="60" t="s">
        <v>1565</v>
      </c>
      <c r="B271" s="60" t="s">
        <v>1571</v>
      </c>
      <c r="C271" s="35" t="s">
        <v>23</v>
      </c>
      <c r="D271" s="35">
        <v>7896261011892</v>
      </c>
      <c r="E271" s="47">
        <v>1006809710174</v>
      </c>
      <c r="F271" s="35">
        <v>526524407113214</v>
      </c>
      <c r="G271" s="35"/>
      <c r="H271" s="48" t="s">
        <v>1112</v>
      </c>
      <c r="I271" s="48" t="s">
        <v>25</v>
      </c>
      <c r="J271" s="49">
        <v>51.01</v>
      </c>
      <c r="K271" s="49">
        <v>70.510000000000005</v>
      </c>
      <c r="L271" s="49">
        <v>50.39</v>
      </c>
      <c r="M271" s="49">
        <v>69.650000000000006</v>
      </c>
      <c r="N271" s="49">
        <v>49.78</v>
      </c>
      <c r="O271" s="49">
        <v>68.819999999999993</v>
      </c>
      <c r="P271" s="49">
        <v>49.78</v>
      </c>
      <c r="Q271" s="49">
        <v>68.819999999999993</v>
      </c>
      <c r="R271" s="106">
        <v>46.95</v>
      </c>
      <c r="S271" s="106">
        <v>64.900000000000006</v>
      </c>
      <c r="T271" s="106" t="s">
        <v>1098</v>
      </c>
      <c r="U271" s="49" t="s">
        <v>1098</v>
      </c>
    </row>
    <row r="272" spans="1:21" ht="13.5" thickBot="1">
      <c r="A272" s="60" t="s">
        <v>1572</v>
      </c>
      <c r="B272" s="60" t="s">
        <v>1574</v>
      </c>
      <c r="C272" s="35" t="s">
        <v>41</v>
      </c>
      <c r="D272" s="35">
        <v>7896261000735</v>
      </c>
      <c r="E272" s="47">
        <v>1006800700028</v>
      </c>
      <c r="F272" s="35">
        <v>526512801148419</v>
      </c>
      <c r="G272" s="35"/>
      <c r="H272" s="48" t="s">
        <v>1112</v>
      </c>
      <c r="I272" s="48" t="s">
        <v>43</v>
      </c>
      <c r="J272" s="49">
        <v>9.7200000000000006</v>
      </c>
      <c r="K272" s="49">
        <v>12.92</v>
      </c>
      <c r="L272" s="49">
        <v>9.58</v>
      </c>
      <c r="M272" s="49">
        <v>12.75</v>
      </c>
      <c r="N272" s="49">
        <v>9.4499999999999993</v>
      </c>
      <c r="O272" s="49">
        <v>12.57</v>
      </c>
      <c r="P272" s="49">
        <v>8.2100000000000009</v>
      </c>
      <c r="Q272" s="49">
        <v>11.35</v>
      </c>
      <c r="R272" s="49">
        <v>8.83</v>
      </c>
      <c r="S272" s="49">
        <v>11.77</v>
      </c>
      <c r="T272" s="49" t="s">
        <v>1098</v>
      </c>
      <c r="U272" s="49" t="s">
        <v>1098</v>
      </c>
    </row>
    <row r="273" spans="1:21" ht="23.25" thickBot="1">
      <c r="A273" s="60" t="s">
        <v>1572</v>
      </c>
      <c r="B273" s="60" t="s">
        <v>1575</v>
      </c>
      <c r="C273" s="35" t="s">
        <v>41</v>
      </c>
      <c r="D273" s="35">
        <v>7896261000728</v>
      </c>
      <c r="E273" s="47">
        <v>1006800700011</v>
      </c>
      <c r="F273" s="35">
        <v>526512802160412</v>
      </c>
      <c r="G273" s="35"/>
      <c r="H273" s="48" t="s">
        <v>1112</v>
      </c>
      <c r="I273" s="48" t="s">
        <v>43</v>
      </c>
      <c r="J273" s="49">
        <v>6.89</v>
      </c>
      <c r="K273" s="49">
        <v>9.15</v>
      </c>
      <c r="L273" s="49">
        <v>6.79</v>
      </c>
      <c r="M273" s="49">
        <v>9.0299999999999994</v>
      </c>
      <c r="N273" s="49">
        <v>6.69</v>
      </c>
      <c r="O273" s="49">
        <v>8.91</v>
      </c>
      <c r="P273" s="49">
        <v>5.81</v>
      </c>
      <c r="Q273" s="49">
        <v>8.0399999999999991</v>
      </c>
      <c r="R273" s="49">
        <v>6.26</v>
      </c>
      <c r="S273" s="49">
        <v>8.35</v>
      </c>
      <c r="T273" s="49" t="s">
        <v>1098</v>
      </c>
      <c r="U273" s="49" t="s">
        <v>1098</v>
      </c>
    </row>
    <row r="274" spans="1:21" ht="13.5" thickBot="1">
      <c r="A274" s="60" t="s">
        <v>1577</v>
      </c>
      <c r="B274" s="60" t="s">
        <v>1578</v>
      </c>
      <c r="C274" s="35" t="s">
        <v>23</v>
      </c>
      <c r="D274" s="35">
        <v>7896261009639</v>
      </c>
      <c r="E274" s="47">
        <v>1006809530044</v>
      </c>
      <c r="F274" s="35">
        <v>526524001117113</v>
      </c>
      <c r="G274" s="35"/>
      <c r="H274" s="48" t="s">
        <v>1112</v>
      </c>
      <c r="I274" s="48" t="s">
        <v>25</v>
      </c>
      <c r="J274" s="49">
        <v>31.12</v>
      </c>
      <c r="K274" s="49">
        <v>43.02</v>
      </c>
      <c r="L274" s="49">
        <v>30.74</v>
      </c>
      <c r="M274" s="49">
        <v>42.49</v>
      </c>
      <c r="N274" s="49">
        <v>30.37</v>
      </c>
      <c r="O274" s="49">
        <v>41.98</v>
      </c>
      <c r="P274" s="49">
        <v>30.37</v>
      </c>
      <c r="Q274" s="49">
        <v>41.98</v>
      </c>
      <c r="R274" s="49">
        <v>28.64</v>
      </c>
      <c r="S274" s="49">
        <v>39.6</v>
      </c>
      <c r="T274" s="49" t="s">
        <v>1098</v>
      </c>
      <c r="U274" s="49" t="s">
        <v>1098</v>
      </c>
    </row>
    <row r="275" spans="1:21" ht="13.5" thickBot="1">
      <c r="A275" s="60" t="s">
        <v>1577</v>
      </c>
      <c r="B275" s="60" t="s">
        <v>1579</v>
      </c>
      <c r="C275" s="35" t="s">
        <v>23</v>
      </c>
      <c r="D275" s="35">
        <v>7896261009646</v>
      </c>
      <c r="E275" s="47">
        <v>1006809530095</v>
      </c>
      <c r="F275" s="35">
        <v>526524002113413</v>
      </c>
      <c r="G275" s="35"/>
      <c r="H275" s="48" t="s">
        <v>1112</v>
      </c>
      <c r="I275" s="48" t="s">
        <v>25</v>
      </c>
      <c r="J275" s="49">
        <v>58.81</v>
      </c>
      <c r="K275" s="49">
        <v>81.3</v>
      </c>
      <c r="L275" s="49">
        <v>58.1</v>
      </c>
      <c r="M275" s="49">
        <v>80.319999999999993</v>
      </c>
      <c r="N275" s="49">
        <v>57.4</v>
      </c>
      <c r="O275" s="49">
        <v>79.349999999999994</v>
      </c>
      <c r="P275" s="49">
        <v>57.4</v>
      </c>
      <c r="Q275" s="49">
        <v>79.349999999999994</v>
      </c>
      <c r="R275" s="49">
        <v>54.14</v>
      </c>
      <c r="S275" s="49">
        <v>74.84</v>
      </c>
      <c r="T275" s="49" t="s">
        <v>1098</v>
      </c>
      <c r="U275" s="49" t="s">
        <v>1098</v>
      </c>
    </row>
    <row r="276" spans="1:21" ht="23.25" thickBot="1">
      <c r="A276" s="60" t="s">
        <v>1580</v>
      </c>
      <c r="B276" s="60" t="s">
        <v>1581</v>
      </c>
      <c r="C276" s="35" t="s">
        <v>23</v>
      </c>
      <c r="D276" s="35">
        <v>7896261008045</v>
      </c>
      <c r="E276" s="47">
        <v>1006809010016</v>
      </c>
      <c r="F276" s="35">
        <v>526512901150415</v>
      </c>
      <c r="G276" s="35"/>
      <c r="H276" s="48" t="s">
        <v>1112</v>
      </c>
      <c r="I276" s="48" t="s">
        <v>25</v>
      </c>
      <c r="J276" s="49">
        <v>32.630000000000003</v>
      </c>
      <c r="K276" s="49">
        <v>45.1</v>
      </c>
      <c r="L276" s="49">
        <v>32.229999999999997</v>
      </c>
      <c r="M276" s="49">
        <v>44.55</v>
      </c>
      <c r="N276" s="49">
        <v>31.84</v>
      </c>
      <c r="O276" s="49">
        <v>44.02</v>
      </c>
      <c r="P276" s="49">
        <v>31.84</v>
      </c>
      <c r="Q276" s="49">
        <v>44.02</v>
      </c>
      <c r="R276" s="49">
        <v>30.03</v>
      </c>
      <c r="S276" s="49">
        <v>41.51</v>
      </c>
      <c r="T276" s="49" t="s">
        <v>1098</v>
      </c>
      <c r="U276" s="49" t="s">
        <v>1098</v>
      </c>
    </row>
    <row r="277" spans="1:21" ht="13.5" thickBot="1">
      <c r="A277" s="60" t="s">
        <v>1580</v>
      </c>
      <c r="B277" s="60" t="s">
        <v>1244</v>
      </c>
      <c r="C277" s="35" t="s">
        <v>23</v>
      </c>
      <c r="D277" s="35">
        <v>7896261008052</v>
      </c>
      <c r="E277" s="47">
        <v>1006809010024</v>
      </c>
      <c r="F277" s="35">
        <v>526512902157413</v>
      </c>
      <c r="G277" s="35"/>
      <c r="H277" s="48" t="s">
        <v>1112</v>
      </c>
      <c r="I277" s="48" t="s">
        <v>25</v>
      </c>
      <c r="J277" s="49">
        <v>135.59</v>
      </c>
      <c r="K277" s="49">
        <v>187.43</v>
      </c>
      <c r="L277" s="49">
        <v>133.94</v>
      </c>
      <c r="M277" s="49">
        <v>185.15</v>
      </c>
      <c r="N277" s="49">
        <v>132.33000000000001</v>
      </c>
      <c r="O277" s="49">
        <v>182.93</v>
      </c>
      <c r="P277" s="49">
        <v>132.33000000000001</v>
      </c>
      <c r="Q277" s="49">
        <v>182.93</v>
      </c>
      <c r="R277" s="49">
        <v>124.81</v>
      </c>
      <c r="S277" s="49">
        <v>172.53</v>
      </c>
      <c r="T277" s="49" t="s">
        <v>1098</v>
      </c>
      <c r="U277" s="49" t="s">
        <v>1098</v>
      </c>
    </row>
    <row r="278" spans="1:21" ht="13.5" thickBot="1">
      <c r="A278" s="60" t="s">
        <v>1601</v>
      </c>
      <c r="B278" s="60" t="s">
        <v>1602</v>
      </c>
      <c r="C278" s="35" t="s">
        <v>23</v>
      </c>
      <c r="D278" s="35">
        <v>7896261003590</v>
      </c>
      <c r="E278" s="47">
        <v>1006801050051</v>
      </c>
      <c r="F278" s="35">
        <v>526513002117413</v>
      </c>
      <c r="G278" s="35"/>
      <c r="H278" s="48" t="s">
        <v>1112</v>
      </c>
      <c r="I278" s="48" t="s">
        <v>43</v>
      </c>
      <c r="J278" s="49">
        <v>60.03</v>
      </c>
      <c r="K278" s="49">
        <v>79.790000000000006</v>
      </c>
      <c r="L278" s="49">
        <v>59.18</v>
      </c>
      <c r="M278" s="49">
        <v>78.7</v>
      </c>
      <c r="N278" s="49">
        <v>58.35</v>
      </c>
      <c r="O278" s="49">
        <v>77.64</v>
      </c>
      <c r="P278" s="49">
        <v>50.68</v>
      </c>
      <c r="Q278" s="49">
        <v>70.06</v>
      </c>
      <c r="R278" s="49">
        <v>54.55</v>
      </c>
      <c r="S278" s="49">
        <v>72.739999999999995</v>
      </c>
      <c r="T278" s="49" t="s">
        <v>1098</v>
      </c>
      <c r="U278" s="49" t="s">
        <v>1098</v>
      </c>
    </row>
    <row r="279" spans="1:21" ht="23.25" thickBot="1">
      <c r="A279" s="60" t="s">
        <v>1603</v>
      </c>
      <c r="B279" s="60" t="s">
        <v>1604</v>
      </c>
      <c r="C279" s="35" t="s">
        <v>23</v>
      </c>
      <c r="D279" s="35">
        <v>7898088360818</v>
      </c>
      <c r="E279" s="47">
        <v>1006808650011</v>
      </c>
      <c r="F279" s="35">
        <v>526513101174210</v>
      </c>
      <c r="G279" s="35"/>
      <c r="H279" s="48" t="s">
        <v>1112</v>
      </c>
      <c r="I279" s="48" t="s">
        <v>25</v>
      </c>
      <c r="J279" s="49">
        <v>41.79</v>
      </c>
      <c r="K279" s="49">
        <v>57.76</v>
      </c>
      <c r="L279" s="49">
        <v>41.28</v>
      </c>
      <c r="M279" s="49">
        <v>57.06</v>
      </c>
      <c r="N279" s="49">
        <v>40.78</v>
      </c>
      <c r="O279" s="49">
        <v>56.38</v>
      </c>
      <c r="P279" s="49">
        <v>40.78</v>
      </c>
      <c r="Q279" s="49">
        <v>56.38</v>
      </c>
      <c r="R279" s="49">
        <v>38.46</v>
      </c>
      <c r="S279" s="49">
        <v>53.17</v>
      </c>
      <c r="T279" s="49" t="s">
        <v>1098</v>
      </c>
      <c r="U279" s="49" t="s">
        <v>1098</v>
      </c>
    </row>
    <row r="280" spans="1:21" ht="23.25" thickBot="1">
      <c r="A280" s="60" t="s">
        <v>1605</v>
      </c>
      <c r="B280" s="60" t="s">
        <v>1606</v>
      </c>
      <c r="C280" s="35" t="s">
        <v>23</v>
      </c>
      <c r="D280" s="35">
        <v>7896261009110</v>
      </c>
      <c r="E280" s="47">
        <v>1006809750028</v>
      </c>
      <c r="F280" s="35">
        <v>526525402115111</v>
      </c>
      <c r="G280" s="35"/>
      <c r="H280" s="48" t="s">
        <v>1112</v>
      </c>
      <c r="I280" s="48" t="s">
        <v>25</v>
      </c>
      <c r="J280" s="49">
        <v>28.24</v>
      </c>
      <c r="K280" s="49">
        <v>39.04</v>
      </c>
      <c r="L280" s="49">
        <v>27.9</v>
      </c>
      <c r="M280" s="49">
        <v>38.57</v>
      </c>
      <c r="N280" s="49">
        <v>27.57</v>
      </c>
      <c r="O280" s="49">
        <v>38.11</v>
      </c>
      <c r="P280" s="49">
        <v>27.57</v>
      </c>
      <c r="Q280" s="49">
        <v>38.11</v>
      </c>
      <c r="R280" s="49">
        <v>26</v>
      </c>
      <c r="S280" s="49">
        <v>35.94</v>
      </c>
      <c r="T280" s="49" t="s">
        <v>1098</v>
      </c>
      <c r="U280" s="49" t="s">
        <v>1098</v>
      </c>
    </row>
    <row r="281" spans="1:21" ht="23.25" thickBot="1">
      <c r="A281" s="60" t="s">
        <v>1605</v>
      </c>
      <c r="B281" s="60" t="s">
        <v>1607</v>
      </c>
      <c r="C281" s="35" t="s">
        <v>23</v>
      </c>
      <c r="D281" s="35">
        <v>7897595605115</v>
      </c>
      <c r="E281" s="47">
        <v>1006809750044</v>
      </c>
      <c r="F281" s="35">
        <v>526525404118116</v>
      </c>
      <c r="G281" s="35"/>
      <c r="H281" s="48" t="s">
        <v>1112</v>
      </c>
      <c r="I281" s="48" t="s">
        <v>25</v>
      </c>
      <c r="J281" s="49">
        <v>74.72</v>
      </c>
      <c r="K281" s="49">
        <v>103.29</v>
      </c>
      <c r="L281" s="49">
        <v>73.81</v>
      </c>
      <c r="M281" s="49">
        <v>102.03</v>
      </c>
      <c r="N281" s="49">
        <v>72.92</v>
      </c>
      <c r="O281" s="49">
        <v>100.81</v>
      </c>
      <c r="P281" s="49">
        <v>72.92</v>
      </c>
      <c r="Q281" s="49">
        <v>100.81</v>
      </c>
      <c r="R281" s="49">
        <v>68.78</v>
      </c>
      <c r="S281" s="49">
        <v>95.07</v>
      </c>
      <c r="T281" s="49" t="s">
        <v>1098</v>
      </c>
      <c r="U281" s="49" t="s">
        <v>1098</v>
      </c>
    </row>
    <row r="282" spans="1:21" ht="23.25" thickBot="1">
      <c r="A282" s="60" t="s">
        <v>1605</v>
      </c>
      <c r="B282" s="60" t="s">
        <v>1608</v>
      </c>
      <c r="C282" s="35" t="s">
        <v>23</v>
      </c>
      <c r="D282" s="35">
        <v>7896261009127</v>
      </c>
      <c r="E282" s="47">
        <v>1006809750060</v>
      </c>
      <c r="F282" s="35">
        <v>526525401119111</v>
      </c>
      <c r="G282" s="35"/>
      <c r="H282" s="48" t="s">
        <v>1112</v>
      </c>
      <c r="I282" s="48" t="s">
        <v>25</v>
      </c>
      <c r="J282" s="49">
        <v>58.54</v>
      </c>
      <c r="K282" s="49">
        <v>80.930000000000007</v>
      </c>
      <c r="L282" s="49">
        <v>57.83</v>
      </c>
      <c r="M282" s="49">
        <v>79.94</v>
      </c>
      <c r="N282" s="49">
        <v>57.14</v>
      </c>
      <c r="O282" s="49">
        <v>78.98</v>
      </c>
      <c r="P282" s="49">
        <v>57.14</v>
      </c>
      <c r="Q282" s="49">
        <v>78.98</v>
      </c>
      <c r="R282" s="106">
        <v>53.89</v>
      </c>
      <c r="S282" s="106">
        <v>74.489999999999995</v>
      </c>
      <c r="T282" s="106" t="s">
        <v>1098</v>
      </c>
      <c r="U282" s="49" t="s">
        <v>1098</v>
      </c>
    </row>
    <row r="283" spans="1:21" ht="23.25" thickBot="1">
      <c r="A283" s="60" t="s">
        <v>1605</v>
      </c>
      <c r="B283" s="60" t="s">
        <v>1609</v>
      </c>
      <c r="C283" s="35" t="s">
        <v>23</v>
      </c>
      <c r="D283" s="35">
        <v>7896261009134</v>
      </c>
      <c r="E283" s="47">
        <v>1006809750109</v>
      </c>
      <c r="F283" s="35">
        <v>526525403111118</v>
      </c>
      <c r="G283" s="35"/>
      <c r="H283" s="48" t="s">
        <v>1112</v>
      </c>
      <c r="I283" s="48" t="s">
        <v>25</v>
      </c>
      <c r="J283" s="49">
        <v>87.16</v>
      </c>
      <c r="K283" s="49">
        <v>120.49</v>
      </c>
      <c r="L283" s="49">
        <v>86.1</v>
      </c>
      <c r="M283" s="49">
        <v>119.02</v>
      </c>
      <c r="N283" s="49">
        <v>85.07</v>
      </c>
      <c r="O283" s="49">
        <v>117.59</v>
      </c>
      <c r="P283" s="49">
        <v>85.07</v>
      </c>
      <c r="Q283" s="49">
        <v>117.59</v>
      </c>
      <c r="R283" s="49">
        <v>80.23</v>
      </c>
      <c r="S283" s="49">
        <v>110.9</v>
      </c>
      <c r="T283" s="49" t="s">
        <v>1098</v>
      </c>
      <c r="U283" s="49" t="s">
        <v>1098</v>
      </c>
    </row>
    <row r="284" spans="1:21" ht="23.25" thickBot="1">
      <c r="A284" s="60" t="s">
        <v>1613</v>
      </c>
      <c r="B284" s="60" t="s">
        <v>1614</v>
      </c>
      <c r="C284" s="35" t="s">
        <v>23</v>
      </c>
      <c r="D284" s="35">
        <v>7897595604859</v>
      </c>
      <c r="E284" s="47">
        <v>1006809730019</v>
      </c>
      <c r="F284" s="35">
        <v>526525501113115</v>
      </c>
      <c r="G284" s="35"/>
      <c r="H284" s="48" t="s">
        <v>1112</v>
      </c>
      <c r="I284" s="48" t="s">
        <v>25</v>
      </c>
      <c r="J284" s="49">
        <v>19.010000000000002</v>
      </c>
      <c r="K284" s="49">
        <v>26.28</v>
      </c>
      <c r="L284" s="49">
        <v>18.78</v>
      </c>
      <c r="M284" s="49">
        <v>25.96</v>
      </c>
      <c r="N284" s="49">
        <v>18.55</v>
      </c>
      <c r="O284" s="49">
        <v>25.65</v>
      </c>
      <c r="P284" s="49">
        <v>18.55</v>
      </c>
      <c r="Q284" s="49">
        <v>25.65</v>
      </c>
      <c r="R284" s="49">
        <v>17.5</v>
      </c>
      <c r="S284" s="49">
        <v>24.19</v>
      </c>
      <c r="T284" s="49" t="s">
        <v>1098</v>
      </c>
      <c r="U284" s="49" t="s">
        <v>1098</v>
      </c>
    </row>
    <row r="285" spans="1:21" ht="13.5" thickBot="1">
      <c r="A285" s="60" t="s">
        <v>1615</v>
      </c>
      <c r="B285" s="60" t="s">
        <v>1616</v>
      </c>
      <c r="C285" s="35" t="s">
        <v>23</v>
      </c>
      <c r="D285" s="35">
        <v>7896261002838</v>
      </c>
      <c r="E285" s="47">
        <v>1006801480013</v>
      </c>
      <c r="F285" s="35">
        <v>526513501156414</v>
      </c>
      <c r="G285" s="35"/>
      <c r="H285" s="48" t="s">
        <v>1112</v>
      </c>
      <c r="I285" s="48" t="s">
        <v>43</v>
      </c>
      <c r="J285" s="49">
        <v>0</v>
      </c>
      <c r="K285" s="49">
        <v>0</v>
      </c>
      <c r="L285" s="49">
        <v>0</v>
      </c>
      <c r="M285" s="49">
        <v>0</v>
      </c>
      <c r="N285" s="49">
        <v>0</v>
      </c>
      <c r="O285" s="49">
        <v>0</v>
      </c>
      <c r="P285" s="49">
        <v>0</v>
      </c>
      <c r="Q285" s="49">
        <v>0</v>
      </c>
      <c r="R285" s="49">
        <v>0</v>
      </c>
      <c r="S285" s="49">
        <v>0</v>
      </c>
      <c r="T285" s="49" t="s">
        <v>1098</v>
      </c>
      <c r="U285" s="49" t="s">
        <v>1098</v>
      </c>
    </row>
    <row r="286" spans="1:21" ht="23.25" thickBot="1">
      <c r="A286" s="60" t="s">
        <v>1615</v>
      </c>
      <c r="B286" s="60" t="s">
        <v>1617</v>
      </c>
      <c r="C286" s="35" t="s">
        <v>23</v>
      </c>
      <c r="D286" s="35">
        <v>7896261004542</v>
      </c>
      <c r="E286" s="47">
        <v>1006801480048</v>
      </c>
      <c r="F286" s="35">
        <v>526513502152412</v>
      </c>
      <c r="G286" s="35"/>
      <c r="H286" s="48" t="s">
        <v>1112</v>
      </c>
      <c r="I286" s="48" t="s">
        <v>43</v>
      </c>
      <c r="J286" s="49">
        <v>0</v>
      </c>
      <c r="K286" s="49">
        <v>0</v>
      </c>
      <c r="L286" s="49">
        <v>0</v>
      </c>
      <c r="M286" s="49">
        <v>0</v>
      </c>
      <c r="N286" s="49">
        <v>0</v>
      </c>
      <c r="O286" s="49">
        <v>0</v>
      </c>
      <c r="P286" s="49">
        <v>0</v>
      </c>
      <c r="Q286" s="49">
        <v>0</v>
      </c>
      <c r="R286" s="49">
        <v>0</v>
      </c>
      <c r="S286" s="49">
        <v>0</v>
      </c>
      <c r="T286" s="49" t="s">
        <v>1098</v>
      </c>
      <c r="U286" s="49" t="s">
        <v>1098</v>
      </c>
    </row>
    <row r="287" spans="1:21" ht="13.5" thickBot="1">
      <c r="A287" s="60" t="s">
        <v>1615</v>
      </c>
      <c r="B287" s="60" t="s">
        <v>1618</v>
      </c>
      <c r="C287" s="35" t="s">
        <v>23</v>
      </c>
      <c r="D287" s="35">
        <v>7896261001688</v>
      </c>
      <c r="E287" s="47">
        <v>1006801480021</v>
      </c>
      <c r="F287" s="35">
        <v>526513503159410</v>
      </c>
      <c r="G287" s="35"/>
      <c r="H287" s="48" t="s">
        <v>1112</v>
      </c>
      <c r="I287" s="48" t="s">
        <v>43</v>
      </c>
      <c r="J287" s="49">
        <v>0</v>
      </c>
      <c r="K287" s="49">
        <v>0</v>
      </c>
      <c r="L287" s="49">
        <v>0</v>
      </c>
      <c r="M287" s="49">
        <v>0</v>
      </c>
      <c r="N287" s="49">
        <v>0</v>
      </c>
      <c r="O287" s="49">
        <v>0</v>
      </c>
      <c r="P287" s="49">
        <v>0</v>
      </c>
      <c r="Q287" s="49">
        <v>0</v>
      </c>
      <c r="R287" s="49">
        <v>0</v>
      </c>
      <c r="S287" s="49">
        <v>0</v>
      </c>
      <c r="T287" s="49" t="s">
        <v>1098</v>
      </c>
      <c r="U287" s="49" t="s">
        <v>1098</v>
      </c>
    </row>
    <row r="288" spans="1:21" ht="13.5" thickBot="1">
      <c r="A288" s="60" t="s">
        <v>1615</v>
      </c>
      <c r="B288" s="60" t="s">
        <v>1619</v>
      </c>
      <c r="C288" s="35" t="s">
        <v>23</v>
      </c>
      <c r="D288" s="35">
        <v>7896261001695</v>
      </c>
      <c r="E288" s="47">
        <v>1006801480031</v>
      </c>
      <c r="F288" s="35">
        <v>526513504155419</v>
      </c>
      <c r="G288" s="35"/>
      <c r="H288" s="48" t="s">
        <v>1112</v>
      </c>
      <c r="I288" s="48" t="s">
        <v>43</v>
      </c>
      <c r="J288" s="49">
        <v>0</v>
      </c>
      <c r="K288" s="49">
        <v>0</v>
      </c>
      <c r="L288" s="49">
        <v>0</v>
      </c>
      <c r="M288" s="49">
        <v>0</v>
      </c>
      <c r="N288" s="49">
        <v>0</v>
      </c>
      <c r="O288" s="49">
        <v>0</v>
      </c>
      <c r="P288" s="49">
        <v>0</v>
      </c>
      <c r="Q288" s="49">
        <v>0</v>
      </c>
      <c r="R288" s="49">
        <v>0</v>
      </c>
      <c r="S288" s="49">
        <v>0</v>
      </c>
      <c r="T288" s="49" t="s">
        <v>1098</v>
      </c>
      <c r="U288" s="49" t="s">
        <v>1098</v>
      </c>
    </row>
    <row r="289" spans="1:21" ht="23.25" thickBot="1">
      <c r="A289" s="60" t="s">
        <v>1620</v>
      </c>
      <c r="B289" s="60" t="s">
        <v>1621</v>
      </c>
      <c r="C289" s="35" t="s">
        <v>23</v>
      </c>
      <c r="D289" s="35"/>
      <c r="E289" s="47"/>
      <c r="F289" s="35"/>
      <c r="G289" s="35"/>
      <c r="H289" s="48" t="s">
        <v>1112</v>
      </c>
      <c r="I289" s="48" t="s">
        <v>25</v>
      </c>
      <c r="J289" s="49">
        <v>2800.77</v>
      </c>
      <c r="K289" s="49">
        <v>3871.68</v>
      </c>
      <c r="L289" s="49">
        <v>2766.74</v>
      </c>
      <c r="M289" s="49">
        <v>3824.64</v>
      </c>
      <c r="N289" s="49">
        <v>2733.54</v>
      </c>
      <c r="O289" s="49">
        <v>3778.74</v>
      </c>
      <c r="P289" s="49">
        <v>2733.54</v>
      </c>
      <c r="Q289" s="49">
        <v>3778.74</v>
      </c>
      <c r="R289" s="49">
        <v>2578.0500000000002</v>
      </c>
      <c r="S289" s="49">
        <v>3563.8</v>
      </c>
      <c r="T289" s="49" t="s">
        <v>1098</v>
      </c>
      <c r="U289" s="49" t="s">
        <v>1098</v>
      </c>
    </row>
    <row r="290" spans="1:21" ht="23.25" thickBot="1">
      <c r="A290" s="60" t="s">
        <v>1620</v>
      </c>
      <c r="B290" s="60" t="s">
        <v>1622</v>
      </c>
      <c r="C290" s="35" t="s">
        <v>23</v>
      </c>
      <c r="D290" s="35"/>
      <c r="E290" s="47"/>
      <c r="F290" s="35">
        <v>5.2651370715331302E+17</v>
      </c>
      <c r="G290" s="35"/>
      <c r="H290" s="48" t="s">
        <v>1112</v>
      </c>
      <c r="I290" s="48" t="s">
        <v>25</v>
      </c>
      <c r="J290" s="49">
        <v>2800.77</v>
      </c>
      <c r="K290" s="49">
        <v>3871.68</v>
      </c>
      <c r="L290" s="49">
        <v>2766.74</v>
      </c>
      <c r="M290" s="49">
        <v>3824.64</v>
      </c>
      <c r="N290" s="49">
        <v>2733.54</v>
      </c>
      <c r="O290" s="49">
        <v>3778.74</v>
      </c>
      <c r="P290" s="49">
        <v>2733.54</v>
      </c>
      <c r="Q290" s="49">
        <v>3778.74</v>
      </c>
      <c r="R290" s="49">
        <v>2578.0500000000002</v>
      </c>
      <c r="S290" s="49">
        <v>3563.8</v>
      </c>
      <c r="T290" s="49" t="s">
        <v>1098</v>
      </c>
      <c r="U290" s="49" t="s">
        <v>1098</v>
      </c>
    </row>
    <row r="291" spans="1:21" ht="23.25" thickBot="1">
      <c r="A291" s="60" t="s">
        <v>1620</v>
      </c>
      <c r="B291" s="60" t="s">
        <v>1623</v>
      </c>
      <c r="C291" s="35" t="s">
        <v>23</v>
      </c>
      <c r="D291" s="35"/>
      <c r="E291" s="47"/>
      <c r="F291" s="35">
        <v>5.2651370515031699E+17</v>
      </c>
      <c r="G291" s="35"/>
      <c r="H291" s="48" t="s">
        <v>1112</v>
      </c>
      <c r="I291" s="48" t="s">
        <v>25</v>
      </c>
      <c r="J291" s="49">
        <v>4308.57</v>
      </c>
      <c r="K291" s="49">
        <v>5956</v>
      </c>
      <c r="L291" s="49">
        <v>4256.22</v>
      </c>
      <c r="M291" s="49">
        <v>5883.63</v>
      </c>
      <c r="N291" s="49">
        <v>4205.1400000000003</v>
      </c>
      <c r="O291" s="49">
        <v>5813.02</v>
      </c>
      <c r="P291" s="49">
        <v>4205.1400000000003</v>
      </c>
      <c r="Q291" s="49">
        <v>5813.02</v>
      </c>
      <c r="R291" s="49">
        <v>3965.95</v>
      </c>
      <c r="S291" s="49">
        <v>5482.37</v>
      </c>
      <c r="T291" s="49" t="s">
        <v>1098</v>
      </c>
      <c r="U291" s="49" t="s">
        <v>1098</v>
      </c>
    </row>
    <row r="292" spans="1:21" ht="23.25" thickBot="1">
      <c r="A292" s="60" t="s">
        <v>1620</v>
      </c>
      <c r="B292" s="60" t="s">
        <v>1624</v>
      </c>
      <c r="C292" s="35" t="s">
        <v>23</v>
      </c>
      <c r="D292" s="35"/>
      <c r="E292" s="47"/>
      <c r="F292" s="35">
        <v>5.2651370815131398E+17</v>
      </c>
      <c r="G292" s="35"/>
      <c r="H292" s="48" t="s">
        <v>1112</v>
      </c>
      <c r="I292" s="48" t="s">
        <v>25</v>
      </c>
      <c r="J292" s="49">
        <v>4308.57</v>
      </c>
      <c r="K292" s="49">
        <v>5956</v>
      </c>
      <c r="L292" s="49">
        <v>4256.22</v>
      </c>
      <c r="M292" s="49">
        <v>5883.63</v>
      </c>
      <c r="N292" s="49">
        <v>4205.1400000000003</v>
      </c>
      <c r="O292" s="49">
        <v>5813.02</v>
      </c>
      <c r="P292" s="49">
        <v>4205.1400000000003</v>
      </c>
      <c r="Q292" s="49">
        <v>5813.02</v>
      </c>
      <c r="R292" s="49">
        <v>3965.95</v>
      </c>
      <c r="S292" s="49">
        <v>5482.37</v>
      </c>
      <c r="T292" s="49" t="s">
        <v>1098</v>
      </c>
      <c r="U292" s="49" t="s">
        <v>1098</v>
      </c>
    </row>
    <row r="293" spans="1:21" ht="23.25" thickBot="1">
      <c r="A293" s="60" t="s">
        <v>1620</v>
      </c>
      <c r="B293" s="60" t="s">
        <v>1625</v>
      </c>
      <c r="C293" s="35" t="s">
        <v>23</v>
      </c>
      <c r="D293" s="35"/>
      <c r="E293" s="47"/>
      <c r="F293" s="35"/>
      <c r="G293" s="35"/>
      <c r="H293" s="48" t="s">
        <v>1112</v>
      </c>
      <c r="I293" s="48" t="s">
        <v>25</v>
      </c>
      <c r="J293" s="49">
        <v>5816.53</v>
      </c>
      <c r="K293" s="49">
        <v>8040.55</v>
      </c>
      <c r="L293" s="49">
        <v>5745.86</v>
      </c>
      <c r="M293" s="49">
        <v>7942.85</v>
      </c>
      <c r="N293" s="49">
        <v>5676.91</v>
      </c>
      <c r="O293" s="49">
        <v>7847.54</v>
      </c>
      <c r="P293" s="49">
        <v>5676.91</v>
      </c>
      <c r="Q293" s="49">
        <v>7847.54</v>
      </c>
      <c r="R293" s="106">
        <v>5353.99</v>
      </c>
      <c r="S293" s="106">
        <v>7401.15</v>
      </c>
      <c r="T293" s="106" t="s">
        <v>1098</v>
      </c>
      <c r="U293" s="49" t="s">
        <v>1098</v>
      </c>
    </row>
    <row r="294" spans="1:21" ht="23.25" thickBot="1">
      <c r="A294" s="60" t="s">
        <v>1620</v>
      </c>
      <c r="B294" s="60" t="s">
        <v>1626</v>
      </c>
      <c r="C294" s="35" t="s">
        <v>23</v>
      </c>
      <c r="D294" s="35"/>
      <c r="E294" s="47"/>
      <c r="F294" s="35"/>
      <c r="G294" s="35"/>
      <c r="H294" s="48" t="s">
        <v>1112</v>
      </c>
      <c r="I294" s="48" t="s">
        <v>25</v>
      </c>
      <c r="J294" s="49">
        <v>5816.53</v>
      </c>
      <c r="K294" s="49">
        <v>8040.55</v>
      </c>
      <c r="L294" s="49">
        <v>5745.86</v>
      </c>
      <c r="M294" s="49">
        <v>7942.85</v>
      </c>
      <c r="N294" s="49">
        <v>5676.91</v>
      </c>
      <c r="O294" s="49">
        <v>7847.54</v>
      </c>
      <c r="P294" s="49">
        <v>5676.91</v>
      </c>
      <c r="Q294" s="49">
        <v>7847.54</v>
      </c>
      <c r="R294" s="49">
        <v>5353.99</v>
      </c>
      <c r="S294" s="49">
        <v>7401.15</v>
      </c>
      <c r="T294" s="49" t="s">
        <v>1098</v>
      </c>
      <c r="U294" s="49" t="s">
        <v>1098</v>
      </c>
    </row>
    <row r="295" spans="1:21" ht="23.25" thickBot="1">
      <c r="A295" s="60" t="s">
        <v>1627</v>
      </c>
      <c r="B295" s="60" t="s">
        <v>1628</v>
      </c>
      <c r="C295" s="35" t="s">
        <v>23</v>
      </c>
      <c r="D295" s="35"/>
      <c r="E295" s="47"/>
      <c r="F295" s="35"/>
      <c r="G295" s="35"/>
      <c r="H295" s="48" t="s">
        <v>1112</v>
      </c>
      <c r="I295" s="48" t="s">
        <v>25</v>
      </c>
      <c r="J295" s="49">
        <v>2800.77</v>
      </c>
      <c r="K295" s="49">
        <v>3871.68</v>
      </c>
      <c r="L295" s="49">
        <v>2766.74</v>
      </c>
      <c r="M295" s="49">
        <v>3824.64</v>
      </c>
      <c r="N295" s="49">
        <v>2733.54</v>
      </c>
      <c r="O295" s="49">
        <v>3778.74</v>
      </c>
      <c r="P295" s="49">
        <v>2733.54</v>
      </c>
      <c r="Q295" s="49">
        <v>3778.74</v>
      </c>
      <c r="R295" s="49">
        <v>2578.0500000000002</v>
      </c>
      <c r="S295" s="49">
        <v>3563.8</v>
      </c>
      <c r="T295" s="49" t="s">
        <v>1098</v>
      </c>
      <c r="U295" s="49" t="s">
        <v>1098</v>
      </c>
    </row>
    <row r="296" spans="1:21" ht="23.25" thickBot="1">
      <c r="A296" s="60" t="s">
        <v>1627</v>
      </c>
      <c r="B296" s="60" t="s">
        <v>1629</v>
      </c>
      <c r="C296" s="35" t="s">
        <v>23</v>
      </c>
      <c r="D296" s="35"/>
      <c r="E296" s="47"/>
      <c r="F296" s="35"/>
      <c r="G296" s="35"/>
      <c r="H296" s="48" t="s">
        <v>1112</v>
      </c>
      <c r="I296" s="48" t="s">
        <v>25</v>
      </c>
      <c r="J296" s="49">
        <v>4308.57</v>
      </c>
      <c r="K296" s="49">
        <v>5956</v>
      </c>
      <c r="L296" s="49">
        <v>4256.22</v>
      </c>
      <c r="M296" s="49">
        <v>5883.63</v>
      </c>
      <c r="N296" s="49">
        <v>4205.1400000000003</v>
      </c>
      <c r="O296" s="49">
        <v>5813.02</v>
      </c>
      <c r="P296" s="49">
        <v>4205.1400000000003</v>
      </c>
      <c r="Q296" s="49">
        <v>5813.02</v>
      </c>
      <c r="R296" s="49">
        <v>3965.95</v>
      </c>
      <c r="S296" s="49">
        <v>5482.37</v>
      </c>
      <c r="T296" s="49" t="s">
        <v>1098</v>
      </c>
      <c r="U296" s="49" t="s">
        <v>1098</v>
      </c>
    </row>
    <row r="297" spans="1:21" ht="23.25" thickBot="1">
      <c r="A297" s="60" t="s">
        <v>1627</v>
      </c>
      <c r="B297" s="60" t="s">
        <v>1630</v>
      </c>
      <c r="C297" s="35" t="s">
        <v>23</v>
      </c>
      <c r="D297" s="35"/>
      <c r="E297" s="47"/>
      <c r="F297" s="35"/>
      <c r="G297" s="35"/>
      <c r="H297" s="48" t="s">
        <v>1112</v>
      </c>
      <c r="I297" s="48" t="s">
        <v>25</v>
      </c>
      <c r="J297" s="49">
        <v>5816.53</v>
      </c>
      <c r="K297" s="49">
        <v>8040.55</v>
      </c>
      <c r="L297" s="49">
        <v>5745.86</v>
      </c>
      <c r="M297" s="49">
        <v>7942.85</v>
      </c>
      <c r="N297" s="49">
        <v>5676.91</v>
      </c>
      <c r="O297" s="49">
        <v>7847.54</v>
      </c>
      <c r="P297" s="49">
        <v>5676.91</v>
      </c>
      <c r="Q297" s="49">
        <v>7847.54</v>
      </c>
      <c r="R297" s="49">
        <v>5353.99</v>
      </c>
      <c r="S297" s="49">
        <v>7401.15</v>
      </c>
      <c r="T297" s="49" t="s">
        <v>1098</v>
      </c>
      <c r="U297" s="49" t="s">
        <v>1098</v>
      </c>
    </row>
    <row r="298" spans="1:21" ht="23.25" thickBot="1">
      <c r="A298" s="60" t="s">
        <v>1631</v>
      </c>
      <c r="B298" s="60" t="s">
        <v>1632</v>
      </c>
      <c r="C298" s="35" t="s">
        <v>23</v>
      </c>
      <c r="D298" s="35">
        <v>7896261002876</v>
      </c>
      <c r="E298" s="47">
        <v>1006800070016</v>
      </c>
      <c r="F298" s="35">
        <v>526513801133411</v>
      </c>
      <c r="G298" s="35"/>
      <c r="H298" s="48" t="s">
        <v>1112</v>
      </c>
      <c r="I298" s="48" t="s">
        <v>43</v>
      </c>
      <c r="J298" s="49">
        <v>6.67</v>
      </c>
      <c r="K298" s="49">
        <v>8.86</v>
      </c>
      <c r="L298" s="49">
        <v>6.57</v>
      </c>
      <c r="M298" s="49">
        <v>8.74</v>
      </c>
      <c r="N298" s="49">
        <v>6.48</v>
      </c>
      <c r="O298" s="49">
        <v>8.6199999999999992</v>
      </c>
      <c r="P298" s="49">
        <v>5.63</v>
      </c>
      <c r="Q298" s="49">
        <v>7.78</v>
      </c>
      <c r="R298" s="49">
        <v>6.06</v>
      </c>
      <c r="S298" s="49">
        <v>8.08</v>
      </c>
      <c r="T298" s="49" t="s">
        <v>1098</v>
      </c>
      <c r="U298" s="49" t="s">
        <v>1098</v>
      </c>
    </row>
    <row r="299" spans="1:21" ht="23.25" thickBot="1">
      <c r="A299" s="60" t="s">
        <v>1633</v>
      </c>
      <c r="B299" s="60" t="s">
        <v>1634</v>
      </c>
      <c r="C299" s="35" t="s">
        <v>23</v>
      </c>
      <c r="D299" s="35">
        <v>7896261007024</v>
      </c>
      <c r="E299" s="47">
        <v>1006808740037</v>
      </c>
      <c r="F299" s="35">
        <v>526514002110115</v>
      </c>
      <c r="G299" s="35"/>
      <c r="H299" s="48" t="s">
        <v>1112</v>
      </c>
      <c r="I299" s="48" t="s">
        <v>25</v>
      </c>
      <c r="J299" s="49">
        <v>12.34</v>
      </c>
      <c r="K299" s="49">
        <v>17.059999999999999</v>
      </c>
      <c r="L299" s="49">
        <v>12.19</v>
      </c>
      <c r="M299" s="49">
        <v>16.850000000000001</v>
      </c>
      <c r="N299" s="49">
        <v>12.04</v>
      </c>
      <c r="O299" s="49">
        <v>16.649999999999999</v>
      </c>
      <c r="P299" s="49">
        <v>12.04</v>
      </c>
      <c r="Q299" s="49">
        <v>16.649999999999999</v>
      </c>
      <c r="R299" s="49">
        <v>11.36</v>
      </c>
      <c r="S299" s="49">
        <v>15.7</v>
      </c>
      <c r="T299" s="49" t="s">
        <v>1098</v>
      </c>
      <c r="U299" s="49" t="s">
        <v>1098</v>
      </c>
    </row>
    <row r="300" spans="1:21" ht="23.25" thickBot="1">
      <c r="A300" s="60" t="s">
        <v>1633</v>
      </c>
      <c r="B300" s="60" t="s">
        <v>1635</v>
      </c>
      <c r="C300" s="35" t="s">
        <v>23</v>
      </c>
      <c r="D300" s="35">
        <v>7896261007031</v>
      </c>
      <c r="E300" s="47">
        <v>1006808740045</v>
      </c>
      <c r="F300" s="35">
        <v>526514001114117</v>
      </c>
      <c r="G300" s="35"/>
      <c r="H300" s="48" t="s">
        <v>1112</v>
      </c>
      <c r="I300" s="48" t="s">
        <v>25</v>
      </c>
      <c r="J300" s="49">
        <v>35.08</v>
      </c>
      <c r="K300" s="49">
        <v>48.49</v>
      </c>
      <c r="L300" s="49">
        <v>34.65</v>
      </c>
      <c r="M300" s="49">
        <v>47.9</v>
      </c>
      <c r="N300" s="49">
        <v>34.229999999999997</v>
      </c>
      <c r="O300" s="49">
        <v>47.32</v>
      </c>
      <c r="P300" s="49">
        <v>34.229999999999997</v>
      </c>
      <c r="Q300" s="49">
        <v>47.32</v>
      </c>
      <c r="R300" s="49">
        <v>32.29</v>
      </c>
      <c r="S300" s="49">
        <v>44.63</v>
      </c>
      <c r="T300" s="49" t="s">
        <v>1098</v>
      </c>
      <c r="U300" s="49" t="s">
        <v>1098</v>
      </c>
    </row>
    <row r="301" spans="1:21" ht="23.25" thickBot="1">
      <c r="A301" s="60" t="s">
        <v>1633</v>
      </c>
      <c r="B301" s="60" t="s">
        <v>1636</v>
      </c>
      <c r="C301" s="35" t="s">
        <v>23</v>
      </c>
      <c r="D301" s="35">
        <v>7896261007048</v>
      </c>
      <c r="E301" s="47">
        <v>1006808740053</v>
      </c>
      <c r="F301" s="35">
        <v>526514003117113</v>
      </c>
      <c r="G301" s="35"/>
      <c r="H301" s="48" t="s">
        <v>1112</v>
      </c>
      <c r="I301" s="48" t="s">
        <v>25</v>
      </c>
      <c r="J301" s="49">
        <v>17.34</v>
      </c>
      <c r="K301" s="49">
        <v>23.97</v>
      </c>
      <c r="L301" s="49">
        <v>17.13</v>
      </c>
      <c r="M301" s="49">
        <v>23.68</v>
      </c>
      <c r="N301" s="49">
        <v>16.920000000000002</v>
      </c>
      <c r="O301" s="49">
        <v>23.4</v>
      </c>
      <c r="P301" s="49">
        <v>16.920000000000002</v>
      </c>
      <c r="Q301" s="49">
        <v>23.4</v>
      </c>
      <c r="R301" s="49">
        <v>15.96</v>
      </c>
      <c r="S301" s="49">
        <v>22.06</v>
      </c>
      <c r="T301" s="49" t="s">
        <v>1098</v>
      </c>
      <c r="U301" s="49" t="s">
        <v>1098</v>
      </c>
    </row>
    <row r="302" spans="1:21" ht="23.25" thickBot="1">
      <c r="A302" s="60" t="s">
        <v>1633</v>
      </c>
      <c r="B302" s="60" t="s">
        <v>1637</v>
      </c>
      <c r="C302" s="35" t="s">
        <v>23</v>
      </c>
      <c r="D302" s="35">
        <v>7896261007055</v>
      </c>
      <c r="E302" s="47">
        <v>1006808740061</v>
      </c>
      <c r="F302" s="35">
        <v>526514004113111</v>
      </c>
      <c r="G302" s="35"/>
      <c r="H302" s="48" t="s">
        <v>1112</v>
      </c>
      <c r="I302" s="48" t="s">
        <v>25</v>
      </c>
      <c r="J302" s="49">
        <v>52.16</v>
      </c>
      <c r="K302" s="49">
        <v>72.11</v>
      </c>
      <c r="L302" s="49">
        <v>51.53</v>
      </c>
      <c r="M302" s="49">
        <v>71.23</v>
      </c>
      <c r="N302" s="49">
        <v>50.91</v>
      </c>
      <c r="O302" s="49">
        <v>70.38</v>
      </c>
      <c r="P302" s="49">
        <v>50.91</v>
      </c>
      <c r="Q302" s="49">
        <v>70.38</v>
      </c>
      <c r="R302" s="49">
        <v>48.02</v>
      </c>
      <c r="S302" s="49">
        <v>66.37</v>
      </c>
      <c r="T302" s="49" t="s">
        <v>1098</v>
      </c>
      <c r="U302" s="49" t="s">
        <v>1098</v>
      </c>
    </row>
    <row r="303" spans="1:21" ht="23.25" thickBot="1">
      <c r="A303" s="60" t="s">
        <v>1633</v>
      </c>
      <c r="B303" s="60" t="s">
        <v>1638</v>
      </c>
      <c r="C303" s="35" t="s">
        <v>23</v>
      </c>
      <c r="D303" s="35">
        <v>7896261007062</v>
      </c>
      <c r="E303" s="47">
        <v>1006808740071</v>
      </c>
      <c r="F303" s="35">
        <v>526514005111112</v>
      </c>
      <c r="G303" s="35"/>
      <c r="H303" s="48" t="s">
        <v>1112</v>
      </c>
      <c r="I303" s="48" t="s">
        <v>25</v>
      </c>
      <c r="J303" s="49">
        <v>19.29</v>
      </c>
      <c r="K303" s="49">
        <v>26.67</v>
      </c>
      <c r="L303" s="49">
        <v>19.059999999999999</v>
      </c>
      <c r="M303" s="49">
        <v>26.35</v>
      </c>
      <c r="N303" s="49">
        <v>18.829999999999998</v>
      </c>
      <c r="O303" s="49">
        <v>26.03</v>
      </c>
      <c r="P303" s="49">
        <v>18.829999999999998</v>
      </c>
      <c r="Q303" s="49">
        <v>26.03</v>
      </c>
      <c r="R303" s="49">
        <v>17.760000000000002</v>
      </c>
      <c r="S303" s="49">
        <v>24.55</v>
      </c>
      <c r="T303" s="49" t="s">
        <v>1098</v>
      </c>
      <c r="U303" s="49" t="s">
        <v>1098</v>
      </c>
    </row>
    <row r="304" spans="1:21" ht="23.25" thickBot="1">
      <c r="A304" s="60" t="s">
        <v>1633</v>
      </c>
      <c r="B304" s="60" t="s">
        <v>1639</v>
      </c>
      <c r="C304" s="35" t="s">
        <v>23</v>
      </c>
      <c r="D304" s="35">
        <v>7896261007017</v>
      </c>
      <c r="E304" s="47">
        <v>1006808740029</v>
      </c>
      <c r="F304" s="35">
        <v>526514006116118</v>
      </c>
      <c r="G304" s="35"/>
      <c r="H304" s="48" t="s">
        <v>1112</v>
      </c>
      <c r="I304" s="48" t="s">
        <v>25</v>
      </c>
      <c r="J304" s="49">
        <v>21.67</v>
      </c>
      <c r="K304" s="49">
        <v>29.96</v>
      </c>
      <c r="L304" s="49">
        <v>21.41</v>
      </c>
      <c r="M304" s="49">
        <v>29.6</v>
      </c>
      <c r="N304" s="49">
        <v>21.15</v>
      </c>
      <c r="O304" s="49">
        <v>29.24</v>
      </c>
      <c r="P304" s="49">
        <v>21.15</v>
      </c>
      <c r="Q304" s="49">
        <v>29.24</v>
      </c>
      <c r="R304" s="106">
        <v>19.95</v>
      </c>
      <c r="S304" s="106">
        <v>27.58</v>
      </c>
      <c r="T304" s="106" t="s">
        <v>1098</v>
      </c>
      <c r="U304" s="49" t="s">
        <v>1098</v>
      </c>
    </row>
    <row r="305" spans="1:21" ht="13.5" thickBot="1">
      <c r="A305" s="60" t="s">
        <v>1640</v>
      </c>
      <c r="B305" s="60" t="s">
        <v>1641</v>
      </c>
      <c r="C305" s="35" t="s">
        <v>23</v>
      </c>
      <c r="D305" s="35">
        <v>7896261001619</v>
      </c>
      <c r="E305" s="47">
        <v>1006800550018</v>
      </c>
      <c r="F305" s="35">
        <v>526514101119315</v>
      </c>
      <c r="G305" s="35"/>
      <c r="H305" s="48" t="s">
        <v>1112</v>
      </c>
      <c r="I305" s="48" t="s">
        <v>43</v>
      </c>
      <c r="J305" s="49">
        <v>9.14</v>
      </c>
      <c r="K305" s="49">
        <v>12.15</v>
      </c>
      <c r="L305" s="49">
        <v>9.01</v>
      </c>
      <c r="M305" s="49">
        <v>11.99</v>
      </c>
      <c r="N305" s="49">
        <v>8.89</v>
      </c>
      <c r="O305" s="49">
        <v>11.82</v>
      </c>
      <c r="P305" s="49">
        <v>7.72</v>
      </c>
      <c r="Q305" s="49">
        <v>10.67</v>
      </c>
      <c r="R305" s="49">
        <v>8.3000000000000007</v>
      </c>
      <c r="S305" s="49">
        <v>11.07</v>
      </c>
      <c r="T305" s="49" t="s">
        <v>1098</v>
      </c>
      <c r="U305" s="49" t="s">
        <v>1098</v>
      </c>
    </row>
    <row r="306" spans="1:21" ht="13.5" thickBot="1">
      <c r="A306" s="60" t="s">
        <v>1640</v>
      </c>
      <c r="B306" s="60" t="s">
        <v>1642</v>
      </c>
      <c r="C306" s="35" t="s">
        <v>23</v>
      </c>
      <c r="D306" s="35">
        <v>7896261004733</v>
      </c>
      <c r="E306" s="47">
        <v>1006800550042</v>
      </c>
      <c r="F306" s="35">
        <v>526514102115313</v>
      </c>
      <c r="G306" s="35"/>
      <c r="H306" s="48" t="s">
        <v>1112</v>
      </c>
      <c r="I306" s="48" t="s">
        <v>43</v>
      </c>
      <c r="J306" s="49">
        <v>18.149999999999999</v>
      </c>
      <c r="K306" s="49">
        <v>24.13</v>
      </c>
      <c r="L306" s="49">
        <v>17.899999999999999</v>
      </c>
      <c r="M306" s="49">
        <v>23.8</v>
      </c>
      <c r="N306" s="49">
        <v>17.649999999999999</v>
      </c>
      <c r="O306" s="49">
        <v>23.48</v>
      </c>
      <c r="P306" s="49">
        <v>15.33</v>
      </c>
      <c r="Q306" s="49">
        <v>21.19</v>
      </c>
      <c r="R306" s="49">
        <v>16.5</v>
      </c>
      <c r="S306" s="49">
        <v>22</v>
      </c>
      <c r="T306" s="49" t="s">
        <v>1098</v>
      </c>
      <c r="U306" s="49" t="s">
        <v>1098</v>
      </c>
    </row>
    <row r="307" spans="1:21" ht="23.25" thickBot="1">
      <c r="A307" s="60" t="s">
        <v>1644</v>
      </c>
      <c r="B307" s="60" t="s">
        <v>1645</v>
      </c>
      <c r="C307" s="35" t="s">
        <v>23</v>
      </c>
      <c r="D307" s="35">
        <v>7896261009592</v>
      </c>
      <c r="E307" s="47">
        <v>1006809490018</v>
      </c>
      <c r="F307" s="35">
        <v>526514501117115</v>
      </c>
      <c r="G307" s="35"/>
      <c r="H307" s="48" t="s">
        <v>1112</v>
      </c>
      <c r="I307" s="48" t="s">
        <v>25</v>
      </c>
      <c r="J307" s="49">
        <v>27.23</v>
      </c>
      <c r="K307" s="49">
        <v>37.64</v>
      </c>
      <c r="L307" s="49">
        <v>26.9</v>
      </c>
      <c r="M307" s="49">
        <v>37.19</v>
      </c>
      <c r="N307" s="49">
        <v>26.58</v>
      </c>
      <c r="O307" s="49">
        <v>36.74</v>
      </c>
      <c r="P307" s="49">
        <v>26.58</v>
      </c>
      <c r="Q307" s="49">
        <v>36.74</v>
      </c>
      <c r="R307" s="49">
        <v>25.07</v>
      </c>
      <c r="S307" s="49">
        <v>34.65</v>
      </c>
      <c r="T307" s="49" t="s">
        <v>1098</v>
      </c>
      <c r="U307" s="49" t="s">
        <v>1098</v>
      </c>
    </row>
    <row r="308" spans="1:21" ht="23.25" thickBot="1">
      <c r="A308" s="60" t="s">
        <v>1646</v>
      </c>
      <c r="B308" s="60" t="s">
        <v>1647</v>
      </c>
      <c r="C308" s="35" t="s">
        <v>23</v>
      </c>
      <c r="D308" s="35">
        <v>7896261002890</v>
      </c>
      <c r="E308" s="47">
        <v>1006800340021</v>
      </c>
      <c r="F308" s="35">
        <v>526514601170417</v>
      </c>
      <c r="G308" s="35"/>
      <c r="H308" s="48" t="s">
        <v>1112</v>
      </c>
      <c r="I308" s="48" t="s">
        <v>25</v>
      </c>
      <c r="J308" s="49">
        <v>21.85</v>
      </c>
      <c r="K308" s="49">
        <v>30.21</v>
      </c>
      <c r="L308" s="49">
        <v>21.59</v>
      </c>
      <c r="M308" s="49">
        <v>29.84</v>
      </c>
      <c r="N308" s="49">
        <v>21.33</v>
      </c>
      <c r="O308" s="49">
        <v>29.48</v>
      </c>
      <c r="P308" s="49">
        <v>21.33</v>
      </c>
      <c r="Q308" s="49">
        <v>29.48</v>
      </c>
      <c r="R308" s="49">
        <v>20.12</v>
      </c>
      <c r="S308" s="49">
        <v>27.81</v>
      </c>
      <c r="T308" s="49" t="s">
        <v>1098</v>
      </c>
      <c r="U308" s="49" t="s">
        <v>1098</v>
      </c>
    </row>
    <row r="309" spans="1:21" ht="23.25" thickBot="1">
      <c r="A309" s="60" t="s">
        <v>1648</v>
      </c>
      <c r="B309" s="60" t="s">
        <v>1649</v>
      </c>
      <c r="C309" s="35" t="s">
        <v>23</v>
      </c>
      <c r="D309" s="35">
        <v>7896261002012</v>
      </c>
      <c r="E309" s="47">
        <v>1006800020019</v>
      </c>
      <c r="F309" s="35">
        <v>526514701159415</v>
      </c>
      <c r="G309" s="35"/>
      <c r="H309" s="48" t="s">
        <v>1112</v>
      </c>
      <c r="I309" s="48" t="s">
        <v>43</v>
      </c>
      <c r="J309" s="49">
        <v>289.12</v>
      </c>
      <c r="K309" s="49">
        <v>384.31</v>
      </c>
      <c r="L309" s="49">
        <v>285.01</v>
      </c>
      <c r="M309" s="49">
        <v>379.06</v>
      </c>
      <c r="N309" s="49">
        <v>281.02</v>
      </c>
      <c r="O309" s="49">
        <v>373.95</v>
      </c>
      <c r="P309" s="49">
        <v>244.11</v>
      </c>
      <c r="Q309" s="49">
        <v>337.45</v>
      </c>
      <c r="R309" s="49">
        <v>262.7</v>
      </c>
      <c r="S309" s="49">
        <v>350.31</v>
      </c>
      <c r="T309" s="49" t="s">
        <v>1098</v>
      </c>
      <c r="U309" s="49" t="s">
        <v>1098</v>
      </c>
    </row>
    <row r="310" spans="1:21" ht="23.25" thickBot="1">
      <c r="A310" s="60" t="s">
        <v>1654</v>
      </c>
      <c r="B310" s="60" t="s">
        <v>1655</v>
      </c>
      <c r="C310" s="35" t="s">
        <v>23</v>
      </c>
      <c r="D310" s="35">
        <v>7896261010581</v>
      </c>
      <c r="E310" s="47">
        <v>1006808890047</v>
      </c>
      <c r="F310" s="35">
        <v>526514902154410</v>
      </c>
      <c r="G310" s="35"/>
      <c r="H310" s="48" t="s">
        <v>1112</v>
      </c>
      <c r="I310" s="48" t="s">
        <v>25</v>
      </c>
      <c r="J310" s="49">
        <v>1509.92</v>
      </c>
      <c r="K310" s="49">
        <v>2087.25</v>
      </c>
      <c r="L310" s="49">
        <v>1491.57</v>
      </c>
      <c r="M310" s="49">
        <v>2061.89</v>
      </c>
      <c r="N310" s="49">
        <v>1473.67</v>
      </c>
      <c r="O310" s="49">
        <v>2037.15</v>
      </c>
      <c r="P310" s="49">
        <v>1473.67</v>
      </c>
      <c r="Q310" s="49">
        <v>2037.15</v>
      </c>
      <c r="R310" s="49">
        <v>1389.84</v>
      </c>
      <c r="S310" s="49">
        <v>1921.27</v>
      </c>
      <c r="T310" s="49" t="s">
        <v>1098</v>
      </c>
      <c r="U310" s="49" t="s">
        <v>1098</v>
      </c>
    </row>
    <row r="311" spans="1:21" ht="13.5" thickBot="1">
      <c r="A311" s="60" t="s">
        <v>1654</v>
      </c>
      <c r="B311" s="60" t="s">
        <v>1656</v>
      </c>
      <c r="C311" s="35" t="s">
        <v>23</v>
      </c>
      <c r="D311" s="35">
        <v>7896261007659</v>
      </c>
      <c r="E311" s="47">
        <v>1006808890012</v>
      </c>
      <c r="F311" s="35">
        <v>526514901158412</v>
      </c>
      <c r="G311" s="35"/>
      <c r="H311" s="48" t="s">
        <v>1112</v>
      </c>
      <c r="I311" s="48" t="s">
        <v>25</v>
      </c>
      <c r="J311" s="49">
        <v>456.59</v>
      </c>
      <c r="K311" s="49">
        <v>631.16999999999996</v>
      </c>
      <c r="L311" s="49">
        <v>451.04</v>
      </c>
      <c r="M311" s="49">
        <v>623.5</v>
      </c>
      <c r="N311" s="49">
        <v>445.63</v>
      </c>
      <c r="O311" s="49">
        <v>616.02</v>
      </c>
      <c r="P311" s="49">
        <v>445.63</v>
      </c>
      <c r="Q311" s="49">
        <v>616.02</v>
      </c>
      <c r="R311" s="49">
        <v>420.28</v>
      </c>
      <c r="S311" s="49">
        <v>580.98</v>
      </c>
      <c r="T311" s="49" t="s">
        <v>1098</v>
      </c>
      <c r="U311" s="49" t="s">
        <v>1098</v>
      </c>
    </row>
    <row r="312" spans="1:21" ht="23.25" thickBot="1">
      <c r="A312" s="60" t="s">
        <v>1654</v>
      </c>
      <c r="B312" s="60" t="s">
        <v>1657</v>
      </c>
      <c r="C312" s="35" t="s">
        <v>23</v>
      </c>
      <c r="D312" s="35">
        <v>7896261011793</v>
      </c>
      <c r="E312" s="47">
        <v>1006808890063</v>
      </c>
      <c r="F312" s="35">
        <v>526514903150419</v>
      </c>
      <c r="G312" s="35"/>
      <c r="H312" s="48" t="s">
        <v>1112</v>
      </c>
      <c r="I312" s="48" t="s">
        <v>25</v>
      </c>
      <c r="J312" s="49">
        <v>4529.87</v>
      </c>
      <c r="K312" s="49">
        <v>6261.92</v>
      </c>
      <c r="L312" s="49">
        <v>4474.83</v>
      </c>
      <c r="M312" s="49">
        <v>6185.83</v>
      </c>
      <c r="N312" s="49">
        <v>4421.13</v>
      </c>
      <c r="O312" s="49">
        <v>6111.6</v>
      </c>
      <c r="P312" s="49">
        <v>4421.13</v>
      </c>
      <c r="Q312" s="49">
        <v>6111.6</v>
      </c>
      <c r="R312" s="49">
        <v>4169.6499999999996</v>
      </c>
      <c r="S312" s="49">
        <v>5763.96</v>
      </c>
      <c r="T312" s="49" t="s">
        <v>1098</v>
      </c>
      <c r="U312" s="49" t="s">
        <v>1098</v>
      </c>
    </row>
    <row r="313" spans="1:21" ht="23.25" thickBot="1">
      <c r="A313" s="60" t="s">
        <v>1658</v>
      </c>
      <c r="B313" s="60" t="s">
        <v>1659</v>
      </c>
      <c r="C313" s="35" t="s">
        <v>23</v>
      </c>
      <c r="D313" s="35">
        <v>7896261005808</v>
      </c>
      <c r="E313" s="47">
        <v>1006808670012</v>
      </c>
      <c r="F313" s="35">
        <v>526515101171412</v>
      </c>
      <c r="G313" s="35"/>
      <c r="H313" s="48" t="s">
        <v>1112</v>
      </c>
      <c r="I313" s="48" t="s">
        <v>25</v>
      </c>
      <c r="J313" s="49">
        <v>11.2</v>
      </c>
      <c r="K313" s="49">
        <v>15.49</v>
      </c>
      <c r="L313" s="49">
        <v>11.07</v>
      </c>
      <c r="M313" s="49">
        <v>15.3</v>
      </c>
      <c r="N313" s="49">
        <v>10.93</v>
      </c>
      <c r="O313" s="49">
        <v>15.11</v>
      </c>
      <c r="P313" s="49">
        <v>10.93</v>
      </c>
      <c r="Q313" s="49">
        <v>15.11</v>
      </c>
      <c r="R313" s="49">
        <v>10.32</v>
      </c>
      <c r="S313" s="49">
        <v>14.27</v>
      </c>
      <c r="T313" s="49" t="s">
        <v>1098</v>
      </c>
      <c r="U313" s="49" t="s">
        <v>1098</v>
      </c>
    </row>
    <row r="314" spans="1:21" ht="23.25" thickBot="1">
      <c r="A314" s="60" t="s">
        <v>1660</v>
      </c>
      <c r="B314" s="60" t="s">
        <v>1661</v>
      </c>
      <c r="C314" s="35" t="s">
        <v>23</v>
      </c>
      <c r="D314" s="35">
        <v>7896261000759</v>
      </c>
      <c r="E314" s="47">
        <v>1006800880042</v>
      </c>
      <c r="F314" s="35">
        <v>526515203111419</v>
      </c>
      <c r="G314" s="35"/>
      <c r="H314" s="48" t="s">
        <v>1112</v>
      </c>
      <c r="I314" s="48" t="s">
        <v>25</v>
      </c>
      <c r="J314" s="49">
        <v>31.87</v>
      </c>
      <c r="K314" s="49">
        <v>44.06</v>
      </c>
      <c r="L314" s="49">
        <v>31.48</v>
      </c>
      <c r="M314" s="49">
        <v>43.52</v>
      </c>
      <c r="N314" s="49">
        <v>31.11</v>
      </c>
      <c r="O314" s="49">
        <v>43</v>
      </c>
      <c r="P314" s="49">
        <v>31.11</v>
      </c>
      <c r="Q314" s="49">
        <v>43</v>
      </c>
      <c r="R314" s="49">
        <v>29.33</v>
      </c>
      <c r="S314" s="49">
        <v>40.54</v>
      </c>
      <c r="T314" s="49" t="s">
        <v>1098</v>
      </c>
      <c r="U314" s="49" t="s">
        <v>1098</v>
      </c>
    </row>
    <row r="315" spans="1:21" ht="23.25" thickBot="1">
      <c r="A315" s="60" t="s">
        <v>1660</v>
      </c>
      <c r="B315" s="60" t="s">
        <v>1662</v>
      </c>
      <c r="C315" s="35" t="s">
        <v>23</v>
      </c>
      <c r="D315" s="35">
        <v>7896261000766</v>
      </c>
      <c r="E315" s="47">
        <v>1006800880034</v>
      </c>
      <c r="F315" s="35">
        <v>526515204116414</v>
      </c>
      <c r="G315" s="35"/>
      <c r="H315" s="48" t="s">
        <v>1112</v>
      </c>
      <c r="I315" s="48" t="s">
        <v>25</v>
      </c>
      <c r="J315" s="49">
        <v>18.21</v>
      </c>
      <c r="K315" s="49">
        <v>25.18</v>
      </c>
      <c r="L315" s="49">
        <v>17.989999999999998</v>
      </c>
      <c r="M315" s="49">
        <v>24.87</v>
      </c>
      <c r="N315" s="49">
        <v>17.78</v>
      </c>
      <c r="O315" s="49">
        <v>24.57</v>
      </c>
      <c r="P315" s="49">
        <v>17.78</v>
      </c>
      <c r="Q315" s="49">
        <v>24.57</v>
      </c>
      <c r="R315" s="106">
        <v>16.760000000000002</v>
      </c>
      <c r="S315" s="106">
        <v>23.17</v>
      </c>
      <c r="T315" s="106" t="s">
        <v>1098</v>
      </c>
      <c r="U315" s="49" t="s">
        <v>1098</v>
      </c>
    </row>
    <row r="316" spans="1:21" ht="23.25" thickBot="1">
      <c r="A316" s="60" t="s">
        <v>1663</v>
      </c>
      <c r="B316" s="60" t="s">
        <v>1664</v>
      </c>
      <c r="C316" s="35" t="s">
        <v>23</v>
      </c>
      <c r="D316" s="35">
        <v>7896261000759</v>
      </c>
      <c r="E316" s="47">
        <v>1006800880042</v>
      </c>
      <c r="F316" s="35">
        <v>526527901119311</v>
      </c>
      <c r="G316" s="35"/>
      <c r="H316" s="48" t="s">
        <v>1112</v>
      </c>
      <c r="I316" s="48" t="s">
        <v>25</v>
      </c>
      <c r="J316" s="49">
        <v>35.409999999999997</v>
      </c>
      <c r="K316" s="49">
        <v>48.95</v>
      </c>
      <c r="L316" s="49">
        <v>34.979999999999997</v>
      </c>
      <c r="M316" s="49">
        <v>48.36</v>
      </c>
      <c r="N316" s="49">
        <v>34.56</v>
      </c>
      <c r="O316" s="49">
        <v>47.78</v>
      </c>
      <c r="P316" s="49">
        <v>34.56</v>
      </c>
      <c r="Q316" s="49">
        <v>47.78</v>
      </c>
      <c r="R316" s="49">
        <v>32.6</v>
      </c>
      <c r="S316" s="49">
        <v>45.06</v>
      </c>
      <c r="T316" s="49" t="s">
        <v>1098</v>
      </c>
      <c r="U316" s="49" t="s">
        <v>1098</v>
      </c>
    </row>
    <row r="317" spans="1:21" ht="23.25" thickBot="1">
      <c r="A317" s="60" t="s">
        <v>1663</v>
      </c>
      <c r="B317" s="60" t="s">
        <v>716</v>
      </c>
      <c r="C317" s="35" t="s">
        <v>23</v>
      </c>
      <c r="D317" s="35">
        <v>7896261000766</v>
      </c>
      <c r="E317" s="47">
        <v>1006800880034</v>
      </c>
      <c r="F317" s="35">
        <v>526527902115311</v>
      </c>
      <c r="G317" s="35"/>
      <c r="H317" s="48" t="s">
        <v>1112</v>
      </c>
      <c r="I317" s="48" t="s">
        <v>25</v>
      </c>
      <c r="J317" s="49">
        <v>20.239999999999998</v>
      </c>
      <c r="K317" s="49">
        <v>27.98</v>
      </c>
      <c r="L317" s="49">
        <v>19.989999999999998</v>
      </c>
      <c r="M317" s="49">
        <v>27.64</v>
      </c>
      <c r="N317" s="49">
        <v>19.75</v>
      </c>
      <c r="O317" s="49">
        <v>27.31</v>
      </c>
      <c r="P317" s="49">
        <v>19.75</v>
      </c>
      <c r="Q317" s="49">
        <v>27.31</v>
      </c>
      <c r="R317" s="49">
        <v>18.63</v>
      </c>
      <c r="S317" s="49">
        <v>25.75</v>
      </c>
      <c r="T317" s="49" t="s">
        <v>1098</v>
      </c>
      <c r="U317" s="49" t="s">
        <v>1098</v>
      </c>
    </row>
    <row r="318" spans="1:21" ht="23.25" thickBot="1">
      <c r="A318" s="60" t="s">
        <v>1665</v>
      </c>
      <c r="B318" s="60" t="s">
        <v>1666</v>
      </c>
      <c r="C318" s="35" t="s">
        <v>23</v>
      </c>
      <c r="D318" s="35">
        <v>7896261005334</v>
      </c>
      <c r="E318" s="47">
        <v>1006800460086</v>
      </c>
      <c r="F318" s="35">
        <v>526515402112318</v>
      </c>
      <c r="G318" s="35"/>
      <c r="H318" s="48" t="s">
        <v>1112</v>
      </c>
      <c r="I318" s="48" t="s">
        <v>25</v>
      </c>
      <c r="J318" s="49">
        <v>5.72</v>
      </c>
      <c r="K318" s="49">
        <v>7.91</v>
      </c>
      <c r="L318" s="49">
        <v>5.66</v>
      </c>
      <c r="M318" s="49">
        <v>7.82</v>
      </c>
      <c r="N318" s="49">
        <v>5.59</v>
      </c>
      <c r="O318" s="49">
        <v>7.72</v>
      </c>
      <c r="P318" s="49">
        <v>5.59</v>
      </c>
      <c r="Q318" s="49">
        <v>7.72</v>
      </c>
      <c r="R318" s="49">
        <v>5.27</v>
      </c>
      <c r="S318" s="49">
        <v>7.29</v>
      </c>
      <c r="T318" s="49" t="s">
        <v>1098</v>
      </c>
      <c r="U318" s="49" t="s">
        <v>1098</v>
      </c>
    </row>
    <row r="319" spans="1:21" ht="23.25" thickBot="1">
      <c r="A319" s="60" t="s">
        <v>1665</v>
      </c>
      <c r="B319" s="60" t="s">
        <v>1667</v>
      </c>
      <c r="C319" s="35" t="s">
        <v>23</v>
      </c>
      <c r="D319" s="35">
        <v>7896261005341</v>
      </c>
      <c r="E319" s="47">
        <v>1006800460094</v>
      </c>
      <c r="F319" s="35">
        <v>526515401116311</v>
      </c>
      <c r="G319" s="35"/>
      <c r="H319" s="48" t="s">
        <v>1112</v>
      </c>
      <c r="I319" s="48" t="s">
        <v>25</v>
      </c>
      <c r="J319" s="49">
        <v>11.43</v>
      </c>
      <c r="K319" s="49">
        <v>15.8</v>
      </c>
      <c r="L319" s="49">
        <v>11.29</v>
      </c>
      <c r="M319" s="49">
        <v>15.6</v>
      </c>
      <c r="N319" s="49">
        <v>11.15</v>
      </c>
      <c r="O319" s="49">
        <v>15.42</v>
      </c>
      <c r="P319" s="49">
        <v>11.15</v>
      </c>
      <c r="Q319" s="49">
        <v>15.42</v>
      </c>
      <c r="R319" s="49">
        <v>10.52</v>
      </c>
      <c r="S319" s="49">
        <v>14.54</v>
      </c>
      <c r="T319" s="49" t="s">
        <v>1098</v>
      </c>
      <c r="U319" s="49" t="s">
        <v>1098</v>
      </c>
    </row>
    <row r="320" spans="1:21" ht="23.25" thickBot="1">
      <c r="A320" s="60" t="s">
        <v>1665</v>
      </c>
      <c r="B320" s="60" t="s">
        <v>1668</v>
      </c>
      <c r="C320" s="35" t="s">
        <v>23</v>
      </c>
      <c r="D320" s="35">
        <v>7896261006690</v>
      </c>
      <c r="E320" s="47">
        <v>1006800460205</v>
      </c>
      <c r="F320" s="35">
        <v>526515406134316</v>
      </c>
      <c r="G320" s="35"/>
      <c r="H320" s="48" t="s">
        <v>1112</v>
      </c>
      <c r="I320" s="48" t="s">
        <v>25</v>
      </c>
      <c r="J320" s="49">
        <v>26.54</v>
      </c>
      <c r="K320" s="49">
        <v>36.69</v>
      </c>
      <c r="L320" s="49">
        <v>26.22</v>
      </c>
      <c r="M320" s="49">
        <v>36.25</v>
      </c>
      <c r="N320" s="49">
        <v>25.91</v>
      </c>
      <c r="O320" s="49">
        <v>35.81</v>
      </c>
      <c r="P320" s="49">
        <v>25.91</v>
      </c>
      <c r="Q320" s="49">
        <v>35.81</v>
      </c>
      <c r="R320" s="49">
        <v>24.43</v>
      </c>
      <c r="S320" s="49">
        <v>33.770000000000003</v>
      </c>
      <c r="T320" s="49" t="s">
        <v>1098</v>
      </c>
      <c r="U320" s="49" t="s">
        <v>1098</v>
      </c>
    </row>
    <row r="321" spans="1:21" ht="13.5" thickBot="1">
      <c r="A321" s="60" t="s">
        <v>1669</v>
      </c>
      <c r="B321" s="60" t="s">
        <v>1670</v>
      </c>
      <c r="C321" s="35" t="s">
        <v>23</v>
      </c>
      <c r="D321" s="35">
        <v>7896261006560</v>
      </c>
      <c r="E321" s="47">
        <v>1006808690031</v>
      </c>
      <c r="F321" s="35">
        <v>526515501110410</v>
      </c>
      <c r="G321" s="35"/>
      <c r="H321" s="48" t="s">
        <v>1112</v>
      </c>
      <c r="I321" s="48" t="s">
        <v>43</v>
      </c>
      <c r="J321" s="49">
        <v>11.23</v>
      </c>
      <c r="K321" s="49">
        <v>14.92</v>
      </c>
      <c r="L321" s="49">
        <v>11.07</v>
      </c>
      <c r="M321" s="49">
        <v>14.72</v>
      </c>
      <c r="N321" s="49">
        <v>10.91</v>
      </c>
      <c r="O321" s="49">
        <v>14.52</v>
      </c>
      <c r="P321" s="49">
        <v>9.48</v>
      </c>
      <c r="Q321" s="49">
        <v>13.1</v>
      </c>
      <c r="R321" s="49">
        <v>10.199999999999999</v>
      </c>
      <c r="S321" s="49">
        <v>13.6</v>
      </c>
      <c r="T321" s="49" t="s">
        <v>1098</v>
      </c>
      <c r="U321" s="49" t="s">
        <v>1098</v>
      </c>
    </row>
    <row r="322" spans="1:21" ht="23.25" thickBot="1">
      <c r="A322" s="60" t="s">
        <v>1671</v>
      </c>
      <c r="B322" s="60" t="s">
        <v>1672</v>
      </c>
      <c r="C322" s="35" t="s">
        <v>41</v>
      </c>
      <c r="D322" s="35">
        <v>7896261011410</v>
      </c>
      <c r="E322" s="47">
        <v>1006810380034</v>
      </c>
      <c r="F322" s="35">
        <v>526527501171316</v>
      </c>
      <c r="G322" s="35"/>
      <c r="H322" s="48" t="s">
        <v>1112</v>
      </c>
      <c r="I322" s="48" t="s">
        <v>43</v>
      </c>
      <c r="J322" s="49">
        <v>11.13</v>
      </c>
      <c r="K322" s="49">
        <v>14.79</v>
      </c>
      <c r="L322" s="49">
        <v>10.97</v>
      </c>
      <c r="M322" s="49">
        <v>14.59</v>
      </c>
      <c r="N322" s="49">
        <v>10.82</v>
      </c>
      <c r="O322" s="49">
        <v>14.4</v>
      </c>
      <c r="P322" s="49">
        <v>9.4</v>
      </c>
      <c r="Q322" s="49">
        <v>12.99</v>
      </c>
      <c r="R322" s="49">
        <v>10.11</v>
      </c>
      <c r="S322" s="49">
        <v>13.49</v>
      </c>
      <c r="T322" s="49" t="s">
        <v>1098</v>
      </c>
      <c r="U322" s="49" t="s">
        <v>1098</v>
      </c>
    </row>
    <row r="323" spans="1:21" ht="23.25" thickBot="1">
      <c r="A323" s="60" t="s">
        <v>1671</v>
      </c>
      <c r="B323" s="60" t="s">
        <v>1673</v>
      </c>
      <c r="C323" s="35" t="s">
        <v>41</v>
      </c>
      <c r="D323" s="35">
        <v>7896261011441</v>
      </c>
      <c r="E323" s="47">
        <v>1006810380077</v>
      </c>
      <c r="F323" s="35">
        <v>526527502176311</v>
      </c>
      <c r="G323" s="35"/>
      <c r="H323" s="48" t="s">
        <v>1112</v>
      </c>
      <c r="I323" s="48" t="s">
        <v>43</v>
      </c>
      <c r="J323" s="49">
        <v>16.690000000000001</v>
      </c>
      <c r="K323" s="49">
        <v>22.18</v>
      </c>
      <c r="L323" s="49">
        <v>16.45</v>
      </c>
      <c r="M323" s="49">
        <v>21.88</v>
      </c>
      <c r="N323" s="49">
        <v>16.22</v>
      </c>
      <c r="O323" s="49">
        <v>21.59</v>
      </c>
      <c r="P323" s="49">
        <v>14.09</v>
      </c>
      <c r="Q323" s="49">
        <v>19.48</v>
      </c>
      <c r="R323" s="49">
        <v>15.16</v>
      </c>
      <c r="S323" s="49">
        <v>20.22</v>
      </c>
      <c r="T323" s="49" t="s">
        <v>1098</v>
      </c>
      <c r="U323" s="49" t="s">
        <v>1098</v>
      </c>
    </row>
    <row r="324" spans="1:21" ht="23.25" thickBot="1">
      <c r="A324" s="60" t="s">
        <v>1678</v>
      </c>
      <c r="B324" s="60" t="s">
        <v>1680</v>
      </c>
      <c r="C324" s="35" t="s">
        <v>41</v>
      </c>
      <c r="D324" s="35">
        <v>7896261011212</v>
      </c>
      <c r="E324" s="47">
        <v>1006810390031</v>
      </c>
      <c r="F324" s="35">
        <v>526527401175311</v>
      </c>
      <c r="G324" s="35"/>
      <c r="H324" s="48" t="s">
        <v>1112</v>
      </c>
      <c r="I324" s="48" t="s">
        <v>43</v>
      </c>
      <c r="J324" s="49">
        <v>8.15</v>
      </c>
      <c r="K324" s="49">
        <v>10.83</v>
      </c>
      <c r="L324" s="49">
        <v>8.0299999999999994</v>
      </c>
      <c r="M324" s="49">
        <v>10.68</v>
      </c>
      <c r="N324" s="49">
        <v>7.92</v>
      </c>
      <c r="O324" s="49">
        <v>10.54</v>
      </c>
      <c r="P324" s="49">
        <v>6.88</v>
      </c>
      <c r="Q324" s="49">
        <v>9.51</v>
      </c>
      <c r="R324" s="49">
        <v>7.4</v>
      </c>
      <c r="S324" s="49">
        <v>9.8699999999999992</v>
      </c>
      <c r="T324" s="49" t="s">
        <v>1098</v>
      </c>
      <c r="U324" s="49" t="s">
        <v>1098</v>
      </c>
    </row>
    <row r="325" spans="1:21" ht="23.25" thickBot="1">
      <c r="A325" s="60" t="s">
        <v>1681</v>
      </c>
      <c r="B325" s="60" t="s">
        <v>1682</v>
      </c>
      <c r="C325" s="35" t="s">
        <v>23</v>
      </c>
      <c r="D325" s="35">
        <v>7896261007888</v>
      </c>
      <c r="E325" s="47">
        <v>1006809040012</v>
      </c>
      <c r="F325" s="35">
        <v>526515601158415</v>
      </c>
      <c r="G325" s="35"/>
      <c r="H325" s="48" t="s">
        <v>1112</v>
      </c>
      <c r="I325" s="48" t="s">
        <v>25</v>
      </c>
      <c r="J325" s="49">
        <v>705.87</v>
      </c>
      <c r="K325" s="49">
        <v>975.76</v>
      </c>
      <c r="L325" s="49">
        <v>697.29</v>
      </c>
      <c r="M325" s="49">
        <v>963.91</v>
      </c>
      <c r="N325" s="49">
        <v>688.92</v>
      </c>
      <c r="O325" s="49">
        <v>952.34</v>
      </c>
      <c r="P325" s="49">
        <v>688.92</v>
      </c>
      <c r="Q325" s="49">
        <v>952.34</v>
      </c>
      <c r="R325" s="49">
        <v>649.73</v>
      </c>
      <c r="S325" s="49">
        <v>898.17</v>
      </c>
      <c r="T325" s="49" t="s">
        <v>1098</v>
      </c>
      <c r="U325" s="49" t="s">
        <v>1098</v>
      </c>
    </row>
    <row r="326" spans="1:21" ht="23.25" thickBot="1">
      <c r="A326" s="60" t="s">
        <v>1681</v>
      </c>
      <c r="B326" s="60" t="s">
        <v>1683</v>
      </c>
      <c r="C326" s="35" t="s">
        <v>23</v>
      </c>
      <c r="D326" s="35">
        <v>7896261007727</v>
      </c>
      <c r="E326" s="47">
        <v>1006809040020</v>
      </c>
      <c r="F326" s="35">
        <v>526515602154413</v>
      </c>
      <c r="G326" s="35"/>
      <c r="H326" s="48" t="s">
        <v>1112</v>
      </c>
      <c r="I326" s="48" t="s">
        <v>25</v>
      </c>
      <c r="J326" s="49">
        <v>2545.37</v>
      </c>
      <c r="K326" s="49">
        <v>3518.62</v>
      </c>
      <c r="L326" s="49">
        <v>2514.44</v>
      </c>
      <c r="M326" s="49">
        <v>3475.86</v>
      </c>
      <c r="N326" s="49">
        <v>2484.27</v>
      </c>
      <c r="O326" s="49">
        <v>3434.15</v>
      </c>
      <c r="P326" s="49">
        <v>2484.27</v>
      </c>
      <c r="Q326" s="49">
        <v>3434.15</v>
      </c>
      <c r="R326" s="106">
        <v>2342.96</v>
      </c>
      <c r="S326" s="106">
        <v>3238.81</v>
      </c>
      <c r="T326" s="106" t="s">
        <v>1098</v>
      </c>
      <c r="U326" s="49" t="s">
        <v>1098</v>
      </c>
    </row>
    <row r="327" spans="1:21" ht="13.5" thickBot="1">
      <c r="A327" s="60" t="s">
        <v>1684</v>
      </c>
      <c r="B327" s="60" t="s">
        <v>1685</v>
      </c>
      <c r="C327" s="35" t="s">
        <v>23</v>
      </c>
      <c r="D327" s="35">
        <v>7896261007666</v>
      </c>
      <c r="E327" s="47">
        <v>1006808920027</v>
      </c>
      <c r="F327" s="35">
        <v>526515701136413</v>
      </c>
      <c r="G327" s="35"/>
      <c r="H327" s="48" t="s">
        <v>1112</v>
      </c>
      <c r="I327" s="48" t="s">
        <v>25</v>
      </c>
      <c r="J327" s="49">
        <v>2608.2199999999998</v>
      </c>
      <c r="K327" s="49">
        <v>3605.5</v>
      </c>
      <c r="L327" s="49">
        <v>2576.5300000000002</v>
      </c>
      <c r="M327" s="49">
        <v>3561.69</v>
      </c>
      <c r="N327" s="49">
        <v>2545.61</v>
      </c>
      <c r="O327" s="49">
        <v>3518.95</v>
      </c>
      <c r="P327" s="49">
        <v>2545.61</v>
      </c>
      <c r="Q327" s="49">
        <v>3518.95</v>
      </c>
      <c r="R327" s="49">
        <v>2400.81</v>
      </c>
      <c r="S327" s="49">
        <v>3318.79</v>
      </c>
      <c r="T327" s="49" t="s">
        <v>1098</v>
      </c>
      <c r="U327" s="49" t="s">
        <v>1098</v>
      </c>
    </row>
    <row r="328" spans="1:21" ht="13.5" thickBot="1">
      <c r="A328" s="60" t="s">
        <v>1684</v>
      </c>
      <c r="B328" s="60" t="s">
        <v>1686</v>
      </c>
      <c r="C328" s="35" t="s">
        <v>23</v>
      </c>
      <c r="D328" s="35">
        <v>7896261007673</v>
      </c>
      <c r="E328" s="47">
        <v>1006808920019</v>
      </c>
      <c r="F328" s="35">
        <v>526515702132411</v>
      </c>
      <c r="G328" s="35"/>
      <c r="H328" s="48" t="s">
        <v>1112</v>
      </c>
      <c r="I328" s="48" t="s">
        <v>25</v>
      </c>
      <c r="J328" s="49">
        <v>1304.1199999999999</v>
      </c>
      <c r="K328" s="49">
        <v>1802.76</v>
      </c>
      <c r="L328" s="49">
        <v>1288.27</v>
      </c>
      <c r="M328" s="49">
        <v>1780.85</v>
      </c>
      <c r="N328" s="49">
        <v>1272.81</v>
      </c>
      <c r="O328" s="49">
        <v>1759.48</v>
      </c>
      <c r="P328" s="49">
        <v>1272.81</v>
      </c>
      <c r="Q328" s="49">
        <v>1759.48</v>
      </c>
      <c r="R328" s="49">
        <v>1200.4100000000001</v>
      </c>
      <c r="S328" s="49">
        <v>1659.4</v>
      </c>
      <c r="T328" s="49" t="s">
        <v>1098</v>
      </c>
      <c r="U328" s="49" t="s">
        <v>1098</v>
      </c>
    </row>
    <row r="329" spans="1:21" ht="13.5" thickBot="1">
      <c r="A329" s="60" t="s">
        <v>1687</v>
      </c>
      <c r="B329" s="60" t="s">
        <v>1688</v>
      </c>
      <c r="C329" s="35" t="s">
        <v>23</v>
      </c>
      <c r="D329" s="35">
        <v>7896261006799</v>
      </c>
      <c r="E329" s="47">
        <v>1006808910013</v>
      </c>
      <c r="F329" s="35">
        <v>526515801165415</v>
      </c>
      <c r="G329" s="35"/>
      <c r="H329" s="48" t="s">
        <v>1112</v>
      </c>
      <c r="I329" s="48" t="s">
        <v>43</v>
      </c>
      <c r="J329" s="49">
        <v>16.68</v>
      </c>
      <c r="K329" s="49">
        <v>22.18</v>
      </c>
      <c r="L329" s="49">
        <v>16.45</v>
      </c>
      <c r="M329" s="49">
        <v>21.87</v>
      </c>
      <c r="N329" s="49">
        <v>16.22</v>
      </c>
      <c r="O329" s="49">
        <v>21.58</v>
      </c>
      <c r="P329" s="49">
        <v>14.09</v>
      </c>
      <c r="Q329" s="49">
        <v>19.47</v>
      </c>
      <c r="R329" s="49">
        <v>15.16</v>
      </c>
      <c r="S329" s="49">
        <v>20.22</v>
      </c>
      <c r="T329" s="49" t="s">
        <v>1098</v>
      </c>
      <c r="U329" s="49" t="s">
        <v>1098</v>
      </c>
    </row>
    <row r="330" spans="1:21" ht="13.5" thickBot="1">
      <c r="A330" s="60" t="s">
        <v>1694</v>
      </c>
      <c r="B330" s="60" t="s">
        <v>1695</v>
      </c>
      <c r="C330" s="35" t="s">
        <v>41</v>
      </c>
      <c r="D330" s="35">
        <v>7896261009189</v>
      </c>
      <c r="E330" s="47">
        <v>1006810120016</v>
      </c>
      <c r="F330" s="35">
        <v>526516512167311</v>
      </c>
      <c r="G330" s="35"/>
      <c r="H330" s="48" t="s">
        <v>1112</v>
      </c>
      <c r="I330" s="48" t="s">
        <v>43</v>
      </c>
      <c r="J330" s="49">
        <v>7.41</v>
      </c>
      <c r="K330" s="49">
        <v>9.86</v>
      </c>
      <c r="L330" s="49">
        <v>7.31</v>
      </c>
      <c r="M330" s="49">
        <v>9.7200000000000006</v>
      </c>
      <c r="N330" s="49">
        <v>7.21</v>
      </c>
      <c r="O330" s="49">
        <v>9.59</v>
      </c>
      <c r="P330" s="49">
        <v>6.26</v>
      </c>
      <c r="Q330" s="49">
        <v>8.65</v>
      </c>
      <c r="R330" s="49">
        <v>6.74</v>
      </c>
      <c r="S330" s="49">
        <v>8.98</v>
      </c>
      <c r="T330" s="49" t="s">
        <v>1098</v>
      </c>
      <c r="U330" s="49" t="s">
        <v>1098</v>
      </c>
    </row>
    <row r="331" spans="1:21" ht="13.5" thickBot="1">
      <c r="A331" s="60" t="s">
        <v>1694</v>
      </c>
      <c r="B331" s="60" t="s">
        <v>1696</v>
      </c>
      <c r="C331" s="35" t="s">
        <v>41</v>
      </c>
      <c r="D331" s="35">
        <v>7896261001022</v>
      </c>
      <c r="E331" s="47">
        <v>1006810120024</v>
      </c>
      <c r="F331" s="35">
        <v>526516507163311</v>
      </c>
      <c r="G331" s="35"/>
      <c r="H331" s="48" t="s">
        <v>1112</v>
      </c>
      <c r="I331" s="48" t="s">
        <v>43</v>
      </c>
      <c r="J331" s="49">
        <v>14.15</v>
      </c>
      <c r="K331" s="49">
        <v>18.809999999999999</v>
      </c>
      <c r="L331" s="49">
        <v>13.95</v>
      </c>
      <c r="M331" s="49">
        <v>18.55</v>
      </c>
      <c r="N331" s="49">
        <v>13.75</v>
      </c>
      <c r="O331" s="49">
        <v>18.3</v>
      </c>
      <c r="P331" s="49">
        <v>11.95</v>
      </c>
      <c r="Q331" s="49">
        <v>16.510000000000002</v>
      </c>
      <c r="R331" s="49">
        <v>12.86</v>
      </c>
      <c r="S331" s="49">
        <v>17.149999999999999</v>
      </c>
      <c r="T331" s="49" t="s">
        <v>1098</v>
      </c>
      <c r="U331" s="49" t="s">
        <v>1098</v>
      </c>
    </row>
    <row r="332" spans="1:21" ht="23.25" thickBot="1">
      <c r="A332" s="60" t="s">
        <v>1697</v>
      </c>
      <c r="B332" s="60" t="s">
        <v>1699</v>
      </c>
      <c r="C332" s="35" t="s">
        <v>23</v>
      </c>
      <c r="D332" s="35">
        <v>7896261005594</v>
      </c>
      <c r="E332" s="47">
        <v>1006800600163</v>
      </c>
      <c r="F332" s="35">
        <v>526516506175314</v>
      </c>
      <c r="G332" s="35"/>
      <c r="H332" s="48" t="s">
        <v>1112</v>
      </c>
      <c r="I332" s="48" t="s">
        <v>25</v>
      </c>
      <c r="J332" s="49">
        <v>32.44</v>
      </c>
      <c r="K332" s="49">
        <v>44.84</v>
      </c>
      <c r="L332" s="49">
        <v>32.049999999999997</v>
      </c>
      <c r="M332" s="49">
        <v>44.3</v>
      </c>
      <c r="N332" s="49">
        <v>31.66</v>
      </c>
      <c r="O332" s="49">
        <v>43.77</v>
      </c>
      <c r="P332" s="49">
        <v>31.66</v>
      </c>
      <c r="Q332" s="49">
        <v>43.77</v>
      </c>
      <c r="R332" s="49">
        <v>29.86</v>
      </c>
      <c r="S332" s="49">
        <v>41.28</v>
      </c>
      <c r="T332" s="49" t="s">
        <v>1098</v>
      </c>
      <c r="U332" s="49" t="s">
        <v>1098</v>
      </c>
    </row>
    <row r="333" spans="1:21" ht="23.25" thickBot="1">
      <c r="A333" s="60" t="s">
        <v>1697</v>
      </c>
      <c r="B333" s="60" t="s">
        <v>1700</v>
      </c>
      <c r="C333" s="35" t="s">
        <v>23</v>
      </c>
      <c r="D333" s="35">
        <v>7896261009622</v>
      </c>
      <c r="E333" s="47">
        <v>1006800600211</v>
      </c>
      <c r="F333" s="35">
        <v>526516511111302</v>
      </c>
      <c r="G333" s="35"/>
      <c r="H333" s="48" t="s">
        <v>1112</v>
      </c>
      <c r="I333" s="48" t="s">
        <v>25</v>
      </c>
      <c r="J333" s="49">
        <v>7.76</v>
      </c>
      <c r="K333" s="49">
        <v>10.73</v>
      </c>
      <c r="L333" s="49">
        <v>7.67</v>
      </c>
      <c r="M333" s="49">
        <v>10.6</v>
      </c>
      <c r="N333" s="49">
        <v>7.57</v>
      </c>
      <c r="O333" s="49">
        <v>10.47</v>
      </c>
      <c r="P333" s="49">
        <v>7.57</v>
      </c>
      <c r="Q333" s="49">
        <v>10.47</v>
      </c>
      <c r="R333" s="49">
        <v>7.15</v>
      </c>
      <c r="S333" s="49">
        <v>9.8800000000000008</v>
      </c>
      <c r="T333" s="49" t="s">
        <v>1098</v>
      </c>
      <c r="U333" s="49" t="s">
        <v>1098</v>
      </c>
    </row>
    <row r="334" spans="1:21" ht="23.25" thickBot="1">
      <c r="A334" s="60" t="s">
        <v>1697</v>
      </c>
      <c r="B334" s="60" t="s">
        <v>1701</v>
      </c>
      <c r="C334" s="35" t="s">
        <v>23</v>
      </c>
      <c r="D334" s="35">
        <v>7896261009653</v>
      </c>
      <c r="E334" s="47">
        <v>1006800600228</v>
      </c>
      <c r="F334" s="35">
        <v>526516510113301</v>
      </c>
      <c r="G334" s="35"/>
      <c r="H334" s="48" t="s">
        <v>1112</v>
      </c>
      <c r="I334" s="48" t="s">
        <v>25</v>
      </c>
      <c r="J334" s="49">
        <v>186.29</v>
      </c>
      <c r="K334" s="49">
        <v>257.51</v>
      </c>
      <c r="L334" s="49">
        <v>184.02</v>
      </c>
      <c r="M334" s="49">
        <v>254.38</v>
      </c>
      <c r="N334" s="49">
        <v>181.81</v>
      </c>
      <c r="O334" s="49">
        <v>251.33</v>
      </c>
      <c r="P334" s="49">
        <v>181.81</v>
      </c>
      <c r="Q334" s="49">
        <v>251.33</v>
      </c>
      <c r="R334" s="49">
        <v>171.47</v>
      </c>
      <c r="S334" s="49">
        <v>237.03</v>
      </c>
      <c r="T334" s="49" t="s">
        <v>1098</v>
      </c>
      <c r="U334" s="49" t="s">
        <v>1098</v>
      </c>
    </row>
    <row r="335" spans="1:21" ht="13.5" thickBot="1">
      <c r="A335" s="60" t="s">
        <v>1702</v>
      </c>
      <c r="B335" s="60" t="s">
        <v>1404</v>
      </c>
      <c r="C335" s="35" t="s">
        <v>41</v>
      </c>
      <c r="D335" s="35">
        <v>99999999999985</v>
      </c>
      <c r="E335" s="47">
        <v>1999999999986</v>
      </c>
      <c r="F335" s="35">
        <v>526531401176411</v>
      </c>
      <c r="G335" s="35"/>
      <c r="H335" s="48" t="s">
        <v>1112</v>
      </c>
      <c r="I335" s="48" t="s">
        <v>43</v>
      </c>
      <c r="J335" s="49">
        <v>0.1</v>
      </c>
      <c r="K335" s="49">
        <v>0.13</v>
      </c>
      <c r="L335" s="49">
        <v>0.1</v>
      </c>
      <c r="M335" s="49">
        <v>0.13</v>
      </c>
      <c r="N335" s="49">
        <v>0.1</v>
      </c>
      <c r="O335" s="49">
        <v>0.13</v>
      </c>
      <c r="P335" s="49">
        <v>0.08</v>
      </c>
      <c r="Q335" s="49">
        <v>0.12</v>
      </c>
      <c r="R335" s="49">
        <v>0.09</v>
      </c>
      <c r="S335" s="49">
        <v>0.12</v>
      </c>
      <c r="T335" s="49" t="s">
        <v>1098</v>
      </c>
      <c r="U335" s="49" t="s">
        <v>1098</v>
      </c>
    </row>
    <row r="336" spans="1:21" ht="23.25" thickBot="1">
      <c r="A336" s="60" t="s">
        <v>1703</v>
      </c>
      <c r="B336" s="60" t="s">
        <v>1704</v>
      </c>
      <c r="C336" s="35" t="s">
        <v>23</v>
      </c>
      <c r="D336" s="35">
        <v>7896261009820</v>
      </c>
      <c r="E336" s="47">
        <v>1006809830021</v>
      </c>
      <c r="F336" s="35">
        <v>526525702151219</v>
      </c>
      <c r="G336" s="35"/>
      <c r="H336" s="48" t="s">
        <v>1112</v>
      </c>
      <c r="I336" s="48" t="s">
        <v>25</v>
      </c>
      <c r="J336" s="49">
        <v>752.34</v>
      </c>
      <c r="K336" s="49">
        <v>1040</v>
      </c>
      <c r="L336" s="49">
        <v>743.2</v>
      </c>
      <c r="M336" s="49">
        <v>1027.3599999999999</v>
      </c>
      <c r="N336" s="49">
        <v>734.28</v>
      </c>
      <c r="O336" s="49">
        <v>1015.04</v>
      </c>
      <c r="P336" s="49">
        <v>734.28</v>
      </c>
      <c r="Q336" s="49">
        <v>1015.04</v>
      </c>
      <c r="R336" s="49">
        <v>692.51</v>
      </c>
      <c r="S336" s="49">
        <v>957.3</v>
      </c>
      <c r="T336" s="49" t="s">
        <v>1098</v>
      </c>
      <c r="U336" s="49" t="s">
        <v>1098</v>
      </c>
    </row>
    <row r="337" spans="1:21" ht="23.25" thickBot="1">
      <c r="A337" s="60" t="s">
        <v>1705</v>
      </c>
      <c r="B337" s="60" t="s">
        <v>1706</v>
      </c>
      <c r="C337" s="35" t="s">
        <v>23</v>
      </c>
      <c r="D337" s="35">
        <v>7898088361419</v>
      </c>
      <c r="E337" s="47">
        <v>1006800470057</v>
      </c>
      <c r="F337" s="35">
        <v>526516607176316</v>
      </c>
      <c r="G337" s="35"/>
      <c r="H337" s="48" t="s">
        <v>1112</v>
      </c>
      <c r="I337" s="48" t="s">
        <v>25</v>
      </c>
      <c r="J337" s="49">
        <v>39.380000000000003</v>
      </c>
      <c r="K337" s="49">
        <v>54.43</v>
      </c>
      <c r="L337" s="49">
        <v>38.9</v>
      </c>
      <c r="M337" s="49">
        <v>53.77</v>
      </c>
      <c r="N337" s="49">
        <v>38.43</v>
      </c>
      <c r="O337" s="49">
        <v>53.12</v>
      </c>
      <c r="P337" s="49">
        <v>38.43</v>
      </c>
      <c r="Q337" s="49">
        <v>53.12</v>
      </c>
      <c r="R337" s="106">
        <v>36.25</v>
      </c>
      <c r="S337" s="106">
        <v>50.11</v>
      </c>
      <c r="T337" s="106" t="s">
        <v>1098</v>
      </c>
      <c r="U337" s="49" t="s">
        <v>1098</v>
      </c>
    </row>
    <row r="338" spans="1:21" ht="13.5" thickBot="1">
      <c r="A338" s="60" t="s">
        <v>1705</v>
      </c>
      <c r="B338" s="60" t="s">
        <v>1707</v>
      </c>
      <c r="C338" s="35" t="s">
        <v>23</v>
      </c>
      <c r="D338" s="35">
        <v>7896261003002</v>
      </c>
      <c r="E338" s="47">
        <v>1006800470022</v>
      </c>
      <c r="F338" s="35">
        <v>526516603111317</v>
      </c>
      <c r="G338" s="35"/>
      <c r="H338" s="48" t="s">
        <v>1112</v>
      </c>
      <c r="I338" s="48" t="s">
        <v>25</v>
      </c>
      <c r="J338" s="49">
        <v>28.01</v>
      </c>
      <c r="K338" s="49">
        <v>38.72</v>
      </c>
      <c r="L338" s="49">
        <v>27.67</v>
      </c>
      <c r="M338" s="49">
        <v>38.25</v>
      </c>
      <c r="N338" s="49">
        <v>27.34</v>
      </c>
      <c r="O338" s="49">
        <v>37.79</v>
      </c>
      <c r="P338" s="49">
        <v>27.34</v>
      </c>
      <c r="Q338" s="49">
        <v>37.79</v>
      </c>
      <c r="R338" s="49">
        <v>25.78</v>
      </c>
      <c r="S338" s="49">
        <v>35.64</v>
      </c>
      <c r="T338" s="49" t="s">
        <v>1098</v>
      </c>
      <c r="U338" s="49" t="s">
        <v>1098</v>
      </c>
    </row>
    <row r="339" spans="1:21" ht="23.25" thickBot="1">
      <c r="A339" s="60" t="s">
        <v>1705</v>
      </c>
      <c r="B339" s="60" t="s">
        <v>1708</v>
      </c>
      <c r="C339" s="35" t="s">
        <v>23</v>
      </c>
      <c r="D339" s="35">
        <v>7896261003033</v>
      </c>
      <c r="E339" s="47">
        <v>1006800470049</v>
      </c>
      <c r="F339" s="35">
        <v>526516605114313</v>
      </c>
      <c r="G339" s="35"/>
      <c r="H339" s="35">
        <v>120841</v>
      </c>
      <c r="I339" s="48" t="s">
        <v>25</v>
      </c>
      <c r="J339" s="170">
        <v>73.472734000000003</v>
      </c>
      <c r="K339" s="170">
        <v>101.56206801216477</v>
      </c>
      <c r="L339" s="170">
        <v>72.583874999999992</v>
      </c>
      <c r="M339" s="170">
        <v>100.33176665745091</v>
      </c>
      <c r="N339" s="170">
        <v>71.709040000000002</v>
      </c>
      <c r="O339" s="170">
        <v>99.129112524191299</v>
      </c>
      <c r="P339" s="170">
        <v>71.709040000000002</v>
      </c>
      <c r="Q339" s="170">
        <v>99.129112524191299</v>
      </c>
      <c r="R339" s="170">
        <v>67.630043999999998</v>
      </c>
      <c r="S339" s="170">
        <v>93.489079347525561</v>
      </c>
      <c r="T339" s="49" t="s">
        <v>1098</v>
      </c>
      <c r="U339" s="49" t="s">
        <v>1098</v>
      </c>
    </row>
    <row r="340" spans="1:21" ht="13.5" thickBot="1">
      <c r="A340" s="60" t="s">
        <v>1709</v>
      </c>
      <c r="B340" s="60" t="s">
        <v>1710</v>
      </c>
      <c r="C340" s="35" t="s">
        <v>23</v>
      </c>
      <c r="D340" s="35">
        <v>7896261007529</v>
      </c>
      <c r="E340" s="47">
        <v>1006801850139</v>
      </c>
      <c r="F340" s="35">
        <v>526516701113217</v>
      </c>
      <c r="G340" s="35"/>
      <c r="H340" s="48" t="s">
        <v>1112</v>
      </c>
      <c r="I340" s="48" t="s">
        <v>43</v>
      </c>
      <c r="J340" s="49">
        <v>35.630000000000003</v>
      </c>
      <c r="K340" s="49">
        <v>47.36</v>
      </c>
      <c r="L340" s="49">
        <v>35.119999999999997</v>
      </c>
      <c r="M340" s="49">
        <v>46.71</v>
      </c>
      <c r="N340" s="49">
        <v>34.630000000000003</v>
      </c>
      <c r="O340" s="49">
        <v>46.08</v>
      </c>
      <c r="P340" s="49">
        <v>30.08</v>
      </c>
      <c r="Q340" s="49">
        <v>41.58</v>
      </c>
      <c r="R340" s="49">
        <v>32.369999999999997</v>
      </c>
      <c r="S340" s="49">
        <v>43.17</v>
      </c>
      <c r="T340" s="49" t="s">
        <v>1098</v>
      </c>
      <c r="U340" s="49" t="s">
        <v>1098</v>
      </c>
    </row>
    <row r="341" spans="1:21" ht="13.5" thickBot="1">
      <c r="A341" s="60" t="s">
        <v>1709</v>
      </c>
      <c r="B341" s="60" t="s">
        <v>1711</v>
      </c>
      <c r="C341" s="35" t="s">
        <v>23</v>
      </c>
      <c r="D341" s="35">
        <v>1598745623541</v>
      </c>
      <c r="E341" s="47">
        <v>1006801850058</v>
      </c>
      <c r="F341" s="35">
        <v>526516702111218</v>
      </c>
      <c r="G341" s="35"/>
      <c r="H341" s="48" t="s">
        <v>1112</v>
      </c>
      <c r="I341" s="48" t="s">
        <v>43</v>
      </c>
      <c r="J341" s="49">
        <v>71.25</v>
      </c>
      <c r="K341" s="49">
        <v>94.71</v>
      </c>
      <c r="L341" s="49">
        <v>70.239999999999995</v>
      </c>
      <c r="M341" s="49">
        <v>93.42</v>
      </c>
      <c r="N341" s="49">
        <v>69.260000000000005</v>
      </c>
      <c r="O341" s="49">
        <v>92.16</v>
      </c>
      <c r="P341" s="49">
        <v>60.16</v>
      </c>
      <c r="Q341" s="49">
        <v>83.16</v>
      </c>
      <c r="R341" s="49">
        <v>64.739999999999995</v>
      </c>
      <c r="S341" s="49">
        <v>86.33</v>
      </c>
      <c r="T341" s="49" t="s">
        <v>1098</v>
      </c>
      <c r="U341" s="49" t="s">
        <v>1098</v>
      </c>
    </row>
    <row r="342" spans="1:21" ht="23.25" thickBot="1">
      <c r="A342" s="60" t="s">
        <v>1712</v>
      </c>
      <c r="B342" s="60" t="s">
        <v>1713</v>
      </c>
      <c r="C342" s="35" t="s">
        <v>23</v>
      </c>
      <c r="D342" s="35">
        <v>7896261005327</v>
      </c>
      <c r="E342" s="47">
        <v>1006801540016</v>
      </c>
      <c r="F342" s="35">
        <v>526516801150211</v>
      </c>
      <c r="G342" s="35"/>
      <c r="H342" s="48" t="s">
        <v>1112</v>
      </c>
      <c r="I342" s="48" t="s">
        <v>25</v>
      </c>
      <c r="J342" s="49">
        <v>1053.21</v>
      </c>
      <c r="K342" s="49">
        <v>1455.91</v>
      </c>
      <c r="L342" s="49">
        <v>1040.4100000000001</v>
      </c>
      <c r="M342" s="49">
        <v>1438.22</v>
      </c>
      <c r="N342" s="49">
        <v>1027.93</v>
      </c>
      <c r="O342" s="49">
        <v>1420.96</v>
      </c>
      <c r="P342" s="49">
        <v>1027.93</v>
      </c>
      <c r="Q342" s="49">
        <v>1420.96</v>
      </c>
      <c r="R342" s="49">
        <v>969.45</v>
      </c>
      <c r="S342" s="49">
        <v>1340.14</v>
      </c>
      <c r="T342" s="49" t="s">
        <v>1098</v>
      </c>
      <c r="U342" s="49" t="s">
        <v>1098</v>
      </c>
    </row>
    <row r="343" spans="1:21" ht="13.5" thickBot="1">
      <c r="A343" s="60" t="s">
        <v>1714</v>
      </c>
      <c r="B343" s="60" t="s">
        <v>1715</v>
      </c>
      <c r="C343" s="35" t="s">
        <v>23</v>
      </c>
      <c r="D343" s="35">
        <v>7896261001336</v>
      </c>
      <c r="E343" s="47">
        <v>1006800400040</v>
      </c>
      <c r="F343" s="35">
        <v>526516903115415</v>
      </c>
      <c r="G343" s="35"/>
      <c r="H343" s="48" t="s">
        <v>1112</v>
      </c>
      <c r="I343" s="48" t="s">
        <v>25</v>
      </c>
      <c r="J343" s="49">
        <v>20.03</v>
      </c>
      <c r="K343" s="49">
        <v>27.68</v>
      </c>
      <c r="L343" s="49">
        <v>19.78</v>
      </c>
      <c r="M343" s="49">
        <v>27.35</v>
      </c>
      <c r="N343" s="49">
        <v>19.54</v>
      </c>
      <c r="O343" s="49">
        <v>27.02</v>
      </c>
      <c r="P343" s="49">
        <v>19.54</v>
      </c>
      <c r="Q343" s="49">
        <v>27.02</v>
      </c>
      <c r="R343" s="49">
        <v>18.43</v>
      </c>
      <c r="S343" s="49">
        <v>25.48</v>
      </c>
      <c r="T343" s="49" t="s">
        <v>1098</v>
      </c>
      <c r="U343" s="49" t="s">
        <v>1098</v>
      </c>
    </row>
    <row r="344" spans="1:21" ht="13.5" thickBot="1">
      <c r="A344" s="60" t="s">
        <v>1714</v>
      </c>
      <c r="B344" s="60" t="s">
        <v>1717</v>
      </c>
      <c r="C344" s="35" t="s">
        <v>23</v>
      </c>
      <c r="D344" s="35">
        <v>7896261001350</v>
      </c>
      <c r="E344" s="47">
        <v>1006800400202</v>
      </c>
      <c r="F344" s="35">
        <v>526516901112419</v>
      </c>
      <c r="G344" s="35"/>
      <c r="H344" s="48" t="s">
        <v>1112</v>
      </c>
      <c r="I344" s="48" t="s">
        <v>25</v>
      </c>
      <c r="J344" s="49">
        <v>70.75</v>
      </c>
      <c r="K344" s="49">
        <v>97.8</v>
      </c>
      <c r="L344" s="49">
        <v>69.89</v>
      </c>
      <c r="M344" s="49">
        <v>96.62</v>
      </c>
      <c r="N344" s="49">
        <v>69.05</v>
      </c>
      <c r="O344" s="49">
        <v>95.46</v>
      </c>
      <c r="P344" s="49">
        <v>69.05</v>
      </c>
      <c r="Q344" s="49">
        <v>95.46</v>
      </c>
      <c r="R344" s="49">
        <v>65.13</v>
      </c>
      <c r="S344" s="49">
        <v>90.03</v>
      </c>
      <c r="T344" s="49" t="s">
        <v>1098</v>
      </c>
      <c r="U344" s="49" t="s">
        <v>1098</v>
      </c>
    </row>
    <row r="345" spans="1:21" ht="13.5" thickBot="1">
      <c r="A345" s="60" t="s">
        <v>1714</v>
      </c>
      <c r="B345" s="60" t="s">
        <v>1718</v>
      </c>
      <c r="C345" s="35" t="s">
        <v>23</v>
      </c>
      <c r="D345" s="35">
        <v>7896261001152</v>
      </c>
      <c r="E345" s="47">
        <v>1006800400140</v>
      </c>
      <c r="F345" s="35">
        <v>526516906114411</v>
      </c>
      <c r="G345" s="35"/>
      <c r="H345" s="48" t="s">
        <v>1112</v>
      </c>
      <c r="I345" s="48" t="s">
        <v>25</v>
      </c>
      <c r="J345" s="49">
        <v>33.770000000000003</v>
      </c>
      <c r="K345" s="49">
        <v>46.68</v>
      </c>
      <c r="L345" s="49">
        <v>33.36</v>
      </c>
      <c r="M345" s="49">
        <v>46.11</v>
      </c>
      <c r="N345" s="49">
        <v>32.96</v>
      </c>
      <c r="O345" s="49">
        <v>45.56</v>
      </c>
      <c r="P345" s="49">
        <v>32.96</v>
      </c>
      <c r="Q345" s="49">
        <v>45.56</v>
      </c>
      <c r="R345" s="49">
        <v>31.08</v>
      </c>
      <c r="S345" s="49">
        <v>42.96</v>
      </c>
      <c r="T345" s="49" t="s">
        <v>1098</v>
      </c>
      <c r="U345" s="49" t="s">
        <v>1098</v>
      </c>
    </row>
    <row r="346" spans="1:21" ht="13.5" thickBot="1">
      <c r="A346" s="60" t="s">
        <v>1714</v>
      </c>
      <c r="B346" s="60" t="s">
        <v>1719</v>
      </c>
      <c r="C346" s="35" t="s">
        <v>23</v>
      </c>
      <c r="D346" s="35">
        <v>7896261001169</v>
      </c>
      <c r="E346" s="47">
        <v>1006800400172</v>
      </c>
      <c r="F346" s="35">
        <v>526516904111413</v>
      </c>
      <c r="G346" s="35"/>
      <c r="H346" s="48" t="s">
        <v>1112</v>
      </c>
      <c r="I346" s="48" t="s">
        <v>25</v>
      </c>
      <c r="J346" s="49">
        <v>69.430000000000007</v>
      </c>
      <c r="K346" s="49">
        <v>95.98</v>
      </c>
      <c r="L346" s="49">
        <v>68.59</v>
      </c>
      <c r="M346" s="49">
        <v>94.81</v>
      </c>
      <c r="N346" s="49">
        <v>67.760000000000005</v>
      </c>
      <c r="O346" s="49">
        <v>93.68</v>
      </c>
      <c r="P346" s="49">
        <v>67.760000000000005</v>
      </c>
      <c r="Q346" s="49">
        <v>93.68</v>
      </c>
      <c r="R346" s="49">
        <v>63.91</v>
      </c>
      <c r="S346" s="49">
        <v>88.35</v>
      </c>
      <c r="T346" s="49" t="s">
        <v>1098</v>
      </c>
      <c r="U346" s="49" t="s">
        <v>1098</v>
      </c>
    </row>
    <row r="347" spans="1:21" ht="13.5" thickBot="1">
      <c r="A347" s="60" t="s">
        <v>1714</v>
      </c>
      <c r="B347" s="60" t="s">
        <v>1720</v>
      </c>
      <c r="C347" s="35" t="s">
        <v>23</v>
      </c>
      <c r="D347" s="35">
        <v>7896261001176</v>
      </c>
      <c r="E347" s="47">
        <v>1006800400180</v>
      </c>
      <c r="F347" s="35">
        <v>526516905118411</v>
      </c>
      <c r="G347" s="35"/>
      <c r="H347" s="48" t="s">
        <v>1112</v>
      </c>
      <c r="I347" s="48" t="s">
        <v>25</v>
      </c>
      <c r="J347" s="49">
        <v>126.37</v>
      </c>
      <c r="K347" s="49">
        <v>174.69</v>
      </c>
      <c r="L347" s="49">
        <v>124.84</v>
      </c>
      <c r="M347" s="49">
        <v>172.57</v>
      </c>
      <c r="N347" s="49">
        <v>123.34</v>
      </c>
      <c r="O347" s="49">
        <v>170.5</v>
      </c>
      <c r="P347" s="49">
        <v>123.34</v>
      </c>
      <c r="Q347" s="49">
        <v>170.5</v>
      </c>
      <c r="R347" s="49">
        <v>116.32</v>
      </c>
      <c r="S347" s="49">
        <v>160.80000000000001</v>
      </c>
      <c r="T347" s="49" t="s">
        <v>1098</v>
      </c>
      <c r="U347" s="49" t="s">
        <v>1098</v>
      </c>
    </row>
    <row r="348" spans="1:21" ht="23.25" thickBot="1">
      <c r="A348" s="60" t="s">
        <v>1127</v>
      </c>
      <c r="B348" s="60" t="s">
        <v>1128</v>
      </c>
      <c r="C348" s="35"/>
      <c r="D348" s="35">
        <v>7896261002074</v>
      </c>
      <c r="E348" s="47">
        <v>1006800240019</v>
      </c>
      <c r="F348" s="35">
        <v>526500501111419</v>
      </c>
      <c r="G348" s="35"/>
      <c r="H348" s="48" t="s">
        <v>1112</v>
      </c>
      <c r="I348" s="48" t="s">
        <v>25</v>
      </c>
      <c r="J348" s="49">
        <v>4.46</v>
      </c>
      <c r="K348" s="49">
        <v>6.16</v>
      </c>
      <c r="L348" s="49">
        <v>4.41</v>
      </c>
      <c r="M348" s="49">
        <v>6.09</v>
      </c>
      <c r="N348" s="49">
        <v>4.3499999999999996</v>
      </c>
      <c r="O348" s="49">
        <v>6.02</v>
      </c>
      <c r="P348" s="49">
        <v>4.3499999999999996</v>
      </c>
      <c r="Q348" s="49">
        <v>6.02</v>
      </c>
      <c r="R348" s="49">
        <v>4.0999999999999996</v>
      </c>
      <c r="S348" s="49">
        <v>5.67</v>
      </c>
      <c r="T348" s="49">
        <v>0</v>
      </c>
      <c r="U348" s="49">
        <v>0</v>
      </c>
    </row>
    <row r="349" spans="1:21" ht="23.25" thickBot="1">
      <c r="A349" s="60" t="s">
        <v>1127</v>
      </c>
      <c r="B349" s="60" t="s">
        <v>1129</v>
      </c>
      <c r="C349" s="35"/>
      <c r="D349" s="35">
        <v>7896261002081</v>
      </c>
      <c r="E349" s="47">
        <v>1006800240027</v>
      </c>
      <c r="F349" s="35">
        <v>526500502116414</v>
      </c>
      <c r="G349" s="35"/>
      <c r="H349" s="48" t="s">
        <v>1112</v>
      </c>
      <c r="I349" s="48" t="s">
        <v>25</v>
      </c>
      <c r="J349" s="49">
        <v>5.03</v>
      </c>
      <c r="K349" s="49">
        <v>6.95</v>
      </c>
      <c r="L349" s="49">
        <v>4.97</v>
      </c>
      <c r="M349" s="49">
        <v>6.87</v>
      </c>
      <c r="N349" s="49">
        <v>4.91</v>
      </c>
      <c r="O349" s="49">
        <v>6.79</v>
      </c>
      <c r="P349" s="49">
        <v>4.91</v>
      </c>
      <c r="Q349" s="49">
        <v>6.79</v>
      </c>
      <c r="R349" s="106">
        <v>4.63</v>
      </c>
      <c r="S349" s="106">
        <v>6.4</v>
      </c>
      <c r="T349" s="106">
        <v>0</v>
      </c>
      <c r="U349" s="49">
        <v>0</v>
      </c>
    </row>
    <row r="350" spans="1:21" ht="23.25" thickBot="1">
      <c r="A350" s="60" t="s">
        <v>1127</v>
      </c>
      <c r="B350" s="60" t="s">
        <v>1131</v>
      </c>
      <c r="C350" s="35"/>
      <c r="D350" s="35">
        <v>7896261002098</v>
      </c>
      <c r="E350" s="47">
        <v>1006800240043</v>
      </c>
      <c r="F350" s="35">
        <v>526500504135416</v>
      </c>
      <c r="G350" s="35"/>
      <c r="H350" s="48" t="s">
        <v>1112</v>
      </c>
      <c r="I350" s="48" t="s">
        <v>25</v>
      </c>
      <c r="J350" s="49">
        <v>5.8</v>
      </c>
      <c r="K350" s="49">
        <v>8.02</v>
      </c>
      <c r="L350" s="49">
        <v>5.73</v>
      </c>
      <c r="M350" s="49">
        <v>7.92</v>
      </c>
      <c r="N350" s="49">
        <v>5.66</v>
      </c>
      <c r="O350" s="49">
        <v>7.83</v>
      </c>
      <c r="P350" s="49">
        <v>5.66</v>
      </c>
      <c r="Q350" s="49">
        <v>7.83</v>
      </c>
      <c r="R350" s="49">
        <v>5.34</v>
      </c>
      <c r="S350" s="49">
        <v>7.38</v>
      </c>
      <c r="T350" s="49">
        <v>0</v>
      </c>
      <c r="U350" s="49">
        <v>0</v>
      </c>
    </row>
    <row r="351" spans="1:21" ht="13.5" thickBot="1">
      <c r="A351" s="60" t="s">
        <v>1150</v>
      </c>
      <c r="B351" s="60" t="s">
        <v>937</v>
      </c>
      <c r="C351" s="35"/>
      <c r="D351" s="35">
        <v>7896261000155</v>
      </c>
      <c r="E351" s="47">
        <v>1006800610029</v>
      </c>
      <c r="F351" s="35">
        <v>526500901118313</v>
      </c>
      <c r="G351" s="35"/>
      <c r="H351" s="48" t="s">
        <v>1112</v>
      </c>
      <c r="I351" s="48" t="s">
        <v>25</v>
      </c>
      <c r="J351" s="49">
        <v>9.81</v>
      </c>
      <c r="K351" s="49">
        <v>13.57</v>
      </c>
      <c r="L351" s="49">
        <v>9.6999999999999993</v>
      </c>
      <c r="M351" s="49">
        <v>13.4</v>
      </c>
      <c r="N351" s="49">
        <v>9.58</v>
      </c>
      <c r="O351" s="49">
        <v>13.24</v>
      </c>
      <c r="P351" s="49">
        <v>9.58</v>
      </c>
      <c r="Q351" s="49">
        <v>13.24</v>
      </c>
      <c r="R351" s="49">
        <v>9.0299999999999994</v>
      </c>
      <c r="S351" s="49">
        <v>12.49</v>
      </c>
      <c r="T351" s="49">
        <v>0</v>
      </c>
      <c r="U351" s="49">
        <v>0</v>
      </c>
    </row>
    <row r="352" spans="1:21" ht="13.5" thickBot="1">
      <c r="A352" s="60" t="s">
        <v>909</v>
      </c>
      <c r="B352" s="60" t="s">
        <v>1206</v>
      </c>
      <c r="C352" s="35"/>
      <c r="D352" s="35">
        <v>7896261009974</v>
      </c>
      <c r="E352" s="47">
        <v>1006809920012</v>
      </c>
      <c r="F352" s="35">
        <v>526526001114110</v>
      </c>
      <c r="G352" s="35"/>
      <c r="H352" s="48" t="s">
        <v>1112</v>
      </c>
      <c r="I352" s="48" t="s">
        <v>25</v>
      </c>
      <c r="J352" s="49">
        <v>7.65</v>
      </c>
      <c r="K352" s="49">
        <v>10.58</v>
      </c>
      <c r="L352" s="49">
        <v>7.56</v>
      </c>
      <c r="M352" s="49">
        <v>10.45</v>
      </c>
      <c r="N352" s="49">
        <v>7.47</v>
      </c>
      <c r="O352" s="49">
        <v>10.32</v>
      </c>
      <c r="P352" s="49">
        <v>7.47</v>
      </c>
      <c r="Q352" s="49">
        <v>10.32</v>
      </c>
      <c r="R352" s="49">
        <v>7.04</v>
      </c>
      <c r="S352" s="49">
        <v>9.74</v>
      </c>
      <c r="T352" s="49">
        <v>0</v>
      </c>
      <c r="U352" s="49">
        <v>0</v>
      </c>
    </row>
    <row r="353" spans="1:21" ht="13.5" thickBot="1">
      <c r="A353" s="60" t="s">
        <v>909</v>
      </c>
      <c r="B353" s="60" t="s">
        <v>915</v>
      </c>
      <c r="C353" s="35"/>
      <c r="D353" s="35">
        <v>7896261009998</v>
      </c>
      <c r="E353" s="47">
        <v>1006809920047</v>
      </c>
      <c r="F353" s="35">
        <v>526526002110119</v>
      </c>
      <c r="G353" s="35"/>
      <c r="H353" s="48" t="s">
        <v>1112</v>
      </c>
      <c r="I353" s="48" t="s">
        <v>25</v>
      </c>
      <c r="J353" s="49">
        <v>15.23</v>
      </c>
      <c r="K353" s="49">
        <v>21.05</v>
      </c>
      <c r="L353" s="49">
        <v>15.04</v>
      </c>
      <c r="M353" s="49">
        <v>20.79</v>
      </c>
      <c r="N353" s="49">
        <v>14.86</v>
      </c>
      <c r="O353" s="49">
        <v>20.54</v>
      </c>
      <c r="P353" s="49">
        <v>14.86</v>
      </c>
      <c r="Q353" s="49">
        <v>20.54</v>
      </c>
      <c r="R353" s="49">
        <v>14.02</v>
      </c>
      <c r="S353" s="49">
        <v>19.38</v>
      </c>
      <c r="T353" s="49">
        <v>0</v>
      </c>
      <c r="U353" s="49">
        <v>0</v>
      </c>
    </row>
    <row r="354" spans="1:21" ht="13.5" thickBot="1">
      <c r="A354" s="60" t="s">
        <v>1207</v>
      </c>
      <c r="B354" s="60" t="s">
        <v>1212</v>
      </c>
      <c r="C354" s="35"/>
      <c r="D354" s="35">
        <v>7896261000438</v>
      </c>
      <c r="E354" s="47">
        <v>1006800380041</v>
      </c>
      <c r="F354" s="35">
        <v>526502707149310</v>
      </c>
      <c r="G354" s="35"/>
      <c r="H354" s="48" t="s">
        <v>1112</v>
      </c>
      <c r="I354" s="48" t="s">
        <v>25</v>
      </c>
      <c r="J354" s="49">
        <v>7.67</v>
      </c>
      <c r="K354" s="49">
        <v>10.61</v>
      </c>
      <c r="L354" s="49">
        <v>7.58</v>
      </c>
      <c r="M354" s="49">
        <v>10.48</v>
      </c>
      <c r="N354" s="49">
        <v>7.49</v>
      </c>
      <c r="O354" s="49">
        <v>10.35</v>
      </c>
      <c r="P354" s="49">
        <v>7.49</v>
      </c>
      <c r="Q354" s="49">
        <v>10.35</v>
      </c>
      <c r="R354" s="49">
        <v>7.06</v>
      </c>
      <c r="S354" s="49">
        <v>9.76</v>
      </c>
      <c r="T354" s="49">
        <v>0</v>
      </c>
      <c r="U354" s="49">
        <v>0</v>
      </c>
    </row>
    <row r="355" spans="1:21" ht="23.25" thickBot="1">
      <c r="A355" s="60" t="s">
        <v>1237</v>
      </c>
      <c r="B355" s="60" t="s">
        <v>1240</v>
      </c>
      <c r="C355" s="35"/>
      <c r="D355" s="35">
        <v>7896261000827</v>
      </c>
      <c r="E355" s="47">
        <v>1006800290016</v>
      </c>
      <c r="F355" s="35">
        <v>526503303114424</v>
      </c>
      <c r="G355" s="35"/>
      <c r="H355" s="48" t="s">
        <v>1112</v>
      </c>
      <c r="I355" s="48" t="s">
        <v>43</v>
      </c>
      <c r="J355" s="49">
        <v>83.08</v>
      </c>
      <c r="K355" s="49">
        <v>110.44</v>
      </c>
      <c r="L355" s="49">
        <v>81.900000000000006</v>
      </c>
      <c r="M355" s="49">
        <v>108.93</v>
      </c>
      <c r="N355" s="49">
        <v>80.760000000000005</v>
      </c>
      <c r="O355" s="49">
        <v>107.46</v>
      </c>
      <c r="P355" s="49">
        <v>70.150000000000006</v>
      </c>
      <c r="Q355" s="49">
        <v>96.97</v>
      </c>
      <c r="R355" s="49">
        <v>75.489999999999995</v>
      </c>
      <c r="S355" s="49">
        <v>100.67</v>
      </c>
      <c r="T355" s="49">
        <v>0</v>
      </c>
      <c r="U355" s="49">
        <v>0</v>
      </c>
    </row>
    <row r="356" spans="1:21" ht="13.5" thickBot="1">
      <c r="A356" s="60" t="s">
        <v>1268</v>
      </c>
      <c r="B356" s="60" t="s">
        <v>1269</v>
      </c>
      <c r="C356" s="35"/>
      <c r="D356" s="35">
        <v>7896261002197</v>
      </c>
      <c r="E356" s="47">
        <v>1006800560013</v>
      </c>
      <c r="F356" s="35">
        <v>526504401111411</v>
      </c>
      <c r="G356" s="35"/>
      <c r="H356" s="48" t="s">
        <v>1112</v>
      </c>
      <c r="I356" s="48" t="s">
        <v>43</v>
      </c>
      <c r="J356" s="49">
        <v>34.700000000000003</v>
      </c>
      <c r="K356" s="49">
        <v>46.13</v>
      </c>
      <c r="L356" s="49">
        <v>34.21</v>
      </c>
      <c r="M356" s="49">
        <v>45.5</v>
      </c>
      <c r="N356" s="49">
        <v>33.729999999999997</v>
      </c>
      <c r="O356" s="49">
        <v>44.88</v>
      </c>
      <c r="P356" s="49">
        <v>29.3</v>
      </c>
      <c r="Q356" s="49">
        <v>40.5</v>
      </c>
      <c r="R356" s="49">
        <v>31.53</v>
      </c>
      <c r="S356" s="49">
        <v>42.05</v>
      </c>
      <c r="T356" s="49">
        <v>0</v>
      </c>
      <c r="U356" s="49">
        <v>0</v>
      </c>
    </row>
    <row r="357" spans="1:21" ht="23.25" thickBot="1">
      <c r="A357" s="60" t="s">
        <v>407</v>
      </c>
      <c r="B357" s="60" t="s">
        <v>413</v>
      </c>
      <c r="C357" s="35"/>
      <c r="D357" s="35">
        <v>7896261009783</v>
      </c>
      <c r="E357" s="47">
        <v>1006809700020</v>
      </c>
      <c r="F357" s="35">
        <v>526524601114115</v>
      </c>
      <c r="G357" s="35"/>
      <c r="H357" s="48" t="s">
        <v>1112</v>
      </c>
      <c r="I357" s="48" t="s">
        <v>25</v>
      </c>
      <c r="J357" s="49">
        <v>13.42</v>
      </c>
      <c r="K357" s="49">
        <v>18.55</v>
      </c>
      <c r="L357" s="49">
        <v>13.26</v>
      </c>
      <c r="M357" s="49">
        <v>18.32</v>
      </c>
      <c r="N357" s="49">
        <v>13.1</v>
      </c>
      <c r="O357" s="49">
        <v>18.100000000000001</v>
      </c>
      <c r="P357" s="49">
        <v>13.1</v>
      </c>
      <c r="Q357" s="49">
        <v>18.100000000000001</v>
      </c>
      <c r="R357" s="49">
        <v>12.35</v>
      </c>
      <c r="S357" s="49">
        <v>17.07</v>
      </c>
      <c r="T357" s="49">
        <v>0</v>
      </c>
      <c r="U357" s="49">
        <v>0</v>
      </c>
    </row>
    <row r="358" spans="1:21" ht="23.25" thickBot="1">
      <c r="A358" s="60" t="s">
        <v>407</v>
      </c>
      <c r="B358" s="60" t="s">
        <v>1273</v>
      </c>
      <c r="C358" s="35"/>
      <c r="D358" s="35">
        <v>7896261009790</v>
      </c>
      <c r="E358" s="47">
        <v>1006809700039</v>
      </c>
      <c r="F358" s="35">
        <v>526524602110113</v>
      </c>
      <c r="G358" s="35"/>
      <c r="H358" s="48" t="s">
        <v>1112</v>
      </c>
      <c r="I358" s="48" t="s">
        <v>25</v>
      </c>
      <c r="J358" s="49">
        <v>18.23</v>
      </c>
      <c r="K358" s="49">
        <v>25.2</v>
      </c>
      <c r="L358" s="49">
        <v>18.010000000000002</v>
      </c>
      <c r="M358" s="49">
        <v>24.89</v>
      </c>
      <c r="N358" s="49">
        <v>17.79</v>
      </c>
      <c r="O358" s="49">
        <v>24.59</v>
      </c>
      <c r="P358" s="49">
        <v>17.79</v>
      </c>
      <c r="Q358" s="49">
        <v>24.59</v>
      </c>
      <c r="R358" s="49">
        <v>16.78</v>
      </c>
      <c r="S358" s="49">
        <v>23.2</v>
      </c>
      <c r="T358" s="49">
        <v>0</v>
      </c>
      <c r="U358" s="49">
        <v>0</v>
      </c>
    </row>
    <row r="359" spans="1:21" ht="23.25" thickBot="1">
      <c r="A359" s="60" t="s">
        <v>103</v>
      </c>
      <c r="B359" s="60" t="s">
        <v>105</v>
      </c>
      <c r="C359" s="35"/>
      <c r="D359" s="35">
        <v>7896261005433</v>
      </c>
      <c r="E359" s="47">
        <v>1006809680054</v>
      </c>
      <c r="F359" s="35">
        <v>526524702115117</v>
      </c>
      <c r="G359" s="35"/>
      <c r="H359" s="48" t="s">
        <v>1112</v>
      </c>
      <c r="I359" s="48" t="s">
        <v>25</v>
      </c>
      <c r="J359" s="49">
        <v>12.48</v>
      </c>
      <c r="K359" s="49">
        <v>17.260000000000002</v>
      </c>
      <c r="L359" s="49">
        <v>12.33</v>
      </c>
      <c r="M359" s="49">
        <v>17.05</v>
      </c>
      <c r="N359" s="49">
        <v>12.18</v>
      </c>
      <c r="O359" s="49">
        <v>16.84</v>
      </c>
      <c r="P359" s="49">
        <v>12.18</v>
      </c>
      <c r="Q359" s="49">
        <v>16.84</v>
      </c>
      <c r="R359" s="49">
        <v>11.49</v>
      </c>
      <c r="S359" s="49">
        <v>15.88</v>
      </c>
      <c r="T359" s="49">
        <v>0</v>
      </c>
      <c r="U359" s="49">
        <v>0</v>
      </c>
    </row>
    <row r="360" spans="1:21" ht="23.25" thickBot="1">
      <c r="A360" s="60" t="s">
        <v>1276</v>
      </c>
      <c r="B360" s="60" t="s">
        <v>1277</v>
      </c>
      <c r="C360" s="35"/>
      <c r="D360" s="35">
        <v>7896261008359</v>
      </c>
      <c r="E360" s="47">
        <v>1006809460089</v>
      </c>
      <c r="F360" s="35">
        <v>526525002117311</v>
      </c>
      <c r="G360" s="35"/>
      <c r="H360" s="48" t="s">
        <v>1112</v>
      </c>
      <c r="I360" s="48" t="s">
        <v>25</v>
      </c>
      <c r="J360" s="49">
        <v>103.51</v>
      </c>
      <c r="K360" s="49">
        <v>143.08000000000001</v>
      </c>
      <c r="L360" s="49">
        <v>102.25</v>
      </c>
      <c r="M360" s="49">
        <v>141.34</v>
      </c>
      <c r="N360" s="49">
        <v>101.02</v>
      </c>
      <c r="O360" s="49">
        <v>139.65</v>
      </c>
      <c r="P360" s="49">
        <v>101.02</v>
      </c>
      <c r="Q360" s="49">
        <v>139.65</v>
      </c>
      <c r="R360" s="106">
        <v>95.27</v>
      </c>
      <c r="S360" s="106">
        <v>131.69999999999999</v>
      </c>
      <c r="T360" s="106">
        <v>0</v>
      </c>
      <c r="U360" s="49">
        <v>0</v>
      </c>
    </row>
    <row r="361" spans="1:21" ht="23.25" thickBot="1">
      <c r="A361" s="60" t="s">
        <v>1276</v>
      </c>
      <c r="B361" s="60" t="s">
        <v>1279</v>
      </c>
      <c r="C361" s="35"/>
      <c r="D361" s="35">
        <v>7896261008328</v>
      </c>
      <c r="E361" s="47">
        <v>1006809460046</v>
      </c>
      <c r="F361" s="35">
        <v>526525004111319</v>
      </c>
      <c r="G361" s="35"/>
      <c r="H361" s="48" t="s">
        <v>1112</v>
      </c>
      <c r="I361" s="48" t="s">
        <v>25</v>
      </c>
      <c r="J361" s="49">
        <v>103.51</v>
      </c>
      <c r="K361" s="49">
        <v>143.08000000000001</v>
      </c>
      <c r="L361" s="49">
        <v>102.25</v>
      </c>
      <c r="M361" s="49">
        <v>141.34</v>
      </c>
      <c r="N361" s="49">
        <v>101.02</v>
      </c>
      <c r="O361" s="49">
        <v>139.65</v>
      </c>
      <c r="P361" s="49">
        <v>101.02</v>
      </c>
      <c r="Q361" s="49">
        <v>139.65</v>
      </c>
      <c r="R361" s="49">
        <v>95.27</v>
      </c>
      <c r="S361" s="49">
        <v>131.69999999999999</v>
      </c>
      <c r="T361" s="49">
        <v>0</v>
      </c>
      <c r="U361" s="49">
        <v>0</v>
      </c>
    </row>
    <row r="362" spans="1:21" ht="23.25" thickBot="1">
      <c r="A362" s="60" t="s">
        <v>1455</v>
      </c>
      <c r="B362" s="60" t="s">
        <v>1456</v>
      </c>
      <c r="C362" s="35"/>
      <c r="D362" s="35">
        <v>7896261000551</v>
      </c>
      <c r="E362" s="47">
        <v>1006800780013</v>
      </c>
      <c r="F362" s="35">
        <v>526508903160411</v>
      </c>
      <c r="G362" s="35"/>
      <c r="H362" s="48" t="s">
        <v>1112</v>
      </c>
      <c r="I362" s="48" t="s">
        <v>43</v>
      </c>
      <c r="J362" s="49">
        <v>18.39</v>
      </c>
      <c r="K362" s="49">
        <v>24.44</v>
      </c>
      <c r="L362" s="49">
        <v>18.13</v>
      </c>
      <c r="M362" s="49">
        <v>24.11</v>
      </c>
      <c r="N362" s="49">
        <v>17.87</v>
      </c>
      <c r="O362" s="49">
        <v>23.78</v>
      </c>
      <c r="P362" s="49">
        <v>15.52</v>
      </c>
      <c r="Q362" s="49">
        <v>21.46</v>
      </c>
      <c r="R362" s="49">
        <v>16.71</v>
      </c>
      <c r="S362" s="49">
        <v>22.28</v>
      </c>
      <c r="T362" s="49">
        <v>0</v>
      </c>
      <c r="U362" s="49">
        <v>0</v>
      </c>
    </row>
    <row r="363" spans="1:21" ht="23.25" thickBot="1">
      <c r="A363" s="60" t="s">
        <v>1455</v>
      </c>
      <c r="B363" s="60" t="s">
        <v>1457</v>
      </c>
      <c r="C363" s="35"/>
      <c r="D363" s="35">
        <v>7896261000568</v>
      </c>
      <c r="E363" s="47">
        <v>1006800780021</v>
      </c>
      <c r="F363" s="35">
        <v>526508904167418</v>
      </c>
      <c r="G363" s="35"/>
      <c r="H363" s="48" t="s">
        <v>1112</v>
      </c>
      <c r="I363" s="48" t="s">
        <v>43</v>
      </c>
      <c r="J363" s="49">
        <v>18.68</v>
      </c>
      <c r="K363" s="49">
        <v>24.83</v>
      </c>
      <c r="L363" s="49">
        <v>18.41</v>
      </c>
      <c r="M363" s="49">
        <v>24.49</v>
      </c>
      <c r="N363" s="49">
        <v>18.149999999999999</v>
      </c>
      <c r="O363" s="49">
        <v>24.16</v>
      </c>
      <c r="P363" s="49">
        <v>15.77</v>
      </c>
      <c r="Q363" s="49">
        <v>21.8</v>
      </c>
      <c r="R363" s="49">
        <v>16.97</v>
      </c>
      <c r="S363" s="49">
        <v>22.63</v>
      </c>
      <c r="T363" s="49">
        <v>0</v>
      </c>
      <c r="U363" s="49">
        <v>0</v>
      </c>
    </row>
    <row r="364" spans="1:21" ht="13.5" thickBot="1">
      <c r="A364" s="60" t="s">
        <v>1462</v>
      </c>
      <c r="B364" s="60" t="s">
        <v>1461</v>
      </c>
      <c r="C364" s="35"/>
      <c r="D364" s="35">
        <v>7896261001701</v>
      </c>
      <c r="E364" s="47">
        <v>1006800720118</v>
      </c>
      <c r="F364" s="35">
        <v>526527801114415</v>
      </c>
      <c r="G364" s="35"/>
      <c r="H364" s="48" t="s">
        <v>1112</v>
      </c>
      <c r="I364" s="48" t="s">
        <v>25</v>
      </c>
      <c r="J364" s="49">
        <v>51.48</v>
      </c>
      <c r="K364" s="49">
        <v>71.17</v>
      </c>
      <c r="L364" s="49">
        <v>50.86</v>
      </c>
      <c r="M364" s="49">
        <v>70.3</v>
      </c>
      <c r="N364" s="49">
        <v>50.25</v>
      </c>
      <c r="O364" s="49">
        <v>69.459999999999994</v>
      </c>
      <c r="P364" s="49">
        <v>50.25</v>
      </c>
      <c r="Q364" s="49">
        <v>69.459999999999994</v>
      </c>
      <c r="R364" s="49">
        <v>47.39</v>
      </c>
      <c r="S364" s="49">
        <v>65.510000000000005</v>
      </c>
      <c r="T364" s="49">
        <v>0</v>
      </c>
      <c r="U364" s="49">
        <v>0</v>
      </c>
    </row>
    <row r="365" spans="1:21" ht="23.25" thickBot="1">
      <c r="A365" s="60" t="s">
        <v>1468</v>
      </c>
      <c r="B365" s="60" t="s">
        <v>1469</v>
      </c>
      <c r="C365" s="35"/>
      <c r="D365" s="35">
        <v>7896261000582</v>
      </c>
      <c r="E365" s="47">
        <v>1006800820015</v>
      </c>
      <c r="F365" s="35">
        <v>526509301164415</v>
      </c>
      <c r="G365" s="35"/>
      <c r="H365" s="48" t="s">
        <v>1112</v>
      </c>
      <c r="I365" s="48" t="s">
        <v>43</v>
      </c>
      <c r="J365" s="49">
        <v>36.32</v>
      </c>
      <c r="K365" s="49">
        <v>48.28</v>
      </c>
      <c r="L365" s="49">
        <v>35.81</v>
      </c>
      <c r="M365" s="49">
        <v>47.62</v>
      </c>
      <c r="N365" s="49">
        <v>35.299999999999997</v>
      </c>
      <c r="O365" s="49">
        <v>46.98</v>
      </c>
      <c r="P365" s="49">
        <v>30.67</v>
      </c>
      <c r="Q365" s="49">
        <v>42.39</v>
      </c>
      <c r="R365" s="49">
        <v>33</v>
      </c>
      <c r="S365" s="49">
        <v>44.01</v>
      </c>
      <c r="T365" s="49">
        <v>0</v>
      </c>
      <c r="U365" s="49">
        <v>0</v>
      </c>
    </row>
    <row r="366" spans="1:21" ht="23.25" thickBot="1">
      <c r="A366" s="60" t="s">
        <v>1500</v>
      </c>
      <c r="B366" s="60" t="s">
        <v>1501</v>
      </c>
      <c r="C366" s="35"/>
      <c r="D366" s="35">
        <v>7896261004672</v>
      </c>
      <c r="E366" s="47">
        <v>1006801500014</v>
      </c>
      <c r="F366" s="35">
        <v>526510001111417</v>
      </c>
      <c r="G366" s="35"/>
      <c r="H366" s="48" t="s">
        <v>1112</v>
      </c>
      <c r="I366" s="48" t="s">
        <v>25</v>
      </c>
      <c r="J366" s="49">
        <v>31.98</v>
      </c>
      <c r="K366" s="49">
        <v>44.21</v>
      </c>
      <c r="L366" s="49">
        <v>31.59</v>
      </c>
      <c r="M366" s="49">
        <v>43.67</v>
      </c>
      <c r="N366" s="49">
        <v>31.21</v>
      </c>
      <c r="O366" s="49">
        <v>43.14</v>
      </c>
      <c r="P366" s="49">
        <v>31.21</v>
      </c>
      <c r="Q366" s="49">
        <v>43.14</v>
      </c>
      <c r="R366" s="49">
        <v>29.44</v>
      </c>
      <c r="S366" s="49">
        <v>40.69</v>
      </c>
      <c r="T366" s="49">
        <v>0</v>
      </c>
      <c r="U366" s="49">
        <v>0</v>
      </c>
    </row>
    <row r="367" spans="1:21" ht="23.25" thickBot="1">
      <c r="A367" s="60" t="s">
        <v>1502</v>
      </c>
      <c r="B367" s="60" t="s">
        <v>1503</v>
      </c>
      <c r="C367" s="35"/>
      <c r="D367" s="35">
        <v>7896261004702</v>
      </c>
      <c r="E367" s="47">
        <v>1006801040013</v>
      </c>
      <c r="F367" s="35">
        <v>526510201119411</v>
      </c>
      <c r="G367" s="35"/>
      <c r="H367" s="48" t="s">
        <v>1112</v>
      </c>
      <c r="I367" s="48" t="s">
        <v>25</v>
      </c>
      <c r="J367" s="49">
        <v>22.67</v>
      </c>
      <c r="K367" s="49">
        <v>31.34</v>
      </c>
      <c r="L367" s="49">
        <v>22.4</v>
      </c>
      <c r="M367" s="49">
        <v>30.96</v>
      </c>
      <c r="N367" s="49">
        <v>22.13</v>
      </c>
      <c r="O367" s="49">
        <v>30.59</v>
      </c>
      <c r="P367" s="49">
        <v>22.13</v>
      </c>
      <c r="Q367" s="49">
        <v>30.59</v>
      </c>
      <c r="R367" s="49">
        <v>20.87</v>
      </c>
      <c r="S367" s="49">
        <v>28.85</v>
      </c>
      <c r="T367" s="49">
        <v>0</v>
      </c>
      <c r="U367" s="49">
        <v>0</v>
      </c>
    </row>
    <row r="368" spans="1:21" ht="13.5" thickBot="1">
      <c r="A368" s="60" t="s">
        <v>1504</v>
      </c>
      <c r="B368" s="60" t="s">
        <v>1505</v>
      </c>
      <c r="C368" s="35"/>
      <c r="D368" s="35">
        <v>7896261016996</v>
      </c>
      <c r="E368" s="47">
        <v>1006808660017</v>
      </c>
      <c r="F368" s="35">
        <v>526527005113419</v>
      </c>
      <c r="G368" s="35"/>
      <c r="H368" s="48" t="s">
        <v>1112</v>
      </c>
      <c r="I368" s="48" t="s">
        <v>25</v>
      </c>
      <c r="J368" s="49">
        <v>3.35</v>
      </c>
      <c r="K368" s="49">
        <v>4.63</v>
      </c>
      <c r="L368" s="49">
        <v>3.31</v>
      </c>
      <c r="M368" s="49">
        <v>4.57</v>
      </c>
      <c r="N368" s="49">
        <v>3.27</v>
      </c>
      <c r="O368" s="49">
        <v>4.5199999999999996</v>
      </c>
      <c r="P368" s="49">
        <v>3.27</v>
      </c>
      <c r="Q368" s="49">
        <v>4.5199999999999996</v>
      </c>
      <c r="R368" s="49">
        <v>3.08</v>
      </c>
      <c r="S368" s="49">
        <v>4.26</v>
      </c>
      <c r="T368" s="49">
        <v>0</v>
      </c>
      <c r="U368" s="49">
        <v>0</v>
      </c>
    </row>
    <row r="369" spans="1:21" ht="13.5" thickBot="1">
      <c r="A369" s="60" t="s">
        <v>1504</v>
      </c>
      <c r="B369" s="60" t="s">
        <v>1506</v>
      </c>
      <c r="C369" s="35"/>
      <c r="D369" s="35">
        <v>7896261015753</v>
      </c>
      <c r="E369" s="47">
        <v>1006808660025</v>
      </c>
      <c r="F369" s="35">
        <v>526527003110412</v>
      </c>
      <c r="G369" s="35"/>
      <c r="H369" s="48" t="s">
        <v>1112</v>
      </c>
      <c r="I369" s="48" t="s">
        <v>25</v>
      </c>
      <c r="J369" s="49">
        <v>6.66</v>
      </c>
      <c r="K369" s="49">
        <v>9.2100000000000009</v>
      </c>
      <c r="L369" s="49">
        <v>6.58</v>
      </c>
      <c r="M369" s="49">
        <v>9.1</v>
      </c>
      <c r="N369" s="49">
        <v>6.5</v>
      </c>
      <c r="O369" s="49">
        <v>8.99</v>
      </c>
      <c r="P369" s="49">
        <v>6.5</v>
      </c>
      <c r="Q369" s="49">
        <v>8.99</v>
      </c>
      <c r="R369" s="49">
        <v>6.13</v>
      </c>
      <c r="S369" s="49">
        <v>8.48</v>
      </c>
      <c r="T369" s="49">
        <v>0</v>
      </c>
      <c r="U369" s="49">
        <v>0</v>
      </c>
    </row>
    <row r="370" spans="1:21" ht="13.5" thickBot="1">
      <c r="A370" s="60" t="s">
        <v>1504</v>
      </c>
      <c r="B370" s="60" t="s">
        <v>1507</v>
      </c>
      <c r="C370" s="35"/>
      <c r="D370" s="35">
        <v>7896261012974</v>
      </c>
      <c r="E370" s="47">
        <v>1006808660033</v>
      </c>
      <c r="F370" s="35">
        <v>526527001118416</v>
      </c>
      <c r="G370" s="35"/>
      <c r="H370" s="48" t="s">
        <v>1112</v>
      </c>
      <c r="I370" s="48" t="s">
        <v>25</v>
      </c>
      <c r="J370" s="49">
        <v>13.34</v>
      </c>
      <c r="K370" s="49">
        <v>18.45</v>
      </c>
      <c r="L370" s="49">
        <v>13.18</v>
      </c>
      <c r="M370" s="49">
        <v>18.22</v>
      </c>
      <c r="N370" s="49">
        <v>13.02</v>
      </c>
      <c r="O370" s="49">
        <v>18</v>
      </c>
      <c r="P370" s="49">
        <v>13.02</v>
      </c>
      <c r="Q370" s="49">
        <v>18</v>
      </c>
      <c r="R370" s="49">
        <v>12.28</v>
      </c>
      <c r="S370" s="49">
        <v>16.98</v>
      </c>
      <c r="T370" s="49">
        <v>0</v>
      </c>
      <c r="U370" s="49">
        <v>0</v>
      </c>
    </row>
    <row r="371" spans="1:21" ht="13.5" thickBot="1">
      <c r="A371" s="60" t="s">
        <v>1504</v>
      </c>
      <c r="B371" s="60" t="s">
        <v>1508</v>
      </c>
      <c r="C371" s="35"/>
      <c r="D371" s="35">
        <v>7896261017009</v>
      </c>
      <c r="E371" s="47">
        <v>1006808660051</v>
      </c>
      <c r="F371" s="35">
        <v>526527006111411</v>
      </c>
      <c r="G371" s="35"/>
      <c r="H371" s="48" t="s">
        <v>1112</v>
      </c>
      <c r="I371" s="48" t="s">
        <v>25</v>
      </c>
      <c r="J371" s="49">
        <v>5.61</v>
      </c>
      <c r="K371" s="49">
        <v>7.75</v>
      </c>
      <c r="L371" s="49">
        <v>5.54</v>
      </c>
      <c r="M371" s="49">
        <v>7.66</v>
      </c>
      <c r="N371" s="49">
        <v>5.47</v>
      </c>
      <c r="O371" s="49">
        <v>7.56</v>
      </c>
      <c r="P371" s="49">
        <v>5.47</v>
      </c>
      <c r="Q371" s="49">
        <v>7.56</v>
      </c>
      <c r="R371" s="106">
        <v>5.16</v>
      </c>
      <c r="S371" s="106">
        <v>7.13</v>
      </c>
      <c r="T371" s="106">
        <v>0</v>
      </c>
      <c r="U371" s="49">
        <v>0</v>
      </c>
    </row>
    <row r="372" spans="1:21" ht="13.5" thickBot="1">
      <c r="A372" s="60" t="s">
        <v>1504</v>
      </c>
      <c r="B372" s="60" t="s">
        <v>1509</v>
      </c>
      <c r="C372" s="35"/>
      <c r="D372" s="35">
        <v>7896261015760</v>
      </c>
      <c r="E372" s="47">
        <v>1006808660068</v>
      </c>
      <c r="F372" s="35">
        <v>526527004117410</v>
      </c>
      <c r="G372" s="35"/>
      <c r="H372" s="48" t="s">
        <v>1112</v>
      </c>
      <c r="I372" s="48" t="s">
        <v>25</v>
      </c>
      <c r="J372" s="49">
        <v>11.21</v>
      </c>
      <c r="K372" s="49">
        <v>15.5</v>
      </c>
      <c r="L372" s="49">
        <v>11.08</v>
      </c>
      <c r="M372" s="49">
        <v>15.31</v>
      </c>
      <c r="N372" s="49">
        <v>10.94</v>
      </c>
      <c r="O372" s="49">
        <v>15.13</v>
      </c>
      <c r="P372" s="49">
        <v>10.94</v>
      </c>
      <c r="Q372" s="49">
        <v>15.13</v>
      </c>
      <c r="R372" s="49">
        <v>10.32</v>
      </c>
      <c r="S372" s="49">
        <v>14.27</v>
      </c>
      <c r="T372" s="49">
        <v>0</v>
      </c>
      <c r="U372" s="49">
        <v>0</v>
      </c>
    </row>
    <row r="373" spans="1:21" ht="13.5" thickBot="1">
      <c r="A373" s="60" t="s">
        <v>1504</v>
      </c>
      <c r="B373" s="60" t="s">
        <v>1510</v>
      </c>
      <c r="C373" s="35"/>
      <c r="D373" s="35">
        <v>7896261012981</v>
      </c>
      <c r="E373" s="47">
        <v>1006808660076</v>
      </c>
      <c r="F373" s="35">
        <v>526527002114414</v>
      </c>
      <c r="G373" s="35"/>
      <c r="H373" s="48" t="s">
        <v>1112</v>
      </c>
      <c r="I373" s="48" t="s">
        <v>25</v>
      </c>
      <c r="J373" s="49">
        <v>22.4</v>
      </c>
      <c r="K373" s="49">
        <v>30.96</v>
      </c>
      <c r="L373" s="49">
        <v>22.12</v>
      </c>
      <c r="M373" s="49">
        <v>30.58</v>
      </c>
      <c r="N373" s="49">
        <v>21.86</v>
      </c>
      <c r="O373" s="49">
        <v>30.21</v>
      </c>
      <c r="P373" s="49">
        <v>21.86</v>
      </c>
      <c r="Q373" s="49">
        <v>30.21</v>
      </c>
      <c r="R373" s="49">
        <v>20.61</v>
      </c>
      <c r="S373" s="49">
        <v>28.5</v>
      </c>
      <c r="T373" s="49">
        <v>0</v>
      </c>
      <c r="U373" s="49">
        <v>0</v>
      </c>
    </row>
    <row r="374" spans="1:21" ht="13.5" thickBot="1">
      <c r="A374" s="60" t="s">
        <v>1511</v>
      </c>
      <c r="B374" s="60" t="s">
        <v>1513</v>
      </c>
      <c r="C374" s="35"/>
      <c r="D374" s="35">
        <v>7896261002524</v>
      </c>
      <c r="E374" s="47">
        <v>1006800500088</v>
      </c>
      <c r="F374" s="35">
        <v>526510401150411</v>
      </c>
      <c r="G374" s="35"/>
      <c r="H374" s="48" t="s">
        <v>1112</v>
      </c>
      <c r="I374" s="48" t="s">
        <v>25</v>
      </c>
      <c r="J374" s="49">
        <v>173.53</v>
      </c>
      <c r="K374" s="49">
        <v>239.89</v>
      </c>
      <c r="L374" s="49">
        <v>171.43</v>
      </c>
      <c r="M374" s="49">
        <v>236.97</v>
      </c>
      <c r="N374" s="49">
        <v>169.37</v>
      </c>
      <c r="O374" s="49">
        <v>234.13</v>
      </c>
      <c r="P374" s="49">
        <v>169.37</v>
      </c>
      <c r="Q374" s="49">
        <v>234.13</v>
      </c>
      <c r="R374" s="49">
        <v>159.72999999999999</v>
      </c>
      <c r="S374" s="49">
        <v>220.81</v>
      </c>
      <c r="T374" s="49">
        <v>0</v>
      </c>
      <c r="U374" s="49">
        <v>0</v>
      </c>
    </row>
    <row r="375" spans="1:21" ht="23.25" thickBot="1">
      <c r="A375" s="60" t="s">
        <v>1586</v>
      </c>
      <c r="B375" s="60" t="s">
        <v>1589</v>
      </c>
      <c r="C375" s="35"/>
      <c r="D375" s="35">
        <v>7896261017207</v>
      </c>
      <c r="E375" s="47">
        <v>1006810660029</v>
      </c>
      <c r="F375" s="35">
        <v>526531802111310</v>
      </c>
      <c r="G375" s="35"/>
      <c r="H375" s="48" t="s">
        <v>1112</v>
      </c>
      <c r="I375" s="48" t="s">
        <v>43</v>
      </c>
      <c r="J375" s="49">
        <v>56.09</v>
      </c>
      <c r="K375" s="49">
        <v>74.56</v>
      </c>
      <c r="L375" s="49">
        <v>55.29</v>
      </c>
      <c r="M375" s="49">
        <v>73.540000000000006</v>
      </c>
      <c r="N375" s="49">
        <v>54.52</v>
      </c>
      <c r="O375" s="49">
        <v>72.55</v>
      </c>
      <c r="P375" s="49">
        <v>47.36</v>
      </c>
      <c r="Q375" s="49">
        <v>65.47</v>
      </c>
      <c r="R375" s="49">
        <v>50.96</v>
      </c>
      <c r="S375" s="49">
        <v>67.959999999999994</v>
      </c>
      <c r="T375" s="49">
        <v>0</v>
      </c>
      <c r="U375" s="49">
        <v>0</v>
      </c>
    </row>
    <row r="376" spans="1:21" ht="23.25" thickBot="1">
      <c r="A376" s="60" t="s">
        <v>1586</v>
      </c>
      <c r="B376" s="60" t="s">
        <v>1590</v>
      </c>
      <c r="C376" s="35"/>
      <c r="D376" s="35">
        <v>7896261017214</v>
      </c>
      <c r="E376" s="47">
        <v>1006810660037</v>
      </c>
      <c r="F376" s="35">
        <v>526531803118319</v>
      </c>
      <c r="G376" s="35"/>
      <c r="H376" s="48" t="s">
        <v>1112</v>
      </c>
      <c r="I376" s="48" t="s">
        <v>43</v>
      </c>
      <c r="J376" s="49">
        <v>112.16</v>
      </c>
      <c r="K376" s="49">
        <v>149.09</v>
      </c>
      <c r="L376" s="49">
        <v>110.57</v>
      </c>
      <c r="M376" s="49">
        <v>147.05000000000001</v>
      </c>
      <c r="N376" s="49">
        <v>109.02</v>
      </c>
      <c r="O376" s="49">
        <v>145.07</v>
      </c>
      <c r="P376" s="49">
        <v>94.7</v>
      </c>
      <c r="Q376" s="49">
        <v>130.91</v>
      </c>
      <c r="R376" s="49">
        <v>101.91</v>
      </c>
      <c r="S376" s="49">
        <v>135.9</v>
      </c>
      <c r="T376" s="49">
        <v>0</v>
      </c>
      <c r="U376" s="49">
        <v>0</v>
      </c>
    </row>
    <row r="377" spans="1:21" ht="23.25" thickBot="1">
      <c r="A377" s="60" t="s">
        <v>1586</v>
      </c>
      <c r="B377" s="60" t="s">
        <v>1591</v>
      </c>
      <c r="C377" s="35"/>
      <c r="D377" s="35">
        <v>7896261017191</v>
      </c>
      <c r="E377" s="47">
        <v>1006810660010</v>
      </c>
      <c r="F377" s="35">
        <v>526531801115312</v>
      </c>
      <c r="G377" s="35"/>
      <c r="H377" s="48" t="s">
        <v>1112</v>
      </c>
      <c r="I377" s="48" t="s">
        <v>43</v>
      </c>
      <c r="J377" s="49">
        <v>28.03</v>
      </c>
      <c r="K377" s="49">
        <v>37.26</v>
      </c>
      <c r="L377" s="49">
        <v>27.64</v>
      </c>
      <c r="M377" s="49">
        <v>36.75</v>
      </c>
      <c r="N377" s="49">
        <v>27.25</v>
      </c>
      <c r="O377" s="49">
        <v>36.26</v>
      </c>
      <c r="P377" s="49">
        <v>23.67</v>
      </c>
      <c r="Q377" s="49">
        <v>32.72</v>
      </c>
      <c r="R377" s="49">
        <v>25.47</v>
      </c>
      <c r="S377" s="49">
        <v>33.97</v>
      </c>
      <c r="T377" s="49">
        <v>0</v>
      </c>
      <c r="U377" s="49">
        <v>0</v>
      </c>
    </row>
    <row r="378" spans="1:21" ht="23.25" thickBot="1">
      <c r="A378" s="60" t="s">
        <v>1586</v>
      </c>
      <c r="B378" s="60" t="s">
        <v>1592</v>
      </c>
      <c r="C378" s="35"/>
      <c r="D378" s="35">
        <v>7896261017238</v>
      </c>
      <c r="E378" s="47">
        <v>1006810660053</v>
      </c>
      <c r="F378" s="35">
        <v>526531804114317</v>
      </c>
      <c r="G378" s="35"/>
      <c r="H378" s="48" t="s">
        <v>1112</v>
      </c>
      <c r="I378" s="48" t="s">
        <v>43</v>
      </c>
      <c r="J378" s="49">
        <v>69.92</v>
      </c>
      <c r="K378" s="49">
        <v>92.95</v>
      </c>
      <c r="L378" s="49">
        <v>68.930000000000007</v>
      </c>
      <c r="M378" s="49">
        <v>91.68</v>
      </c>
      <c r="N378" s="49">
        <v>67.97</v>
      </c>
      <c r="O378" s="49">
        <v>90.44</v>
      </c>
      <c r="P378" s="49">
        <v>59.04</v>
      </c>
      <c r="Q378" s="49">
        <v>81.61</v>
      </c>
      <c r="R378" s="49">
        <v>63.53</v>
      </c>
      <c r="S378" s="49">
        <v>84.72</v>
      </c>
      <c r="T378" s="49">
        <v>0</v>
      </c>
      <c r="U378" s="49">
        <v>0</v>
      </c>
    </row>
    <row r="379" spans="1:21" ht="23.25" thickBot="1">
      <c r="A379" s="60" t="s">
        <v>1586</v>
      </c>
      <c r="B379" s="60" t="s">
        <v>1593</v>
      </c>
      <c r="C379" s="35"/>
      <c r="D379" s="35">
        <v>7896261017245</v>
      </c>
      <c r="E379" s="47">
        <v>1006810660061</v>
      </c>
      <c r="F379" s="35">
        <v>526531805110315</v>
      </c>
      <c r="G379" s="35"/>
      <c r="H379" s="48" t="s">
        <v>1112</v>
      </c>
      <c r="I379" s="48" t="s">
        <v>43</v>
      </c>
      <c r="J379" s="49">
        <v>139.86000000000001</v>
      </c>
      <c r="K379" s="49">
        <v>185.91</v>
      </c>
      <c r="L379" s="49">
        <v>137.87</v>
      </c>
      <c r="M379" s="49">
        <v>183.37</v>
      </c>
      <c r="N379" s="49">
        <v>135.94</v>
      </c>
      <c r="O379" s="49">
        <v>180.9</v>
      </c>
      <c r="P379" s="49">
        <v>118.09</v>
      </c>
      <c r="Q379" s="49">
        <v>163.24</v>
      </c>
      <c r="R379" s="49">
        <v>127.08</v>
      </c>
      <c r="S379" s="49">
        <v>169.46</v>
      </c>
      <c r="T379" s="49">
        <v>0</v>
      </c>
      <c r="U379" s="49">
        <v>0</v>
      </c>
    </row>
    <row r="380" spans="1:21" ht="23.25" thickBot="1">
      <c r="A380" s="60" t="s">
        <v>1586</v>
      </c>
      <c r="B380" s="60" t="s">
        <v>1594</v>
      </c>
      <c r="C380" s="35"/>
      <c r="D380" s="35">
        <v>7896261017221</v>
      </c>
      <c r="E380" s="47">
        <v>1006810660045</v>
      </c>
      <c r="F380" s="35">
        <v>526531806117313</v>
      </c>
      <c r="G380" s="35"/>
      <c r="H380" s="48" t="s">
        <v>1112</v>
      </c>
      <c r="I380" s="48" t="s">
        <v>43</v>
      </c>
      <c r="J380" s="49">
        <v>34.96</v>
      </c>
      <c r="K380" s="49">
        <v>46.47</v>
      </c>
      <c r="L380" s="49">
        <v>34.47</v>
      </c>
      <c r="M380" s="49">
        <v>45.84</v>
      </c>
      <c r="N380" s="49">
        <v>33.979999999999997</v>
      </c>
      <c r="O380" s="49">
        <v>45.22</v>
      </c>
      <c r="P380" s="49">
        <v>29.52</v>
      </c>
      <c r="Q380" s="49">
        <v>40.81</v>
      </c>
      <c r="R380" s="49">
        <v>31.77</v>
      </c>
      <c r="S380" s="49">
        <v>42.36</v>
      </c>
      <c r="T380" s="49">
        <v>0</v>
      </c>
      <c r="U380" s="49">
        <v>0</v>
      </c>
    </row>
    <row r="381" spans="1:21" ht="23.25" thickBot="1">
      <c r="A381" s="60" t="s">
        <v>846</v>
      </c>
      <c r="B381" s="60" t="s">
        <v>847</v>
      </c>
      <c r="C381" s="35"/>
      <c r="D381" s="35">
        <v>7896261012387</v>
      </c>
      <c r="E381" s="47" t="s">
        <v>848</v>
      </c>
      <c r="F381" s="35">
        <v>526528401111212</v>
      </c>
      <c r="G381" s="35"/>
      <c r="H381" s="48" t="s">
        <v>1112</v>
      </c>
      <c r="I381" s="48" t="s">
        <v>25</v>
      </c>
      <c r="J381" s="49">
        <v>523.01</v>
      </c>
      <c r="K381" s="49">
        <v>722.99</v>
      </c>
      <c r="L381" s="49">
        <v>523.01</v>
      </c>
      <c r="M381" s="49">
        <v>722.99</v>
      </c>
      <c r="N381" s="49">
        <v>523.01</v>
      </c>
      <c r="O381" s="49">
        <v>722.99</v>
      </c>
      <c r="P381" s="49">
        <v>523.01</v>
      </c>
      <c r="Q381" s="49">
        <v>722.99</v>
      </c>
      <c r="R381" s="49">
        <v>523.01</v>
      </c>
      <c r="S381" s="49">
        <v>722.99</v>
      </c>
      <c r="T381" s="49">
        <v>523.01</v>
      </c>
      <c r="U381" s="49">
        <v>722.99</v>
      </c>
    </row>
    <row r="382" spans="1:21" ht="23.25" thickBot="1">
      <c r="A382" s="60" t="s">
        <v>1650</v>
      </c>
      <c r="B382" s="60" t="s">
        <v>1651</v>
      </c>
      <c r="C382" s="35"/>
      <c r="D382" s="35">
        <v>7896261002913</v>
      </c>
      <c r="E382" s="47">
        <v>1006800230031</v>
      </c>
      <c r="F382" s="35">
        <v>526514801110418</v>
      </c>
      <c r="G382" s="35"/>
      <c r="H382" s="48" t="s">
        <v>1112</v>
      </c>
      <c r="I382" s="48" t="s">
        <v>25</v>
      </c>
      <c r="J382" s="49">
        <v>10.33</v>
      </c>
      <c r="K382" s="49">
        <v>14.28</v>
      </c>
      <c r="L382" s="49">
        <v>10.210000000000001</v>
      </c>
      <c r="M382" s="49">
        <v>14.11</v>
      </c>
      <c r="N382" s="49">
        <v>10.09</v>
      </c>
      <c r="O382" s="49">
        <v>13.94</v>
      </c>
      <c r="P382" s="49">
        <v>10.09</v>
      </c>
      <c r="Q382" s="49">
        <v>13.94</v>
      </c>
      <c r="R382" s="106">
        <v>9.51</v>
      </c>
      <c r="S382" s="106">
        <v>13.15</v>
      </c>
      <c r="T382" s="106">
        <v>0</v>
      </c>
      <c r="U382" s="49">
        <v>0</v>
      </c>
    </row>
    <row r="383" spans="1:21" ht="23.25" thickBot="1">
      <c r="A383" s="60" t="s">
        <v>1650</v>
      </c>
      <c r="B383" s="60" t="s">
        <v>1652</v>
      </c>
      <c r="C383" s="35"/>
      <c r="D383" s="35">
        <v>7896261002920</v>
      </c>
      <c r="E383" s="47">
        <v>1006800230048</v>
      </c>
      <c r="F383" s="35">
        <v>526514802117416</v>
      </c>
      <c r="G383" s="35"/>
      <c r="H383" s="48" t="s">
        <v>1112</v>
      </c>
      <c r="I383" s="48" t="s">
        <v>25</v>
      </c>
      <c r="J383" s="49">
        <v>12.88</v>
      </c>
      <c r="K383" s="49">
        <v>17.809999999999999</v>
      </c>
      <c r="L383" s="49">
        <v>12.72</v>
      </c>
      <c r="M383" s="49">
        <v>17.59</v>
      </c>
      <c r="N383" s="49">
        <v>12.57</v>
      </c>
      <c r="O383" s="49">
        <v>17.38</v>
      </c>
      <c r="P383" s="49">
        <v>12.57</v>
      </c>
      <c r="Q383" s="49">
        <v>17.38</v>
      </c>
      <c r="R383" s="49">
        <v>11.86</v>
      </c>
      <c r="S383" s="49">
        <v>16.39</v>
      </c>
      <c r="T383" s="49">
        <v>0</v>
      </c>
      <c r="U383" s="49">
        <v>0</v>
      </c>
    </row>
    <row r="384" spans="1:21" ht="23.25" thickBot="1">
      <c r="A384" s="60" t="s">
        <v>1650</v>
      </c>
      <c r="B384" s="60" t="s">
        <v>1653</v>
      </c>
      <c r="C384" s="35"/>
      <c r="D384" s="35">
        <v>7896261002937</v>
      </c>
      <c r="E384" s="47">
        <v>1006800230056</v>
      </c>
      <c r="F384" s="35">
        <v>526514803113414</v>
      </c>
      <c r="G384" s="35"/>
      <c r="H384" s="48" t="s">
        <v>1112</v>
      </c>
      <c r="I384" s="48" t="s">
        <v>25</v>
      </c>
      <c r="J384" s="49">
        <v>16.489999999999998</v>
      </c>
      <c r="K384" s="49">
        <v>22.79</v>
      </c>
      <c r="L384" s="49">
        <v>16.29</v>
      </c>
      <c r="M384" s="49">
        <v>22.52</v>
      </c>
      <c r="N384" s="49">
        <v>16.09</v>
      </c>
      <c r="O384" s="49">
        <v>22.25</v>
      </c>
      <c r="P384" s="49">
        <v>16.09</v>
      </c>
      <c r="Q384" s="49">
        <v>22.25</v>
      </c>
      <c r="R384" s="49">
        <v>15.18</v>
      </c>
      <c r="S384" s="49">
        <v>20.98</v>
      </c>
      <c r="T384" s="49">
        <v>0</v>
      </c>
      <c r="U384" s="49">
        <v>0</v>
      </c>
    </row>
    <row r="385" spans="1:21" ht="23.25" thickBot="1">
      <c r="A385" s="60" t="s">
        <v>1674</v>
      </c>
      <c r="B385" s="60" t="s">
        <v>1675</v>
      </c>
      <c r="C385" s="35"/>
      <c r="D385" s="35">
        <v>7896261015012</v>
      </c>
      <c r="E385" s="47">
        <v>1006810570046</v>
      </c>
      <c r="F385" s="35">
        <v>526529803114427</v>
      </c>
      <c r="G385" s="35"/>
      <c r="H385" s="48" t="s">
        <v>1112</v>
      </c>
      <c r="I385" s="48" t="s">
        <v>43</v>
      </c>
      <c r="J385" s="49">
        <v>93.02</v>
      </c>
      <c r="K385" s="49">
        <v>123.65</v>
      </c>
      <c r="L385" s="49">
        <v>91.7</v>
      </c>
      <c r="M385" s="49">
        <v>121.96</v>
      </c>
      <c r="N385" s="49">
        <v>90.42</v>
      </c>
      <c r="O385" s="49">
        <v>120.32</v>
      </c>
      <c r="P385" s="49">
        <v>78.540000000000006</v>
      </c>
      <c r="Q385" s="49">
        <v>108.58</v>
      </c>
      <c r="R385" s="49">
        <v>84.52</v>
      </c>
      <c r="S385" s="49">
        <v>112.71</v>
      </c>
      <c r="T385" s="49">
        <v>0</v>
      </c>
      <c r="U385" s="49">
        <v>0</v>
      </c>
    </row>
    <row r="386" spans="1:21" ht="13.5" thickBot="1">
      <c r="A386" s="60" t="s">
        <v>1674</v>
      </c>
      <c r="B386" s="60" t="s">
        <v>1676</v>
      </c>
      <c r="C386" s="35"/>
      <c r="D386" s="35">
        <v>7896261014305</v>
      </c>
      <c r="E386" s="47">
        <v>1006810570038</v>
      </c>
      <c r="F386" s="35">
        <v>526529801111420</v>
      </c>
      <c r="G386" s="35"/>
      <c r="H386" s="48" t="s">
        <v>1112</v>
      </c>
      <c r="I386" s="48" t="s">
        <v>43</v>
      </c>
      <c r="J386" s="49">
        <v>21.89</v>
      </c>
      <c r="K386" s="49">
        <v>29.1</v>
      </c>
      <c r="L386" s="49">
        <v>21.58</v>
      </c>
      <c r="M386" s="49">
        <v>28.7</v>
      </c>
      <c r="N386" s="49">
        <v>21.28</v>
      </c>
      <c r="O386" s="49">
        <v>28.31</v>
      </c>
      <c r="P386" s="49">
        <v>18.48</v>
      </c>
      <c r="Q386" s="49">
        <v>25.55</v>
      </c>
      <c r="R386" s="49">
        <v>19.89</v>
      </c>
      <c r="S386" s="49">
        <v>26.52</v>
      </c>
      <c r="T386" s="49">
        <v>0</v>
      </c>
      <c r="U386" s="49">
        <v>0</v>
      </c>
    </row>
    <row r="387" spans="1:21" ht="13.5" thickBot="1">
      <c r="A387" s="60" t="s">
        <v>1674</v>
      </c>
      <c r="B387" s="60" t="s">
        <v>1677</v>
      </c>
      <c r="C387" s="35"/>
      <c r="D387" s="35">
        <v>7896261014671</v>
      </c>
      <c r="E387" s="47">
        <v>1006810570011</v>
      </c>
      <c r="F387" s="35">
        <v>526529802118429</v>
      </c>
      <c r="G387" s="35"/>
      <c r="H387" s="48" t="s">
        <v>1112</v>
      </c>
      <c r="I387" s="48" t="s">
        <v>43</v>
      </c>
      <c r="J387" s="49">
        <v>3.25</v>
      </c>
      <c r="K387" s="49">
        <v>4.3099999999999996</v>
      </c>
      <c r="L387" s="49">
        <v>3.2</v>
      </c>
      <c r="M387" s="49">
        <v>4.25</v>
      </c>
      <c r="N387" s="49">
        <v>3.15</v>
      </c>
      <c r="O387" s="49">
        <v>4.2</v>
      </c>
      <c r="P387" s="49">
        <v>2.74</v>
      </c>
      <c r="Q387" s="49">
        <v>3.79</v>
      </c>
      <c r="R387" s="49">
        <v>2.95</v>
      </c>
      <c r="S387" s="49">
        <v>3.93</v>
      </c>
      <c r="T387" s="49">
        <v>0</v>
      </c>
      <c r="U387" s="49">
        <v>0</v>
      </c>
    </row>
    <row r="388" spans="1:21" ht="23.25" thickBot="1">
      <c r="A388" s="60" t="s">
        <v>1678</v>
      </c>
      <c r="B388" s="60" t="s">
        <v>1679</v>
      </c>
      <c r="C388" s="35"/>
      <c r="D388" s="35">
        <v>7896261011243</v>
      </c>
      <c r="E388" s="47">
        <v>1006810390072</v>
      </c>
      <c r="F388" s="35">
        <v>526527402171318</v>
      </c>
      <c r="G388" s="35"/>
      <c r="H388" s="48" t="s">
        <v>1112</v>
      </c>
      <c r="I388" s="48" t="s">
        <v>43</v>
      </c>
      <c r="J388" s="49">
        <v>12.91</v>
      </c>
      <c r="K388" s="49">
        <v>17.16</v>
      </c>
      <c r="L388" s="49">
        <v>12.72</v>
      </c>
      <c r="M388" s="49">
        <v>16.920000000000002</v>
      </c>
      <c r="N388" s="49">
        <v>12.55</v>
      </c>
      <c r="O388" s="49">
        <v>16.690000000000001</v>
      </c>
      <c r="P388" s="49">
        <v>10.9</v>
      </c>
      <c r="Q388" s="49">
        <v>15.07</v>
      </c>
      <c r="R388" s="49">
        <v>11.73</v>
      </c>
      <c r="S388" s="49">
        <v>15.64</v>
      </c>
      <c r="T388" s="49">
        <v>0</v>
      </c>
      <c r="U388" s="49">
        <v>0</v>
      </c>
    </row>
    <row r="389" spans="1:21" ht="23.25" thickBot="1">
      <c r="A389" s="60" t="s">
        <v>1689</v>
      </c>
      <c r="B389" s="60" t="s">
        <v>1690</v>
      </c>
      <c r="C389" s="35"/>
      <c r="D389" s="35">
        <v>7896261009929</v>
      </c>
      <c r="E389" s="47">
        <v>1006810200011</v>
      </c>
      <c r="F389" s="35">
        <v>526515904118411</v>
      </c>
      <c r="G389" s="35"/>
      <c r="H389" s="48" t="s">
        <v>1112</v>
      </c>
      <c r="I389" s="48" t="s">
        <v>43</v>
      </c>
      <c r="J389" s="49">
        <v>17.73</v>
      </c>
      <c r="K389" s="49">
        <v>23.57</v>
      </c>
      <c r="L389" s="49">
        <v>17.48</v>
      </c>
      <c r="M389" s="49">
        <v>23.25</v>
      </c>
      <c r="N389" s="49">
        <v>17.23</v>
      </c>
      <c r="O389" s="49">
        <v>22.93</v>
      </c>
      <c r="P389" s="49">
        <v>14.97</v>
      </c>
      <c r="Q389" s="49">
        <v>20.69</v>
      </c>
      <c r="R389" s="49">
        <v>16.11</v>
      </c>
      <c r="S389" s="49">
        <v>21.48</v>
      </c>
      <c r="T389" s="49">
        <v>0</v>
      </c>
      <c r="U389" s="49">
        <v>0</v>
      </c>
    </row>
    <row r="390" spans="1:21" ht="13.5" thickBot="1">
      <c r="A390" s="60" t="s">
        <v>1689</v>
      </c>
      <c r="B390" s="60" t="s">
        <v>1691</v>
      </c>
      <c r="C390" s="35"/>
      <c r="D390" s="35">
        <v>7896261006591</v>
      </c>
      <c r="E390" s="47">
        <v>1006808700116</v>
      </c>
      <c r="F390" s="35">
        <v>526515901161411</v>
      </c>
      <c r="G390" s="35"/>
      <c r="H390" s="48" t="s">
        <v>1112</v>
      </c>
      <c r="I390" s="48" t="s">
        <v>43</v>
      </c>
      <c r="J390" s="49">
        <v>7.4</v>
      </c>
      <c r="K390" s="49">
        <v>9.83</v>
      </c>
      <c r="L390" s="49">
        <v>7.29</v>
      </c>
      <c r="M390" s="49">
        <v>9.6999999999999993</v>
      </c>
      <c r="N390" s="49">
        <v>7.19</v>
      </c>
      <c r="O390" s="49">
        <v>9.57</v>
      </c>
      <c r="P390" s="49">
        <v>6.24</v>
      </c>
      <c r="Q390" s="49">
        <v>8.6300000000000008</v>
      </c>
      <c r="R390" s="49">
        <v>6.72</v>
      </c>
      <c r="S390" s="49">
        <v>8.9600000000000009</v>
      </c>
      <c r="T390" s="49">
        <v>0</v>
      </c>
      <c r="U390" s="49">
        <v>0</v>
      </c>
    </row>
    <row r="391" spans="1:21" ht="23.25" thickBot="1">
      <c r="A391" s="60" t="s">
        <v>1692</v>
      </c>
      <c r="B391" s="60" t="s">
        <v>1693</v>
      </c>
      <c r="C391" s="35"/>
      <c r="D391" s="35">
        <v>7896261000773</v>
      </c>
      <c r="E391" s="47">
        <v>1006800300011</v>
      </c>
      <c r="F391" s="35">
        <v>526516001162312</v>
      </c>
      <c r="G391" s="35"/>
      <c r="H391" s="48" t="s">
        <v>1112</v>
      </c>
      <c r="I391" s="48" t="s">
        <v>43</v>
      </c>
      <c r="J391" s="49">
        <v>14.49</v>
      </c>
      <c r="K391" s="49">
        <v>19.27</v>
      </c>
      <c r="L391" s="49">
        <v>14.29</v>
      </c>
      <c r="M391" s="49">
        <v>19</v>
      </c>
      <c r="N391" s="49">
        <v>14.09</v>
      </c>
      <c r="O391" s="49">
        <v>18.75</v>
      </c>
      <c r="P391" s="49">
        <v>12.24</v>
      </c>
      <c r="Q391" s="49">
        <v>16.920000000000002</v>
      </c>
      <c r="R391" s="49">
        <v>13.17</v>
      </c>
      <c r="S391" s="49">
        <v>17.559999999999999</v>
      </c>
      <c r="T391" s="49">
        <v>0</v>
      </c>
      <c r="U391" s="49">
        <v>0</v>
      </c>
    </row>
    <row r="392" spans="1:21" ht="23.25" thickBot="1">
      <c r="A392" s="60" t="s">
        <v>1697</v>
      </c>
      <c r="B392" s="60" t="s">
        <v>1698</v>
      </c>
      <c r="C392" s="35"/>
      <c r="D392" s="35">
        <v>7898088363215</v>
      </c>
      <c r="E392" s="47">
        <v>1006800600139</v>
      </c>
      <c r="F392" s="35">
        <v>526516505179316</v>
      </c>
      <c r="G392" s="35"/>
      <c r="H392" s="48" t="s">
        <v>1112</v>
      </c>
      <c r="I392" s="48" t="s">
        <v>25</v>
      </c>
      <c r="J392" s="49">
        <v>30.33</v>
      </c>
      <c r="K392" s="49">
        <v>41.92</v>
      </c>
      <c r="L392" s="49">
        <v>29.96</v>
      </c>
      <c r="M392" s="49">
        <v>41.41</v>
      </c>
      <c r="N392" s="49">
        <v>29.6</v>
      </c>
      <c r="O392" s="49">
        <v>40.909999999999997</v>
      </c>
      <c r="P392" s="49">
        <v>29.6</v>
      </c>
      <c r="Q392" s="49">
        <v>40.909999999999997</v>
      </c>
      <c r="R392" s="49">
        <v>27.91</v>
      </c>
      <c r="S392" s="49">
        <v>38.590000000000003</v>
      </c>
      <c r="T392" s="49">
        <v>0</v>
      </c>
      <c r="U392" s="49">
        <v>0</v>
      </c>
    </row>
    <row r="393" spans="1:21" ht="13.5" thickBot="1">
      <c r="A393" s="60" t="s">
        <v>1705</v>
      </c>
      <c r="B393" s="60" t="s">
        <v>1027</v>
      </c>
      <c r="C393" s="35"/>
      <c r="D393" s="35">
        <v>7896261008571</v>
      </c>
      <c r="E393" s="47">
        <v>1006800470065</v>
      </c>
      <c r="F393" s="35">
        <v>526516602115319</v>
      </c>
      <c r="G393" s="35"/>
      <c r="H393" s="48" t="s">
        <v>1112</v>
      </c>
      <c r="I393" s="48" t="s">
        <v>25</v>
      </c>
      <c r="J393" s="49">
        <v>35.03</v>
      </c>
      <c r="K393" s="49">
        <v>48.42</v>
      </c>
      <c r="L393" s="49">
        <v>34.6</v>
      </c>
      <c r="M393" s="49">
        <v>47.83</v>
      </c>
      <c r="N393" s="49">
        <v>34.19</v>
      </c>
      <c r="O393" s="49">
        <v>47.26</v>
      </c>
      <c r="P393" s="49">
        <v>34.19</v>
      </c>
      <c r="Q393" s="49">
        <v>47.26</v>
      </c>
      <c r="R393" s="49">
        <v>32.24</v>
      </c>
      <c r="S393" s="49">
        <v>44.57</v>
      </c>
      <c r="T393" s="49">
        <v>0</v>
      </c>
      <c r="U393" s="49">
        <v>0</v>
      </c>
    </row>
    <row r="394" spans="1:21" ht="23.25" thickBot="1">
      <c r="A394" s="60" t="s">
        <v>1705</v>
      </c>
      <c r="B394" s="60" t="s">
        <v>517</v>
      </c>
      <c r="C394" s="35"/>
      <c r="D394" s="35">
        <v>7896261003354</v>
      </c>
      <c r="E394" s="47">
        <v>1006800470030</v>
      </c>
      <c r="F394" s="35">
        <v>526516604134310</v>
      </c>
      <c r="G394" s="35"/>
      <c r="H394" s="48" t="s">
        <v>1112</v>
      </c>
      <c r="I394" s="48" t="s">
        <v>25</v>
      </c>
      <c r="J394" s="49">
        <v>50.82</v>
      </c>
      <c r="K394" s="49">
        <v>70.25</v>
      </c>
      <c r="L394" s="49">
        <v>50.2</v>
      </c>
      <c r="M394" s="49">
        <v>69.39</v>
      </c>
      <c r="N394" s="49">
        <v>49.6</v>
      </c>
      <c r="O394" s="49">
        <v>68.56</v>
      </c>
      <c r="P394" s="49">
        <v>49.6</v>
      </c>
      <c r="Q394" s="49">
        <v>68.56</v>
      </c>
      <c r="R394" s="49">
        <v>46.78</v>
      </c>
      <c r="S394" s="49">
        <v>64.66</v>
      </c>
      <c r="T394" s="49">
        <v>0</v>
      </c>
      <c r="U394" s="49">
        <v>0</v>
      </c>
    </row>
    <row r="395" spans="1:21" ht="23.25" thickBot="1">
      <c r="A395" s="60" t="s">
        <v>1705</v>
      </c>
      <c r="B395" s="60" t="s">
        <v>1028</v>
      </c>
      <c r="C395" s="35"/>
      <c r="D395" s="35">
        <v>7896261001770</v>
      </c>
      <c r="E395" s="47">
        <v>1006800470014</v>
      </c>
      <c r="F395" s="35">
        <v>526516601135316</v>
      </c>
      <c r="G395" s="35"/>
      <c r="H395" s="48" t="s">
        <v>1112</v>
      </c>
      <c r="I395" s="48" t="s">
        <v>25</v>
      </c>
      <c r="J395" s="49">
        <v>41.76</v>
      </c>
      <c r="K395" s="49">
        <v>57.72</v>
      </c>
      <c r="L395" s="49">
        <v>41.25</v>
      </c>
      <c r="M395" s="49">
        <v>57.02</v>
      </c>
      <c r="N395" s="49">
        <v>40.75</v>
      </c>
      <c r="O395" s="49">
        <v>56.34</v>
      </c>
      <c r="P395" s="49">
        <v>40.75</v>
      </c>
      <c r="Q395" s="49">
        <v>56.34</v>
      </c>
      <c r="R395" s="49">
        <v>38.43</v>
      </c>
      <c r="S395" s="49">
        <v>53.13</v>
      </c>
      <c r="T395" s="49">
        <v>0</v>
      </c>
      <c r="U395" s="49">
        <v>0</v>
      </c>
    </row>
    <row r="396" spans="1:21" ht="23.25" thickBot="1">
      <c r="A396" s="60" t="s">
        <v>1705</v>
      </c>
      <c r="B396" s="60" t="s">
        <v>1029</v>
      </c>
      <c r="C396" s="35"/>
      <c r="D396" s="35">
        <v>7896261005907</v>
      </c>
      <c r="E396" s="47">
        <v>1006800470073</v>
      </c>
      <c r="F396" s="35">
        <v>526516606171310</v>
      </c>
      <c r="G396" s="35"/>
      <c r="H396" s="48" t="s">
        <v>1112</v>
      </c>
      <c r="I396" s="48" t="s">
        <v>25</v>
      </c>
      <c r="J396" s="49">
        <v>23.16</v>
      </c>
      <c r="K396" s="49">
        <v>32.020000000000003</v>
      </c>
      <c r="L396" s="49">
        <v>22.88</v>
      </c>
      <c r="M396" s="49">
        <v>31.63</v>
      </c>
      <c r="N396" s="49">
        <v>22.61</v>
      </c>
      <c r="O396" s="49">
        <v>31.25</v>
      </c>
      <c r="P396" s="49">
        <v>22.61</v>
      </c>
      <c r="Q396" s="49">
        <v>31.25</v>
      </c>
      <c r="R396" s="49">
        <v>21.32</v>
      </c>
      <c r="S396" s="49">
        <v>29.47</v>
      </c>
      <c r="T396" s="49">
        <v>0</v>
      </c>
      <c r="U396" s="49">
        <v>0</v>
      </c>
    </row>
    <row r="397" spans="1:21" ht="13.5" thickBot="1">
      <c r="A397" s="60" t="s">
        <v>1714</v>
      </c>
      <c r="B397" s="60" t="s">
        <v>1716</v>
      </c>
      <c r="C397" s="35"/>
      <c r="D397" s="35">
        <v>7896261001343</v>
      </c>
      <c r="E397" s="47">
        <v>1006800400199</v>
      </c>
      <c r="F397" s="35">
        <v>526516902119417</v>
      </c>
      <c r="G397" s="35"/>
      <c r="H397" s="48" t="s">
        <v>1112</v>
      </c>
      <c r="I397" s="48" t="s">
        <v>25</v>
      </c>
      <c r="J397" s="49">
        <v>42.36</v>
      </c>
      <c r="K397" s="49">
        <v>58.55</v>
      </c>
      <c r="L397" s="49">
        <v>41.84</v>
      </c>
      <c r="M397" s="49">
        <v>57.84</v>
      </c>
      <c r="N397" s="49">
        <v>41.34</v>
      </c>
      <c r="O397" s="49">
        <v>57.15</v>
      </c>
      <c r="P397" s="49">
        <v>41.34</v>
      </c>
      <c r="Q397" s="49">
        <v>57.15</v>
      </c>
      <c r="R397" s="106">
        <v>38.99</v>
      </c>
      <c r="S397" s="106">
        <v>53.9</v>
      </c>
      <c r="T397" s="106">
        <v>0</v>
      </c>
      <c r="U397" s="49">
        <v>0</v>
      </c>
    </row>
    <row r="400" spans="1:21" ht="13.5" thickBot="1"/>
    <row r="401" spans="1:21" ht="28.5" thickTop="1" thickBot="1">
      <c r="A401" s="26" t="s">
        <v>9</v>
      </c>
      <c r="B401" s="26" t="s">
        <v>10</v>
      </c>
      <c r="C401" s="46" t="s">
        <v>14</v>
      </c>
      <c r="D401" s="45" t="s">
        <v>15</v>
      </c>
      <c r="E401" s="46" t="s">
        <v>16</v>
      </c>
      <c r="F401" s="46" t="s">
        <v>17</v>
      </c>
      <c r="G401" s="29" t="s">
        <v>1099</v>
      </c>
      <c r="H401" s="174" t="s">
        <v>2183</v>
      </c>
      <c r="I401" s="174" t="s">
        <v>2184</v>
      </c>
      <c r="J401" s="174" t="s">
        <v>2181</v>
      </c>
      <c r="K401" s="174" t="s">
        <v>2182</v>
      </c>
      <c r="L401" s="174" t="s">
        <v>2179</v>
      </c>
      <c r="M401" s="174" t="s">
        <v>2180</v>
      </c>
      <c r="N401" s="174" t="s">
        <v>2177</v>
      </c>
      <c r="O401" s="174" t="s">
        <v>2178</v>
      </c>
      <c r="P401" s="174" t="s">
        <v>2175</v>
      </c>
      <c r="Q401" s="174" t="s">
        <v>2176</v>
      </c>
      <c r="R401" s="175" t="s">
        <v>2173</v>
      </c>
      <c r="S401" s="175" t="s">
        <v>2174</v>
      </c>
      <c r="T401" s="44" t="s">
        <v>1102</v>
      </c>
      <c r="U401" s="44" t="s">
        <v>1103</v>
      </c>
    </row>
    <row r="402" spans="1:21" ht="23.25" thickBot="1">
      <c r="A402" s="60" t="s">
        <v>660</v>
      </c>
      <c r="B402" s="60" t="s">
        <v>661</v>
      </c>
      <c r="C402" s="35">
        <v>7898088360849</v>
      </c>
      <c r="D402" s="47" t="s">
        <v>662</v>
      </c>
      <c r="E402" s="35">
        <v>526511701166417</v>
      </c>
      <c r="F402" s="35">
        <v>147095</v>
      </c>
      <c r="G402" s="48" t="s">
        <v>25</v>
      </c>
      <c r="H402" s="170">
        <v>26.846195999999999</v>
      </c>
      <c r="I402" s="170">
        <v>37.116394802322368</v>
      </c>
      <c r="J402" s="170">
        <v>26.523689999999998</v>
      </c>
      <c r="K402" s="170">
        <v>36.660215648327338</v>
      </c>
      <c r="L402" s="170">
        <v>26.20176</v>
      </c>
      <c r="M402" s="170">
        <v>36.217860105059437</v>
      </c>
      <c r="N402" s="170">
        <v>26.20176</v>
      </c>
      <c r="O402" s="170">
        <v>36.217860105059437</v>
      </c>
      <c r="P402" s="170">
        <v>24.711335999999999</v>
      </c>
      <c r="Q402" s="170">
        <v>34.158142106718273</v>
      </c>
      <c r="R402" s="170" t="s">
        <v>1098</v>
      </c>
      <c r="S402" s="170" t="s">
        <v>1098</v>
      </c>
      <c r="T402" s="72" t="s">
        <v>1113</v>
      </c>
      <c r="U402" s="72" t="s">
        <v>1109</v>
      </c>
    </row>
    <row r="403" spans="1:21" ht="23.25" thickBot="1">
      <c r="A403" s="60" t="s">
        <v>602</v>
      </c>
      <c r="B403" s="60" t="s">
        <v>603</v>
      </c>
      <c r="C403" s="35">
        <v>7896261004696</v>
      </c>
      <c r="D403" s="47" t="s">
        <v>604</v>
      </c>
      <c r="E403" s="35">
        <v>526510101114418</v>
      </c>
      <c r="F403" s="35">
        <v>127338</v>
      </c>
      <c r="G403" s="35" t="s">
        <v>25</v>
      </c>
      <c r="H403" s="170">
        <v>33.922172999999994</v>
      </c>
      <c r="I403" s="170">
        <v>46.889687586397564</v>
      </c>
      <c r="J403" s="170">
        <v>33.505500000000005</v>
      </c>
      <c r="K403" s="170">
        <v>46.32291954658556</v>
      </c>
      <c r="L403" s="170">
        <v>33.107879999999994</v>
      </c>
      <c r="M403" s="170">
        <v>45.769975117500685</v>
      </c>
      <c r="N403" s="170">
        <v>33.107879999999994</v>
      </c>
      <c r="O403" s="170">
        <v>45.769975117500685</v>
      </c>
      <c r="P403" s="170">
        <v>31.224617999999996</v>
      </c>
      <c r="Q403" s="170">
        <v>43.15731269007464</v>
      </c>
      <c r="R403" s="170">
        <v>31.224617999999996</v>
      </c>
      <c r="S403" s="170">
        <v>43.15731269007464</v>
      </c>
      <c r="T403" s="170" t="s">
        <v>1098</v>
      </c>
      <c r="U403" s="170" t="s">
        <v>1098</v>
      </c>
    </row>
    <row r="404" spans="1:21" ht="23.25" thickBot="1">
      <c r="A404" s="60" t="s">
        <v>1318</v>
      </c>
      <c r="B404" s="60" t="s">
        <v>1319</v>
      </c>
      <c r="C404" s="35">
        <v>7896261003781</v>
      </c>
      <c r="D404" s="47">
        <v>1006801010017</v>
      </c>
      <c r="E404" s="35">
        <v>526505901175318</v>
      </c>
      <c r="F404" s="35">
        <v>128376</v>
      </c>
      <c r="G404" s="48" t="s">
        <v>25</v>
      </c>
      <c r="H404" s="170">
        <v>68.644063000000003</v>
      </c>
      <c r="I404" s="170">
        <v>94.885264030964876</v>
      </c>
      <c r="J404" s="170">
        <v>67.808999999999997</v>
      </c>
      <c r="K404" s="170">
        <v>93.737904340613767</v>
      </c>
      <c r="L404" s="170">
        <v>66.996279999999999</v>
      </c>
      <c r="M404" s="170">
        <v>92.618191871716888</v>
      </c>
      <c r="N404" s="170">
        <v>66.996279999999999</v>
      </c>
      <c r="O404" s="170">
        <v>92.618191871716888</v>
      </c>
      <c r="P404" s="170">
        <v>63.185358000000001</v>
      </c>
      <c r="Q404" s="170">
        <v>87.351396184683438</v>
      </c>
      <c r="R404" s="170" t="s">
        <v>1098</v>
      </c>
      <c r="S404" s="170" t="s">
        <v>1098</v>
      </c>
      <c r="T404" s="170" t="s">
        <v>1108</v>
      </c>
      <c r="U404" s="170" t="s">
        <v>1109</v>
      </c>
    </row>
    <row r="405" spans="1:21" ht="13.5" thickBot="1">
      <c r="A405" s="343"/>
      <c r="B405" s="344"/>
      <c r="C405" s="345"/>
      <c r="D405" s="346"/>
      <c r="E405" s="345"/>
      <c r="F405" s="345"/>
      <c r="G405" s="347"/>
      <c r="H405" s="348"/>
      <c r="I405" s="348"/>
      <c r="J405" s="348"/>
      <c r="K405" s="348"/>
      <c r="L405" s="348"/>
      <c r="M405" s="348"/>
      <c r="N405" s="348"/>
      <c r="O405" s="348"/>
      <c r="P405" s="348"/>
      <c r="Q405" s="348"/>
      <c r="R405" s="348"/>
      <c r="S405" s="348"/>
      <c r="T405" s="348"/>
      <c r="U405" s="349"/>
    </row>
    <row r="406" spans="1:21" ht="15" thickBot="1">
      <c r="A406" s="482" t="s">
        <v>2233</v>
      </c>
      <c r="B406" s="483"/>
      <c r="C406" s="483"/>
      <c r="D406" s="483"/>
      <c r="E406" s="483"/>
      <c r="F406" s="483"/>
      <c r="G406" s="483"/>
      <c r="H406" s="483"/>
      <c r="I406" s="483"/>
      <c r="J406" s="483"/>
      <c r="K406" s="483"/>
      <c r="L406" s="483"/>
      <c r="M406" s="483"/>
      <c r="N406" s="483"/>
      <c r="O406" s="483"/>
      <c r="P406" s="483"/>
      <c r="Q406" s="483"/>
      <c r="R406" s="483"/>
      <c r="S406" s="483"/>
      <c r="T406" s="483"/>
      <c r="U406" s="483"/>
    </row>
    <row r="407" spans="1:21" ht="23.25" thickBot="1">
      <c r="A407" s="205" t="s">
        <v>2010</v>
      </c>
      <c r="B407" s="228" t="s">
        <v>956</v>
      </c>
      <c r="C407" s="206">
        <v>7896261004290</v>
      </c>
      <c r="D407" s="207" t="s">
        <v>957</v>
      </c>
      <c r="E407" s="206">
        <v>526515407114319</v>
      </c>
      <c r="F407" s="206">
        <v>140903</v>
      </c>
      <c r="G407" s="208" t="s">
        <v>25</v>
      </c>
      <c r="H407" s="208">
        <v>32.07</v>
      </c>
      <c r="I407" s="208">
        <v>44.34</v>
      </c>
      <c r="J407" s="208">
        <v>31.69</v>
      </c>
      <c r="K407" s="208">
        <v>43.8</v>
      </c>
      <c r="L407" s="208">
        <v>31.3</v>
      </c>
      <c r="M407" s="208">
        <v>43.27</v>
      </c>
      <c r="N407" s="208">
        <v>31.3</v>
      </c>
      <c r="O407" s="208">
        <v>43.27</v>
      </c>
      <c r="P407" s="208">
        <v>29.52</v>
      </c>
      <c r="Q407" s="209">
        <v>40.81</v>
      </c>
      <c r="R407" s="208" t="s">
        <v>1098</v>
      </c>
      <c r="S407" s="208" t="s">
        <v>1098</v>
      </c>
      <c r="T407" s="208" t="s">
        <v>1108</v>
      </c>
      <c r="U407" s="208" t="s">
        <v>1109</v>
      </c>
    </row>
    <row r="408" spans="1:21" ht="23.25" thickBot="1">
      <c r="A408" s="205" t="s">
        <v>1971</v>
      </c>
      <c r="B408" s="228" t="s">
        <v>562</v>
      </c>
      <c r="C408" s="206">
        <v>7896261005655</v>
      </c>
      <c r="D408" s="207" t="s">
        <v>563</v>
      </c>
      <c r="E408" s="206">
        <v>526508302116416</v>
      </c>
      <c r="F408" s="206">
        <v>146554</v>
      </c>
      <c r="G408" s="208" t="s">
        <v>25</v>
      </c>
      <c r="H408" s="208">
        <v>2660.59</v>
      </c>
      <c r="I408" s="208" t="s">
        <v>1098</v>
      </c>
      <c r="J408" s="208">
        <v>2628.27</v>
      </c>
      <c r="K408" s="208" t="s">
        <v>1098</v>
      </c>
      <c r="L408" s="208">
        <v>2596.73</v>
      </c>
      <c r="M408" s="208" t="s">
        <v>1098</v>
      </c>
      <c r="N408" s="208">
        <v>2596.73</v>
      </c>
      <c r="O408" s="208" t="s">
        <v>1098</v>
      </c>
      <c r="P408" s="208">
        <v>2449.02</v>
      </c>
      <c r="Q408" s="209" t="s">
        <v>1098</v>
      </c>
      <c r="R408" s="208" t="s">
        <v>1098</v>
      </c>
      <c r="S408" s="208" t="s">
        <v>1098</v>
      </c>
      <c r="T408" s="208" t="s">
        <v>1108</v>
      </c>
      <c r="U408" s="208" t="s">
        <v>1109</v>
      </c>
    </row>
    <row r="409" spans="1:21" ht="13.5" thickBot="1">
      <c r="A409" s="205" t="s">
        <v>1787</v>
      </c>
      <c r="B409" s="228" t="s">
        <v>1788</v>
      </c>
      <c r="C409" s="206">
        <v>7896261008182</v>
      </c>
      <c r="D409" s="207" t="s">
        <v>1849</v>
      </c>
      <c r="E409" s="206">
        <v>526525101115218</v>
      </c>
      <c r="F409" s="206">
        <v>152521</v>
      </c>
      <c r="G409" s="208" t="s">
        <v>25</v>
      </c>
      <c r="H409" s="208">
        <v>209.26</v>
      </c>
      <c r="I409" s="208">
        <v>289.27</v>
      </c>
      <c r="J409" s="208">
        <v>206.71</v>
      </c>
      <c r="K409" s="208">
        <v>285.75</v>
      </c>
      <c r="L409" s="208">
        <v>204.23</v>
      </c>
      <c r="M409" s="208">
        <v>282.32</v>
      </c>
      <c r="N409" s="208">
        <v>204.23</v>
      </c>
      <c r="O409" s="208">
        <v>282.32</v>
      </c>
      <c r="P409" s="208">
        <v>192.62</v>
      </c>
      <c r="Q409" s="209">
        <v>266.26</v>
      </c>
      <c r="R409" s="208" t="s">
        <v>1098</v>
      </c>
      <c r="S409" s="208" t="s">
        <v>1098</v>
      </c>
      <c r="T409" s="208" t="s">
        <v>1098</v>
      </c>
      <c r="U409" s="208" t="s">
        <v>1098</v>
      </c>
    </row>
    <row r="410" spans="1:21" ht="13.5" thickBot="1">
      <c r="A410" s="205" t="s">
        <v>1787</v>
      </c>
      <c r="B410" s="228" t="s">
        <v>1789</v>
      </c>
      <c r="C410" s="206">
        <v>7896261008229</v>
      </c>
      <c r="D410" s="207" t="s">
        <v>1850</v>
      </c>
      <c r="E410" s="206">
        <v>526525102111216</v>
      </c>
      <c r="F410" s="206">
        <v>152522</v>
      </c>
      <c r="G410" s="208" t="s">
        <v>25</v>
      </c>
      <c r="H410" s="208">
        <v>523.21</v>
      </c>
      <c r="I410" s="208">
        <v>723.26</v>
      </c>
      <c r="J410" s="208">
        <v>516.85</v>
      </c>
      <c r="K410" s="208">
        <v>714.48</v>
      </c>
      <c r="L410" s="208">
        <v>510.65</v>
      </c>
      <c r="M410" s="208">
        <v>705.9</v>
      </c>
      <c r="N410" s="208">
        <v>510.65</v>
      </c>
      <c r="O410" s="208">
        <v>705.9</v>
      </c>
      <c r="P410" s="208">
        <v>481.6</v>
      </c>
      <c r="Q410" s="209">
        <v>665.75</v>
      </c>
      <c r="R410" s="208" t="s">
        <v>1098</v>
      </c>
      <c r="S410" s="208" t="s">
        <v>1098</v>
      </c>
      <c r="T410" s="208" t="s">
        <v>1098</v>
      </c>
      <c r="U410" s="208" t="s">
        <v>1098</v>
      </c>
    </row>
    <row r="411" spans="1:21" ht="23.25" thickBot="1">
      <c r="A411" s="205" t="s">
        <v>1287</v>
      </c>
      <c r="B411" s="228" t="s">
        <v>1288</v>
      </c>
      <c r="C411" s="206">
        <v>7896261012516</v>
      </c>
      <c r="D411" s="206">
        <v>1006810530133</v>
      </c>
      <c r="E411" s="206">
        <v>526528606110315</v>
      </c>
      <c r="F411" s="206"/>
      <c r="G411" s="208" t="s">
        <v>25</v>
      </c>
      <c r="H411" s="208">
        <v>50.51</v>
      </c>
      <c r="I411" s="208">
        <v>69.819999999999993</v>
      </c>
      <c r="J411" s="208">
        <v>49.9</v>
      </c>
      <c r="K411" s="208">
        <v>68.97</v>
      </c>
      <c r="L411" s="208">
        <v>49.3</v>
      </c>
      <c r="M411" s="208">
        <v>68.150000000000006</v>
      </c>
      <c r="N411" s="208">
        <v>49.3</v>
      </c>
      <c r="O411" s="208">
        <v>68.150000000000006</v>
      </c>
      <c r="P411" s="208">
        <v>46.49</v>
      </c>
      <c r="Q411" s="209">
        <v>64.27</v>
      </c>
      <c r="R411" s="208" t="s">
        <v>1098</v>
      </c>
      <c r="S411" s="208" t="s">
        <v>1098</v>
      </c>
      <c r="T411" s="208" t="s">
        <v>1108</v>
      </c>
      <c r="U411" s="208" t="s">
        <v>1109</v>
      </c>
    </row>
    <row r="412" spans="1:21" ht="23.25" thickBot="1">
      <c r="A412" s="205" t="s">
        <v>1287</v>
      </c>
      <c r="B412" s="228" t="s">
        <v>1289</v>
      </c>
      <c r="C412" s="206">
        <v>7896261012431</v>
      </c>
      <c r="D412" s="206">
        <v>1006810530176</v>
      </c>
      <c r="E412" s="206">
        <v>526528609111312</v>
      </c>
      <c r="F412" s="206"/>
      <c r="G412" s="208" t="s">
        <v>25</v>
      </c>
      <c r="H412" s="208">
        <v>42.78</v>
      </c>
      <c r="I412" s="208">
        <v>59.14</v>
      </c>
      <c r="J412" s="208">
        <v>42.26</v>
      </c>
      <c r="K412" s="208">
        <v>58.42</v>
      </c>
      <c r="L412" s="208">
        <v>41.75</v>
      </c>
      <c r="M412" s="208">
        <v>57.72</v>
      </c>
      <c r="N412" s="208">
        <v>41.75</v>
      </c>
      <c r="O412" s="208">
        <v>57.72</v>
      </c>
      <c r="P412" s="208">
        <v>39.380000000000003</v>
      </c>
      <c r="Q412" s="209">
        <v>54.44</v>
      </c>
      <c r="R412" s="208" t="s">
        <v>1098</v>
      </c>
      <c r="S412" s="208" t="s">
        <v>1098</v>
      </c>
      <c r="T412" s="208" t="s">
        <v>1108</v>
      </c>
      <c r="U412" s="208" t="s">
        <v>1109</v>
      </c>
    </row>
    <row r="413" spans="1:21" ht="23.25" thickBot="1">
      <c r="A413" s="205" t="s">
        <v>1292</v>
      </c>
      <c r="B413" s="228" t="s">
        <v>1293</v>
      </c>
      <c r="C413" s="206">
        <v>7896261016378</v>
      </c>
      <c r="D413" s="206">
        <v>1006810610099</v>
      </c>
      <c r="E413" s="206">
        <v>526530705112318</v>
      </c>
      <c r="F413" s="206"/>
      <c r="G413" s="208" t="s">
        <v>25</v>
      </c>
      <c r="H413" s="208">
        <v>51.82</v>
      </c>
      <c r="I413" s="208">
        <v>71.63</v>
      </c>
      <c r="J413" s="208">
        <f>+ROUND(N413*1.0123,3)</f>
        <v>51.817</v>
      </c>
      <c r="K413" s="208">
        <f>+ROUND(J413/0.7234,3)</f>
        <v>71.63</v>
      </c>
      <c r="L413" s="208">
        <v>51.19</v>
      </c>
      <c r="M413" s="208">
        <v>70.760000000000005</v>
      </c>
      <c r="N413" s="208">
        <v>51.186999999999998</v>
      </c>
      <c r="O413" s="208">
        <f>+ROUND(N413/0.7234,3)</f>
        <v>70.759</v>
      </c>
      <c r="P413" s="208">
        <v>50.573</v>
      </c>
      <c r="Q413" s="209">
        <v>69.91</v>
      </c>
      <c r="R413" s="208">
        <f>+ROUND(N413*0.988,3)</f>
        <v>50.573</v>
      </c>
      <c r="S413" s="208">
        <f>+ROUND(R413/0.7234,3)</f>
        <v>69.91</v>
      </c>
      <c r="T413" s="208"/>
      <c r="U413" s="208"/>
    </row>
    <row r="414" spans="1:21" ht="23.25" thickBot="1">
      <c r="A414" s="205" t="s">
        <v>1292</v>
      </c>
      <c r="B414" s="228" t="s">
        <v>1294</v>
      </c>
      <c r="C414" s="206">
        <v>7896261016361</v>
      </c>
      <c r="D414" s="206">
        <v>1006810610072</v>
      </c>
      <c r="E414" s="206">
        <v>526530707115314</v>
      </c>
      <c r="F414" s="206"/>
      <c r="G414" s="208" t="s">
        <v>25</v>
      </c>
      <c r="H414" s="208">
        <v>44.02</v>
      </c>
      <c r="I414" s="208">
        <v>60.84</v>
      </c>
      <c r="J414" s="208">
        <v>43.48</v>
      </c>
      <c r="K414" s="208">
        <v>60.11</v>
      </c>
      <c r="L414" s="208">
        <v>42.96</v>
      </c>
      <c r="M414" s="208">
        <v>59.38</v>
      </c>
      <c r="N414" s="208">
        <v>42.96</v>
      </c>
      <c r="O414" s="208">
        <v>59.38</v>
      </c>
      <c r="P414" s="208">
        <v>40.51</v>
      </c>
      <c r="Q414" s="209">
        <v>56.01</v>
      </c>
      <c r="R414" s="208"/>
      <c r="S414" s="208"/>
      <c r="T414" s="208" t="s">
        <v>1108</v>
      </c>
      <c r="U414" s="208" t="s">
        <v>1109</v>
      </c>
    </row>
    <row r="415" spans="1:21" ht="13.5" thickBot="1">
      <c r="A415" s="205" t="s">
        <v>1298</v>
      </c>
      <c r="B415" s="228" t="s">
        <v>1299</v>
      </c>
      <c r="C415" s="206">
        <v>7896261010994</v>
      </c>
      <c r="D415" s="206">
        <v>1006801520058</v>
      </c>
      <c r="E415" s="206">
        <v>526505403175316</v>
      </c>
      <c r="F415" s="206"/>
      <c r="G415" s="208" t="s">
        <v>25</v>
      </c>
      <c r="H415" s="208">
        <v>37.25264</v>
      </c>
      <c r="I415" s="208">
        <v>51.5</v>
      </c>
      <c r="J415" s="208">
        <v>36.802500000000002</v>
      </c>
      <c r="K415" s="208">
        <v>50.870887475808672</v>
      </c>
      <c r="L415" s="208">
        <v>36.358399999999996</v>
      </c>
      <c r="M415" s="208">
        <v>50.26</v>
      </c>
      <c r="N415" s="208">
        <v>36.36</v>
      </c>
      <c r="O415" s="208">
        <v>50.26</v>
      </c>
      <c r="P415" s="208">
        <v>34.290239999999997</v>
      </c>
      <c r="Q415" s="209">
        <v>47.401161183301078</v>
      </c>
      <c r="R415" s="208"/>
      <c r="S415" s="208"/>
      <c r="T415" s="208" t="s">
        <v>1108</v>
      </c>
      <c r="U415" s="208" t="s">
        <v>1109</v>
      </c>
    </row>
    <row r="416" spans="1:21" ht="23.25" thickBot="1">
      <c r="A416" s="205" t="s">
        <v>1315</v>
      </c>
      <c r="B416" s="228" t="s">
        <v>1316</v>
      </c>
      <c r="C416" s="206">
        <v>7896261016965</v>
      </c>
      <c r="D416" s="206">
        <v>1006808950090</v>
      </c>
      <c r="E416" s="206">
        <v>526505806172315</v>
      </c>
      <c r="F416" s="206"/>
      <c r="G416" s="208" t="s">
        <v>25</v>
      </c>
      <c r="H416" s="208">
        <v>26.1</v>
      </c>
      <c r="I416" s="208">
        <v>36.07</v>
      </c>
      <c r="J416" s="208">
        <v>25.78</v>
      </c>
      <c r="K416" s="208">
        <v>35.64</v>
      </c>
      <c r="L416" s="208">
        <v>25.47</v>
      </c>
      <c r="M416" s="208">
        <v>35.21</v>
      </c>
      <c r="N416" s="208">
        <v>25.47</v>
      </c>
      <c r="O416" s="208">
        <v>35.21</v>
      </c>
      <c r="P416" s="208">
        <v>24.02</v>
      </c>
      <c r="Q416" s="209">
        <v>33.21</v>
      </c>
      <c r="R416" s="208"/>
      <c r="S416" s="208"/>
      <c r="T416" s="208" t="s">
        <v>1108</v>
      </c>
      <c r="U416" s="208" t="s">
        <v>1109</v>
      </c>
    </row>
    <row r="417" spans="1:37" ht="23.25" thickBot="1">
      <c r="A417" s="205" t="s">
        <v>1315</v>
      </c>
      <c r="B417" s="228" t="s">
        <v>1317</v>
      </c>
      <c r="C417" s="206">
        <v>7896261016972</v>
      </c>
      <c r="D417" s="206">
        <v>1006808950031</v>
      </c>
      <c r="E417" s="206">
        <v>526505804171311</v>
      </c>
      <c r="F417" s="206"/>
      <c r="G417" s="208" t="s">
        <v>25</v>
      </c>
      <c r="H417" s="208">
        <v>30.67</v>
      </c>
      <c r="I417" s="208">
        <v>42.4</v>
      </c>
      <c r="J417" s="208">
        <v>30.3</v>
      </c>
      <c r="K417" s="208">
        <v>41.88</v>
      </c>
      <c r="L417" s="208">
        <v>29.94</v>
      </c>
      <c r="M417" s="208">
        <v>41.38</v>
      </c>
      <c r="N417" s="208">
        <v>29.94</v>
      </c>
      <c r="O417" s="208">
        <v>41.387890517003044</v>
      </c>
      <c r="P417" s="208">
        <v>28.233539999999998</v>
      </c>
      <c r="Q417" s="209">
        <v>39.03</v>
      </c>
      <c r="R417" s="208"/>
      <c r="S417" s="208"/>
      <c r="T417" s="208" t="s">
        <v>1108</v>
      </c>
      <c r="U417" s="208" t="s">
        <v>1109</v>
      </c>
    </row>
    <row r="418" spans="1:37" ht="23.25" thickBot="1">
      <c r="A418" s="205" t="s">
        <v>1315</v>
      </c>
      <c r="B418" s="228" t="s">
        <v>1790</v>
      </c>
      <c r="C418" s="206">
        <v>7896261016989</v>
      </c>
      <c r="D418" s="206" t="s">
        <v>1098</v>
      </c>
      <c r="E418" s="206">
        <v>526505805176317</v>
      </c>
      <c r="F418" s="206"/>
      <c r="G418" s="208" t="s">
        <v>25</v>
      </c>
      <c r="H418" s="208">
        <v>41.514422999999994</v>
      </c>
      <c r="I418" s="208">
        <v>57.381808128283105</v>
      </c>
      <c r="J418" s="208">
        <v>41.008559999999996</v>
      </c>
      <c r="K418" s="208">
        <v>56.690627591927004</v>
      </c>
      <c r="L418" s="208">
        <v>40.517879999999998</v>
      </c>
      <c r="M418" s="208">
        <v>56.013270666298041</v>
      </c>
      <c r="N418" s="208">
        <v>40.517879999999998</v>
      </c>
      <c r="O418" s="208">
        <v>56.013270666298041</v>
      </c>
      <c r="P418" s="208">
        <v>38.213117999999994</v>
      </c>
      <c r="Q418" s="209">
        <v>52.820016588332869</v>
      </c>
      <c r="R418" s="208">
        <v>33.6282</v>
      </c>
      <c r="S418" s="208">
        <v>46.488802875311031</v>
      </c>
      <c r="T418" s="208" t="s">
        <v>1098</v>
      </c>
      <c r="U418" s="208" t="s">
        <v>1098</v>
      </c>
    </row>
    <row r="419" spans="1:37" ht="13.5" thickBot="1">
      <c r="A419" s="205" t="s">
        <v>1367</v>
      </c>
      <c r="B419" s="228" t="s">
        <v>1369</v>
      </c>
      <c r="C419" s="206">
        <v>7896261012912</v>
      </c>
      <c r="D419" s="206">
        <v>1006810500013</v>
      </c>
      <c r="E419" s="206">
        <v>526528905118210</v>
      </c>
      <c r="F419" s="206"/>
      <c r="G419" s="208" t="s">
        <v>25</v>
      </c>
      <c r="H419" s="208">
        <v>18.302383999999996</v>
      </c>
      <c r="I419" s="208">
        <v>25.297207630633121</v>
      </c>
      <c r="J419" s="208">
        <v>18.081</v>
      </c>
      <c r="K419" s="208">
        <v>24.993088194636435</v>
      </c>
      <c r="L419" s="208">
        <v>17.863039999999998</v>
      </c>
      <c r="M419" s="208">
        <v>24.688968758639753</v>
      </c>
      <c r="N419" s="208">
        <v>17.863039999999998</v>
      </c>
      <c r="O419" s="208">
        <v>24.688968758639753</v>
      </c>
      <c r="P419" s="208">
        <v>16.846943999999997</v>
      </c>
      <c r="Q419" s="209">
        <v>23.292784075200444</v>
      </c>
      <c r="R419" s="208"/>
      <c r="S419" s="208"/>
      <c r="T419" s="208" t="s">
        <v>1114</v>
      </c>
      <c r="U419" s="208" t="s">
        <v>1109</v>
      </c>
    </row>
    <row r="420" spans="1:37" ht="23.25" thickBot="1">
      <c r="A420" s="205" t="s">
        <v>1370</v>
      </c>
      <c r="B420" s="228" t="s">
        <v>1372</v>
      </c>
      <c r="C420" s="206">
        <v>7896261016613</v>
      </c>
      <c r="D420" s="206">
        <v>1006810590217</v>
      </c>
      <c r="E420" s="206">
        <v>526529905111311</v>
      </c>
      <c r="F420" s="206"/>
      <c r="G420" s="208" t="s">
        <v>25</v>
      </c>
      <c r="H420" s="208">
        <v>18.302383999999996</v>
      </c>
      <c r="I420" s="208">
        <v>25.297207630633121</v>
      </c>
      <c r="J420" s="208">
        <v>18.081</v>
      </c>
      <c r="K420" s="208">
        <v>24.993088194636435</v>
      </c>
      <c r="L420" s="208">
        <v>17.863039999999998</v>
      </c>
      <c r="M420" s="208">
        <v>24.688968758639753</v>
      </c>
      <c r="N420" s="208">
        <v>17.863039999999998</v>
      </c>
      <c r="O420" s="208">
        <v>24.688968758639753</v>
      </c>
      <c r="P420" s="208">
        <v>16.846943999999997</v>
      </c>
      <c r="Q420" s="209">
        <v>23.292784075200444</v>
      </c>
      <c r="R420" s="208"/>
      <c r="S420" s="208"/>
      <c r="T420" s="208" t="s">
        <v>1108</v>
      </c>
      <c r="U420" s="208" t="s">
        <v>1109</v>
      </c>
    </row>
    <row r="421" spans="1:37" ht="23.25" thickBot="1">
      <c r="A421" s="205" t="s">
        <v>1370</v>
      </c>
      <c r="B421" s="228" t="s">
        <v>1373</v>
      </c>
      <c r="C421" s="206">
        <v>7896261016590</v>
      </c>
      <c r="D421" s="206">
        <v>1006810590012</v>
      </c>
      <c r="E421" s="206">
        <v>526529904115313</v>
      </c>
      <c r="F421" s="206"/>
      <c r="G421" s="208" t="s">
        <v>25</v>
      </c>
      <c r="H421" s="208">
        <v>18.302383999999996</v>
      </c>
      <c r="I421" s="208">
        <v>25.297207630633121</v>
      </c>
      <c r="J421" s="208">
        <v>18.081</v>
      </c>
      <c r="K421" s="208">
        <v>24.993088194636435</v>
      </c>
      <c r="L421" s="208">
        <v>17.863039999999998</v>
      </c>
      <c r="M421" s="208">
        <v>24.688968758639753</v>
      </c>
      <c r="N421" s="208">
        <v>17.863039999999998</v>
      </c>
      <c r="O421" s="208">
        <v>24.688968758639753</v>
      </c>
      <c r="P421" s="208">
        <v>16.846943999999997</v>
      </c>
      <c r="Q421" s="209">
        <v>23.292784075200444</v>
      </c>
      <c r="R421" s="208"/>
      <c r="S421" s="208"/>
      <c r="T421" s="208" t="s">
        <v>1108</v>
      </c>
      <c r="U421" s="208" t="s">
        <v>1109</v>
      </c>
    </row>
    <row r="422" spans="1:37" ht="23.25" thickBot="1">
      <c r="A422" s="205" t="s">
        <v>1370</v>
      </c>
      <c r="B422" s="228" t="s">
        <v>1374</v>
      </c>
      <c r="C422" s="206">
        <v>7896261016606</v>
      </c>
      <c r="D422" s="206">
        <v>1006810590111</v>
      </c>
      <c r="E422" s="206">
        <v>526529906118311</v>
      </c>
      <c r="F422" s="206"/>
      <c r="G422" s="208" t="s">
        <v>25</v>
      </c>
      <c r="H422" s="208">
        <v>18.302383999999996</v>
      </c>
      <c r="I422" s="208">
        <v>25.297207630633121</v>
      </c>
      <c r="J422" s="208">
        <v>18.081</v>
      </c>
      <c r="K422" s="208">
        <v>24.993088194636435</v>
      </c>
      <c r="L422" s="208">
        <v>17.863039999999998</v>
      </c>
      <c r="M422" s="208">
        <v>24.688968758639753</v>
      </c>
      <c r="N422" s="208">
        <v>17.863039999999998</v>
      </c>
      <c r="O422" s="208">
        <v>24.688968758639753</v>
      </c>
      <c r="P422" s="208">
        <v>16.846943999999997</v>
      </c>
      <c r="Q422" s="209">
        <v>23.292784075200444</v>
      </c>
      <c r="R422" s="208"/>
      <c r="S422" s="208"/>
      <c r="T422" s="208" t="s">
        <v>1108</v>
      </c>
      <c r="U422" s="208" t="s">
        <v>1109</v>
      </c>
    </row>
    <row r="423" spans="1:37" ht="23.25" thickBot="1">
      <c r="A423" s="205" t="s">
        <v>1516</v>
      </c>
      <c r="B423" s="228" t="s">
        <v>1518</v>
      </c>
      <c r="C423" s="206">
        <v>7896261006492</v>
      </c>
      <c r="D423" s="206">
        <v>1006800930015</v>
      </c>
      <c r="E423" s="206">
        <v>526510605171318</v>
      </c>
      <c r="F423" s="206"/>
      <c r="G423" s="208" t="s">
        <v>25</v>
      </c>
      <c r="H423" s="208">
        <v>20.04354</v>
      </c>
      <c r="I423" s="208">
        <v>27.702515897152335</v>
      </c>
      <c r="J423" s="208">
        <v>19.803000000000001</v>
      </c>
      <c r="K423" s="208">
        <v>27.370749239701411</v>
      </c>
      <c r="L423" s="208">
        <v>19.5624</v>
      </c>
      <c r="M423" s="208">
        <v>27.03898258225048</v>
      </c>
      <c r="N423" s="208">
        <v>19.5624</v>
      </c>
      <c r="O423" s="208">
        <v>27.03898258225048</v>
      </c>
      <c r="P423" s="208">
        <v>18.449639999999999</v>
      </c>
      <c r="Q423" s="209">
        <v>25.504561791539949</v>
      </c>
      <c r="R423" s="208"/>
      <c r="S423" s="208"/>
      <c r="T423" s="208" t="s">
        <v>1108</v>
      </c>
      <c r="U423" s="208" t="s">
        <v>1109</v>
      </c>
    </row>
    <row r="424" spans="1:37" ht="23.25" thickBot="1">
      <c r="A424" s="205" t="s">
        <v>1516</v>
      </c>
      <c r="B424" s="228" t="s">
        <v>1520</v>
      </c>
      <c r="C424" s="206">
        <v>7896261006515</v>
      </c>
      <c r="D424" s="206">
        <v>1006800930031</v>
      </c>
      <c r="E424" s="206">
        <v>526510606178316</v>
      </c>
      <c r="F424" s="206"/>
      <c r="G424" s="208" t="s">
        <v>25</v>
      </c>
      <c r="H424" s="208">
        <v>38.852074000000002</v>
      </c>
      <c r="I424" s="208">
        <v>53.704727674868671</v>
      </c>
      <c r="J424" s="208">
        <v>38.377499999999998</v>
      </c>
      <c r="K424" s="208">
        <v>53.055017970693946</v>
      </c>
      <c r="L424" s="208">
        <v>37.919440000000002</v>
      </c>
      <c r="M424" s="208">
        <v>52.419131877246336</v>
      </c>
      <c r="N424" s="208">
        <v>37.919440000000002</v>
      </c>
      <c r="O424" s="208">
        <v>52.419131877246336</v>
      </c>
      <c r="P424" s="208">
        <v>35.762484000000001</v>
      </c>
      <c r="Q424" s="209">
        <v>49.433231960187996</v>
      </c>
      <c r="R424" s="208"/>
      <c r="S424" s="208"/>
      <c r="T424" s="208" t="s">
        <v>1108</v>
      </c>
      <c r="U424" s="208" t="s">
        <v>1109</v>
      </c>
    </row>
    <row r="425" spans="1:37" ht="13.5" thickBot="1">
      <c r="A425" s="205" t="s">
        <v>1582</v>
      </c>
      <c r="B425" s="228" t="s">
        <v>1584</v>
      </c>
      <c r="C425" s="206">
        <v>7896261013544</v>
      </c>
      <c r="D425" s="206">
        <v>1006810550010</v>
      </c>
      <c r="E425" s="206">
        <v>526529305114311</v>
      </c>
      <c r="F425" s="206"/>
      <c r="G425" s="208" t="s">
        <v>25</v>
      </c>
      <c r="H425" s="208">
        <v>22.371829999999999</v>
      </c>
      <c r="I425" s="208">
        <v>30.923417196571744</v>
      </c>
      <c r="J425" s="208">
        <v>22.099529999999998</v>
      </c>
      <c r="K425" s="208">
        <v>30.550179706939453</v>
      </c>
      <c r="L425" s="208">
        <v>21.834800000000001</v>
      </c>
      <c r="M425" s="208">
        <v>30.176942217307158</v>
      </c>
      <c r="N425" s="208">
        <v>21.834800000000001</v>
      </c>
      <c r="O425" s="208">
        <v>30.176942217307158</v>
      </c>
      <c r="P425" s="208">
        <v>20.592780000000001</v>
      </c>
      <c r="Q425" s="209">
        <v>28.46281448714404</v>
      </c>
      <c r="R425" s="208"/>
      <c r="S425" s="208"/>
      <c r="T425" s="208" t="s">
        <v>1114</v>
      </c>
      <c r="U425" s="208" t="s">
        <v>1109</v>
      </c>
    </row>
    <row r="426" spans="1:37" ht="13.5" thickBot="1">
      <c r="A426" s="205" t="s">
        <v>1582</v>
      </c>
      <c r="B426" s="228" t="s">
        <v>1585</v>
      </c>
      <c r="C426" s="206">
        <v>7896261013605</v>
      </c>
      <c r="D426" s="206">
        <v>1006810550071</v>
      </c>
      <c r="E426" s="206">
        <v>526529306110318</v>
      </c>
      <c r="F426" s="206"/>
      <c r="G426" s="208" t="s">
        <v>25</v>
      </c>
      <c r="H426" s="208">
        <v>22.371829999999999</v>
      </c>
      <c r="I426" s="208">
        <v>30.923417196571744</v>
      </c>
      <c r="J426" s="208">
        <v>22.099529999999998</v>
      </c>
      <c r="K426" s="208">
        <v>30.550179706939453</v>
      </c>
      <c r="L426" s="208">
        <v>21.834800000000001</v>
      </c>
      <c r="M426" s="208">
        <v>30.176942217307158</v>
      </c>
      <c r="N426" s="208">
        <v>21.834800000000001</v>
      </c>
      <c r="O426" s="208">
        <v>30.176942217307158</v>
      </c>
      <c r="P426" s="208">
        <v>20.592780000000001</v>
      </c>
      <c r="Q426" s="209">
        <v>28.46281448714404</v>
      </c>
      <c r="R426" s="208"/>
      <c r="S426" s="208"/>
      <c r="T426" s="208" t="s">
        <v>1114</v>
      </c>
      <c r="U426" s="208" t="s">
        <v>1109</v>
      </c>
    </row>
    <row r="427" spans="1:37" ht="23.25" thickBot="1">
      <c r="A427" s="205" t="s">
        <v>1595</v>
      </c>
      <c r="B427" s="228" t="s">
        <v>1597</v>
      </c>
      <c r="C427" s="206">
        <v>7896261016552</v>
      </c>
      <c r="D427" s="206">
        <v>1006810620019</v>
      </c>
      <c r="E427" s="206">
        <v>526530803114315</v>
      </c>
      <c r="F427" s="206"/>
      <c r="G427" s="208" t="s">
        <v>25</v>
      </c>
      <c r="H427" s="208">
        <v>19.183084999999998</v>
      </c>
      <c r="I427" s="208">
        <v>26.51368537461985</v>
      </c>
      <c r="J427" s="208">
        <v>18.952500000000001</v>
      </c>
      <c r="K427" s="208">
        <v>26.195742327896046</v>
      </c>
      <c r="L427" s="208">
        <v>18.7226</v>
      </c>
      <c r="M427" s="208">
        <v>25.877799281172241</v>
      </c>
      <c r="N427" s="208">
        <v>18.7226</v>
      </c>
      <c r="O427" s="208">
        <v>25.877799281172241</v>
      </c>
      <c r="P427" s="208">
        <v>17.657609999999998</v>
      </c>
      <c r="Q427" s="209">
        <v>24.412496544097316</v>
      </c>
      <c r="R427" s="208"/>
      <c r="S427" s="208"/>
      <c r="T427" s="208" t="s">
        <v>1108</v>
      </c>
      <c r="U427" s="208" t="s">
        <v>1109</v>
      </c>
    </row>
    <row r="428" spans="1:37" ht="23.25" thickBot="1">
      <c r="A428" s="205" t="s">
        <v>1595</v>
      </c>
      <c r="B428" s="228" t="s">
        <v>1598</v>
      </c>
      <c r="C428" s="206">
        <v>7896261016569</v>
      </c>
      <c r="D428" s="206">
        <v>1006810620078</v>
      </c>
      <c r="E428" s="206">
        <v>526530805117311</v>
      </c>
      <c r="F428" s="206"/>
      <c r="G428" s="208" t="s">
        <v>25</v>
      </c>
      <c r="H428" s="208">
        <v>19.800587999999998</v>
      </c>
      <c r="I428" s="208">
        <v>27.370749239701411</v>
      </c>
      <c r="J428" s="208">
        <v>19.561499999999999</v>
      </c>
      <c r="K428" s="208">
        <v>27.03898258225048</v>
      </c>
      <c r="L428" s="208">
        <v>19.325279999999999</v>
      </c>
      <c r="M428" s="208">
        <v>26.721039535526675</v>
      </c>
      <c r="N428" s="208">
        <v>19.325279999999999</v>
      </c>
      <c r="O428" s="208">
        <v>26.721039535526675</v>
      </c>
      <c r="P428" s="208">
        <v>18.226007999999997</v>
      </c>
      <c r="Q428" s="209">
        <v>25.200442355543267</v>
      </c>
      <c r="R428" s="208"/>
      <c r="S428" s="208"/>
      <c r="T428" s="208" t="s">
        <v>1108</v>
      </c>
      <c r="U428" s="208" t="s">
        <v>1109</v>
      </c>
    </row>
    <row r="429" spans="1:37" ht="23.25" thickBot="1">
      <c r="A429" s="205" t="s">
        <v>1595</v>
      </c>
      <c r="B429" s="228" t="s">
        <v>1599</v>
      </c>
      <c r="C429" s="206">
        <v>7896261016576</v>
      </c>
      <c r="D429" s="206">
        <v>1006810620191</v>
      </c>
      <c r="E429" s="206">
        <v>526530808116316</v>
      </c>
      <c r="F429" s="206"/>
      <c r="G429" s="208" t="s">
        <v>25</v>
      </c>
      <c r="H429" s="208">
        <v>19.183084999999998</v>
      </c>
      <c r="I429" s="208">
        <v>26.51368537461985</v>
      </c>
      <c r="J429" s="208">
        <v>18.952500000000001</v>
      </c>
      <c r="K429" s="208">
        <v>26.195742327896046</v>
      </c>
      <c r="L429" s="208">
        <v>18.7226</v>
      </c>
      <c r="M429" s="208">
        <v>25.877799281172241</v>
      </c>
      <c r="N429" s="208">
        <v>18.7226</v>
      </c>
      <c r="O429" s="208">
        <v>25.877799281172241</v>
      </c>
      <c r="P429" s="208">
        <v>17.657609999999998</v>
      </c>
      <c r="Q429" s="209">
        <v>24.412496544097316</v>
      </c>
      <c r="R429" s="208"/>
      <c r="S429" s="208"/>
      <c r="T429" s="208" t="s">
        <v>1108</v>
      </c>
      <c r="U429" s="208" t="s">
        <v>1109</v>
      </c>
    </row>
    <row r="430" spans="1:37" ht="23.25" thickBot="1">
      <c r="A430" s="205" t="s">
        <v>1595</v>
      </c>
      <c r="B430" s="228" t="s">
        <v>1600</v>
      </c>
      <c r="C430" s="206">
        <v>7896261016583</v>
      </c>
      <c r="D430" s="206">
        <v>1006810620132</v>
      </c>
      <c r="E430" s="206">
        <v>526530811117311</v>
      </c>
      <c r="F430" s="206"/>
      <c r="G430" s="208" t="s">
        <v>25</v>
      </c>
      <c r="H430" s="208">
        <v>19.800587999999998</v>
      </c>
      <c r="I430" s="208">
        <v>27.370749239701411</v>
      </c>
      <c r="J430" s="208">
        <v>19.561499999999999</v>
      </c>
      <c r="K430" s="208">
        <v>27.03898258225048</v>
      </c>
      <c r="L430" s="208">
        <v>19.325279999999999</v>
      </c>
      <c r="M430" s="208">
        <v>26.721039535526675</v>
      </c>
      <c r="N430" s="208">
        <v>19.325279999999999</v>
      </c>
      <c r="O430" s="208">
        <v>26.721039535526675</v>
      </c>
      <c r="P430" s="208">
        <v>18.226007999999997</v>
      </c>
      <c r="Q430" s="209">
        <v>25.200442355543267</v>
      </c>
      <c r="R430" s="208"/>
      <c r="S430" s="208"/>
      <c r="T430" s="208" t="s">
        <v>1108</v>
      </c>
      <c r="U430" s="208" t="s">
        <v>1109</v>
      </c>
    </row>
    <row r="431" spans="1:37" ht="15" thickBot="1">
      <c r="A431" s="482" t="s">
        <v>2328</v>
      </c>
      <c r="B431" s="483"/>
      <c r="C431" s="483"/>
      <c r="D431" s="483"/>
      <c r="E431" s="483"/>
      <c r="F431" s="483"/>
      <c r="G431" s="483"/>
      <c r="H431" s="483"/>
      <c r="I431" s="483"/>
      <c r="J431" s="483"/>
      <c r="K431" s="483"/>
      <c r="L431" s="483"/>
      <c r="M431" s="483"/>
      <c r="N431" s="483"/>
      <c r="O431" s="483"/>
      <c r="P431" s="483"/>
      <c r="Q431" s="483"/>
      <c r="R431" s="483"/>
      <c r="S431" s="483"/>
      <c r="T431" s="483"/>
      <c r="U431" s="483"/>
      <c r="V431" s="484"/>
    </row>
    <row r="432" spans="1:37" s="150" customFormat="1" ht="51.75" thickBot="1">
      <c r="A432" s="332" t="s">
        <v>9</v>
      </c>
      <c r="B432" s="333" t="s">
        <v>11</v>
      </c>
      <c r="C432" s="333" t="s">
        <v>12</v>
      </c>
      <c r="D432" s="334" t="s">
        <v>13</v>
      </c>
      <c r="E432" s="335" t="s">
        <v>14</v>
      </c>
      <c r="F432" s="333" t="s">
        <v>15</v>
      </c>
      <c r="G432" s="336" t="s">
        <v>16</v>
      </c>
      <c r="H432" s="337" t="s">
        <v>2243</v>
      </c>
      <c r="I432" s="338" t="s">
        <v>2244</v>
      </c>
      <c r="J432" s="339" t="s">
        <v>2119</v>
      </c>
      <c r="K432" s="339" t="s">
        <v>2120</v>
      </c>
      <c r="L432" s="339" t="s">
        <v>2121</v>
      </c>
      <c r="M432" s="339" t="s">
        <v>2122</v>
      </c>
      <c r="N432" s="340" t="s">
        <v>2123</v>
      </c>
      <c r="O432" s="339" t="s">
        <v>2124</v>
      </c>
      <c r="P432" s="340" t="s">
        <v>2125</v>
      </c>
      <c r="Q432" s="339" t="s">
        <v>2126</v>
      </c>
      <c r="R432" s="339" t="s">
        <v>2127</v>
      </c>
      <c r="S432" s="339" t="s">
        <v>2128</v>
      </c>
      <c r="T432" s="341" t="s">
        <v>2129</v>
      </c>
      <c r="U432" s="342" t="s">
        <v>2130</v>
      </c>
      <c r="V432" s="341" t="s">
        <v>1102</v>
      </c>
      <c r="W432" s="68" t="s">
        <v>1103</v>
      </c>
      <c r="X432" s="285" t="s">
        <v>1726</v>
      </c>
      <c r="Y432" s="92" t="s">
        <v>1106</v>
      </c>
      <c r="Z432" s="92" t="s">
        <v>1104</v>
      </c>
      <c r="AA432" s="92" t="s">
        <v>1105</v>
      </c>
      <c r="AB432" s="68" t="s">
        <v>1725</v>
      </c>
      <c r="AC432" s="285" t="s">
        <v>1724</v>
      </c>
      <c r="AD432" s="68" t="s">
        <v>1723</v>
      </c>
      <c r="AE432" s="92" t="s">
        <v>2139</v>
      </c>
      <c r="AF432" s="285" t="s">
        <v>2172</v>
      </c>
      <c r="AG432" s="285" t="s">
        <v>2278</v>
      </c>
      <c r="AH432" s="92" t="s">
        <v>2134</v>
      </c>
      <c r="AI432" s="321" t="s">
        <v>1956</v>
      </c>
      <c r="AJ432" s="320" t="s">
        <v>2249</v>
      </c>
      <c r="AK432" s="320" t="s">
        <v>2248</v>
      </c>
    </row>
    <row r="433" spans="1:43" ht="39" thickBot="1">
      <c r="A433" s="205" t="s">
        <v>2033</v>
      </c>
      <c r="B433" s="228" t="s">
        <v>108</v>
      </c>
      <c r="C433" s="206" t="s">
        <v>103</v>
      </c>
      <c r="D433" s="207" t="s">
        <v>23</v>
      </c>
      <c r="E433" s="206">
        <v>7896261001077</v>
      </c>
      <c r="F433" s="206" t="s">
        <v>109</v>
      </c>
      <c r="G433" s="206">
        <v>526502701132319</v>
      </c>
      <c r="H433" s="206">
        <v>131961</v>
      </c>
      <c r="I433" s="208" t="s">
        <v>25</v>
      </c>
      <c r="J433" s="208">
        <v>21.3</v>
      </c>
      <c r="K433" s="208">
        <v>29.45</v>
      </c>
      <c r="L433" s="208">
        <v>21.04</v>
      </c>
      <c r="M433" s="208">
        <v>29.09</v>
      </c>
      <c r="N433" s="208">
        <v>20.79</v>
      </c>
      <c r="O433" s="208">
        <v>28.74</v>
      </c>
      <c r="P433" s="208">
        <v>20.79</v>
      </c>
      <c r="Q433" s="209">
        <v>28.74</v>
      </c>
      <c r="R433" s="208">
        <v>19.61</v>
      </c>
      <c r="S433" s="208">
        <v>27.11</v>
      </c>
      <c r="T433" s="208" t="s">
        <v>1098</v>
      </c>
      <c r="U433" s="208" t="s">
        <v>1098</v>
      </c>
      <c r="V433" s="204" t="s">
        <v>1108</v>
      </c>
      <c r="W433" s="204" t="s">
        <v>1109</v>
      </c>
      <c r="X433" s="204" t="s">
        <v>1182</v>
      </c>
      <c r="Y433" s="204" t="s">
        <v>1107</v>
      </c>
      <c r="Z433" s="204" t="s">
        <v>1107</v>
      </c>
      <c r="AA433" s="204" t="s">
        <v>1107</v>
      </c>
      <c r="AB433" s="204" t="s">
        <v>1107</v>
      </c>
      <c r="AC433" s="204" t="s">
        <v>1107</v>
      </c>
      <c r="AD433" s="204" t="s">
        <v>1107</v>
      </c>
      <c r="AE433" s="204" t="s">
        <v>1107</v>
      </c>
      <c r="AF433" s="204" t="s">
        <v>1158</v>
      </c>
      <c r="AG433" s="204" t="s">
        <v>2318</v>
      </c>
      <c r="AH433" s="204" t="s">
        <v>1158</v>
      </c>
      <c r="AI433" s="204" t="s">
        <v>2140</v>
      </c>
      <c r="AJ433" s="204" t="s">
        <v>2252</v>
      </c>
      <c r="AK433" s="315">
        <f>VLOOKUP(G$433:G$433,'[1]TPN nº.33'!$G:$H,2,FALSE)</f>
        <v>35828</v>
      </c>
    </row>
    <row r="434" spans="1:43" ht="64.5" thickBot="1">
      <c r="A434" s="205" t="s">
        <v>2166</v>
      </c>
      <c r="B434" s="228" t="s">
        <v>299</v>
      </c>
      <c r="C434" s="206" t="s">
        <v>297</v>
      </c>
      <c r="D434" s="207" t="s">
        <v>23</v>
      </c>
      <c r="E434" s="206">
        <v>7896261009073</v>
      </c>
      <c r="F434" s="206" t="s">
        <v>300</v>
      </c>
      <c r="G434" s="206">
        <v>526528502110211</v>
      </c>
      <c r="H434" s="206">
        <v>702359</v>
      </c>
      <c r="I434" s="208" t="s">
        <v>43</v>
      </c>
      <c r="J434" s="208">
        <v>168.38</v>
      </c>
      <c r="K434" s="208">
        <v>223.83</v>
      </c>
      <c r="L434" s="208">
        <v>165.99</v>
      </c>
      <c r="M434" s="208">
        <v>220.77</v>
      </c>
      <c r="N434" s="208">
        <v>163.66999999999999</v>
      </c>
      <c r="O434" s="208">
        <v>217.79</v>
      </c>
      <c r="P434" s="208">
        <v>142.16999999999999</v>
      </c>
      <c r="Q434" s="209">
        <v>196.54</v>
      </c>
      <c r="R434" s="208">
        <v>153</v>
      </c>
      <c r="S434" s="208">
        <v>204.02</v>
      </c>
      <c r="T434" s="208" t="s">
        <v>1098</v>
      </c>
      <c r="U434" s="208" t="s">
        <v>1098</v>
      </c>
      <c r="V434" s="204" t="s">
        <v>1108</v>
      </c>
      <c r="W434" s="204" t="s">
        <v>1109</v>
      </c>
      <c r="X434" s="204" t="s">
        <v>1747</v>
      </c>
      <c r="Y434" s="204" t="s">
        <v>1107</v>
      </c>
      <c r="Z434" s="204" t="s">
        <v>1107</v>
      </c>
      <c r="AA434" s="204" t="s">
        <v>1107</v>
      </c>
      <c r="AB434" s="204" t="s">
        <v>1107</v>
      </c>
      <c r="AC434" s="204" t="s">
        <v>1107</v>
      </c>
      <c r="AD434" s="204" t="s">
        <v>1107</v>
      </c>
      <c r="AE434" s="204" t="s">
        <v>1158</v>
      </c>
      <c r="AF434" s="204" t="s">
        <v>1158</v>
      </c>
      <c r="AG434" s="204" t="s">
        <v>2311</v>
      </c>
      <c r="AH434" s="204" t="s">
        <v>1158</v>
      </c>
      <c r="AI434" s="204" t="s">
        <v>2201</v>
      </c>
      <c r="AJ434" s="204" t="str">
        <f>VLOOKUP(G$434:G$436,'[1]TPN nº.33'!$G:$I,3,FALSE)</f>
        <v>Categoria II</v>
      </c>
      <c r="AK434" s="315">
        <f>VLOOKUP(G$434:G$436,'[1]TPN nº.33'!$G:$H,2,FALSE)</f>
        <v>39276</v>
      </c>
    </row>
    <row r="435" spans="1:43" ht="64.5" thickBot="1">
      <c r="A435" s="205" t="s">
        <v>2166</v>
      </c>
      <c r="B435" s="228" t="s">
        <v>301</v>
      </c>
      <c r="C435" s="206" t="s">
        <v>297</v>
      </c>
      <c r="D435" s="207" t="s">
        <v>23</v>
      </c>
      <c r="E435" s="206">
        <v>7896261009141</v>
      </c>
      <c r="F435" s="206" t="s">
        <v>302</v>
      </c>
      <c r="G435" s="206">
        <v>526528503117211</v>
      </c>
      <c r="H435" s="206">
        <v>702360</v>
      </c>
      <c r="I435" s="208" t="s">
        <v>43</v>
      </c>
      <c r="J435" s="208">
        <v>84.19</v>
      </c>
      <c r="K435" s="208">
        <v>111.91</v>
      </c>
      <c r="L435" s="208">
        <v>82.99</v>
      </c>
      <c r="M435" s="208">
        <v>110.38</v>
      </c>
      <c r="N435" s="208">
        <v>81.83</v>
      </c>
      <c r="O435" s="208">
        <v>108.89</v>
      </c>
      <c r="P435" s="208">
        <v>71.08</v>
      </c>
      <c r="Q435" s="209">
        <v>98.26</v>
      </c>
      <c r="R435" s="208">
        <v>76.489999999999995</v>
      </c>
      <c r="S435" s="208">
        <v>102.01</v>
      </c>
      <c r="T435" s="208" t="s">
        <v>1098</v>
      </c>
      <c r="U435" s="208" t="s">
        <v>1098</v>
      </c>
      <c r="V435" s="204" t="s">
        <v>1108</v>
      </c>
      <c r="W435" s="204" t="s">
        <v>1109</v>
      </c>
      <c r="X435" s="204" t="s">
        <v>1747</v>
      </c>
      <c r="Y435" s="204" t="s">
        <v>1107</v>
      </c>
      <c r="Z435" s="204" t="s">
        <v>1107</v>
      </c>
      <c r="AA435" s="204" t="s">
        <v>1107</v>
      </c>
      <c r="AB435" s="204" t="s">
        <v>1107</v>
      </c>
      <c r="AC435" s="204" t="s">
        <v>1107</v>
      </c>
      <c r="AD435" s="204" t="s">
        <v>1107</v>
      </c>
      <c r="AE435" s="204" t="s">
        <v>1158</v>
      </c>
      <c r="AF435" s="204" t="s">
        <v>1158</v>
      </c>
      <c r="AG435" s="204" t="s">
        <v>2311</v>
      </c>
      <c r="AH435" s="204" t="s">
        <v>1158</v>
      </c>
      <c r="AI435" s="204" t="s">
        <v>2201</v>
      </c>
      <c r="AJ435" s="204" t="str">
        <f>VLOOKUP(G$434:G$436,'[1]TPN nº.33'!$G:$I,3,FALSE)</f>
        <v>Categoria II</v>
      </c>
      <c r="AK435" s="315">
        <f>VLOOKUP(G$434:G$436,'[1]TPN nº.33'!$G:$H,2,FALSE)</f>
        <v>39343</v>
      </c>
    </row>
    <row r="436" spans="1:43" ht="64.5" thickBot="1">
      <c r="A436" s="205" t="s">
        <v>2166</v>
      </c>
      <c r="B436" s="228" t="s">
        <v>303</v>
      </c>
      <c r="C436" s="206" t="s">
        <v>297</v>
      </c>
      <c r="D436" s="207" t="s">
        <v>23</v>
      </c>
      <c r="E436" s="206">
        <v>7896261009158</v>
      </c>
      <c r="F436" s="206" t="s">
        <v>304</v>
      </c>
      <c r="G436" s="206">
        <v>526528504113218</v>
      </c>
      <c r="H436" s="206">
        <v>702361</v>
      </c>
      <c r="I436" s="208" t="s">
        <v>43</v>
      </c>
      <c r="J436" s="208">
        <v>168.38</v>
      </c>
      <c r="K436" s="208">
        <v>223.83</v>
      </c>
      <c r="L436" s="208">
        <v>165.99</v>
      </c>
      <c r="M436" s="208">
        <v>220.77</v>
      </c>
      <c r="N436" s="208">
        <v>163.66999999999999</v>
      </c>
      <c r="O436" s="208">
        <v>217.79</v>
      </c>
      <c r="P436" s="208">
        <v>142.16999999999999</v>
      </c>
      <c r="Q436" s="209">
        <v>196.54</v>
      </c>
      <c r="R436" s="208">
        <v>153</v>
      </c>
      <c r="S436" s="208">
        <v>204.02</v>
      </c>
      <c r="T436" s="208" t="s">
        <v>1098</v>
      </c>
      <c r="U436" s="208" t="s">
        <v>1098</v>
      </c>
      <c r="V436" s="204" t="s">
        <v>1108</v>
      </c>
      <c r="W436" s="204" t="s">
        <v>1109</v>
      </c>
      <c r="X436" s="204" t="s">
        <v>1747</v>
      </c>
      <c r="Y436" s="204" t="s">
        <v>1107</v>
      </c>
      <c r="Z436" s="204" t="s">
        <v>1107</v>
      </c>
      <c r="AA436" s="204" t="s">
        <v>1107</v>
      </c>
      <c r="AB436" s="204" t="s">
        <v>1107</v>
      </c>
      <c r="AC436" s="204" t="s">
        <v>1107</v>
      </c>
      <c r="AD436" s="204" t="s">
        <v>1107</v>
      </c>
      <c r="AE436" s="204" t="s">
        <v>1158</v>
      </c>
      <c r="AF436" s="204" t="s">
        <v>1158</v>
      </c>
      <c r="AG436" s="204" t="s">
        <v>2311</v>
      </c>
      <c r="AH436" s="204" t="s">
        <v>1158</v>
      </c>
      <c r="AI436" s="204" t="s">
        <v>2201</v>
      </c>
      <c r="AJ436" s="204" t="str">
        <f>VLOOKUP(G$434:G$436,'[1]TPN nº.33'!$G:$I,3,FALSE)</f>
        <v>Categoria II</v>
      </c>
      <c r="AK436" s="315">
        <f>VLOOKUP(G$434:G$436,'[1]TPN nº.33'!$G:$H,2,FALSE)</f>
        <v>39343</v>
      </c>
    </row>
    <row r="437" spans="1:43" ht="26.25" thickBot="1">
      <c r="A437" s="205" t="s">
        <v>2150</v>
      </c>
      <c r="B437" s="228" t="s">
        <v>658</v>
      </c>
      <c r="C437" s="206" t="s">
        <v>656</v>
      </c>
      <c r="D437" s="207" t="s">
        <v>23</v>
      </c>
      <c r="E437" s="206">
        <v>7896261000650</v>
      </c>
      <c r="F437" s="206" t="s">
        <v>659</v>
      </c>
      <c r="G437" s="206">
        <v>526511402177417</v>
      </c>
      <c r="H437" s="206">
        <v>107700</v>
      </c>
      <c r="I437" s="208" t="s">
        <v>25</v>
      </c>
      <c r="J437" s="208">
        <v>79.31</v>
      </c>
      <c r="K437" s="208">
        <v>109.64</v>
      </c>
      <c r="L437" s="208">
        <v>78.349999999999994</v>
      </c>
      <c r="M437" s="208">
        <v>108.31</v>
      </c>
      <c r="N437" s="208">
        <v>77.41</v>
      </c>
      <c r="O437" s="208">
        <v>107.01</v>
      </c>
      <c r="P437" s="208">
        <v>77.41</v>
      </c>
      <c r="Q437" s="209">
        <v>107.01</v>
      </c>
      <c r="R437" s="208">
        <v>73</v>
      </c>
      <c r="S437" s="208">
        <v>100.92</v>
      </c>
      <c r="T437" s="208" t="s">
        <v>1098</v>
      </c>
      <c r="U437" s="208" t="s">
        <v>1098</v>
      </c>
      <c r="V437" s="204" t="s">
        <v>1108</v>
      </c>
      <c r="W437" s="204" t="s">
        <v>1109</v>
      </c>
      <c r="X437" s="204" t="s">
        <v>1766</v>
      </c>
      <c r="Y437" s="204" t="s">
        <v>1107</v>
      </c>
      <c r="Z437" s="204" t="s">
        <v>1107</v>
      </c>
      <c r="AA437" s="204" t="s">
        <v>1107</v>
      </c>
      <c r="AB437" s="204" t="s">
        <v>1107</v>
      </c>
      <c r="AC437" s="204" t="s">
        <v>1107</v>
      </c>
      <c r="AD437" s="204" t="s">
        <v>1107</v>
      </c>
      <c r="AE437" s="204" t="s">
        <v>1107</v>
      </c>
      <c r="AF437" s="204" t="s">
        <v>1158</v>
      </c>
      <c r="AG437" s="204" t="s">
        <v>2324</v>
      </c>
      <c r="AH437" s="204" t="s">
        <v>1107</v>
      </c>
      <c r="AI437" s="204" t="s">
        <v>2196</v>
      </c>
      <c r="AJ437" s="204" t="s">
        <v>2254</v>
      </c>
      <c r="AK437" s="315" t="s">
        <v>2254</v>
      </c>
    </row>
    <row r="438" spans="1:43" ht="45.75" thickBot="1">
      <c r="A438" s="205" t="s">
        <v>2152</v>
      </c>
      <c r="B438" s="228" t="s">
        <v>761</v>
      </c>
      <c r="C438" s="206" t="s">
        <v>756</v>
      </c>
      <c r="D438" s="207" t="s">
        <v>23</v>
      </c>
      <c r="E438" s="206">
        <v>7896261017696</v>
      </c>
      <c r="F438" s="206" t="s">
        <v>762</v>
      </c>
      <c r="G438" s="206">
        <v>526531812117419</v>
      </c>
      <c r="H438" s="206">
        <v>724355</v>
      </c>
      <c r="I438" s="208" t="s">
        <v>25</v>
      </c>
      <c r="J438" s="208">
        <v>110.27</v>
      </c>
      <c r="K438" s="208">
        <v>152.43</v>
      </c>
      <c r="L438" s="208">
        <v>108.93</v>
      </c>
      <c r="M438" s="208">
        <v>150.58000000000001</v>
      </c>
      <c r="N438" s="208">
        <v>107.62</v>
      </c>
      <c r="O438" s="208">
        <v>148.77000000000001</v>
      </c>
      <c r="P438" s="208">
        <v>107.62</v>
      </c>
      <c r="Q438" s="209">
        <v>148.77000000000001</v>
      </c>
      <c r="R438" s="208">
        <v>101.5</v>
      </c>
      <c r="S438" s="208">
        <v>140.31</v>
      </c>
      <c r="T438" s="208" t="s">
        <v>1098</v>
      </c>
      <c r="U438" s="208" t="s">
        <v>1098</v>
      </c>
      <c r="V438" s="204" t="s">
        <v>1108</v>
      </c>
      <c r="W438" s="204" t="s">
        <v>1109</v>
      </c>
      <c r="X438" s="204" t="s">
        <v>1587</v>
      </c>
      <c r="Y438" s="204" t="s">
        <v>1107</v>
      </c>
      <c r="Z438" s="204" t="s">
        <v>1107</v>
      </c>
      <c r="AA438" s="204" t="s">
        <v>1107</v>
      </c>
      <c r="AB438" s="204" t="s">
        <v>1107</v>
      </c>
      <c r="AC438" s="204" t="s">
        <v>1107</v>
      </c>
      <c r="AD438" s="204" t="s">
        <v>1107</v>
      </c>
      <c r="AE438" s="204" t="s">
        <v>1158</v>
      </c>
      <c r="AF438" s="204" t="s">
        <v>1158</v>
      </c>
      <c r="AG438" s="204" t="s">
        <v>2311</v>
      </c>
      <c r="AH438" s="204" t="s">
        <v>1107</v>
      </c>
      <c r="AI438" s="204" t="s">
        <v>2221</v>
      </c>
      <c r="AJ438" s="204" t="str">
        <f>VLOOKUP(G$438:G$440,'[1]TPN nº.33'!$G:$I,3,FALSE)</f>
        <v>Categoria V</v>
      </c>
      <c r="AK438" s="315">
        <f>VLOOKUP(G$438:G$440,'[1]TPN nº.33'!$G:$H,2,FALSE)</f>
        <v>40773</v>
      </c>
    </row>
    <row r="439" spans="1:43" ht="45.75" thickBot="1">
      <c r="A439" s="205" t="s">
        <v>2152</v>
      </c>
      <c r="B439" s="228" t="s">
        <v>757</v>
      </c>
      <c r="C439" s="206" t="s">
        <v>756</v>
      </c>
      <c r="D439" s="207" t="s">
        <v>23</v>
      </c>
      <c r="E439" s="206">
        <v>7896261017634</v>
      </c>
      <c r="F439" s="206" t="s">
        <v>758</v>
      </c>
      <c r="G439" s="206">
        <v>526531809116415</v>
      </c>
      <c r="H439" s="206">
        <v>724356</v>
      </c>
      <c r="I439" s="208" t="s">
        <v>25</v>
      </c>
      <c r="J439" s="208">
        <v>110.27</v>
      </c>
      <c r="K439" s="208">
        <v>152.43</v>
      </c>
      <c r="L439" s="208">
        <v>108.93</v>
      </c>
      <c r="M439" s="208">
        <v>150.58000000000001</v>
      </c>
      <c r="N439" s="208">
        <v>107.62</v>
      </c>
      <c r="O439" s="208">
        <v>148.77000000000001</v>
      </c>
      <c r="P439" s="208">
        <v>107.62</v>
      </c>
      <c r="Q439" s="209">
        <v>148.77000000000001</v>
      </c>
      <c r="R439" s="208">
        <v>101.5</v>
      </c>
      <c r="S439" s="208">
        <v>140.31</v>
      </c>
      <c r="T439" s="208" t="s">
        <v>1098</v>
      </c>
      <c r="U439" s="208" t="s">
        <v>1098</v>
      </c>
      <c r="V439" s="204" t="s">
        <v>1108</v>
      </c>
      <c r="W439" s="204" t="s">
        <v>1109</v>
      </c>
      <c r="X439" s="204" t="s">
        <v>1587</v>
      </c>
      <c r="Y439" s="204" t="s">
        <v>1107</v>
      </c>
      <c r="Z439" s="204" t="s">
        <v>1107</v>
      </c>
      <c r="AA439" s="204" t="s">
        <v>1107</v>
      </c>
      <c r="AB439" s="204" t="s">
        <v>1107</v>
      </c>
      <c r="AC439" s="204" t="s">
        <v>1107</v>
      </c>
      <c r="AD439" s="204" t="s">
        <v>1107</v>
      </c>
      <c r="AE439" s="204" t="s">
        <v>1158</v>
      </c>
      <c r="AF439" s="204" t="s">
        <v>1158</v>
      </c>
      <c r="AG439" s="204" t="s">
        <v>2311</v>
      </c>
      <c r="AH439" s="204" t="s">
        <v>1107</v>
      </c>
      <c r="AI439" s="204" t="s">
        <v>2221</v>
      </c>
      <c r="AJ439" s="204" t="str">
        <f>VLOOKUP(G$438:G$440,'[1]TPN nº.33'!$G:$I,3,FALSE)</f>
        <v>Categoria V</v>
      </c>
      <c r="AK439" s="315">
        <f>VLOOKUP(G$438:G$440,'[1]TPN nº.33'!$G:$H,2,FALSE)</f>
        <v>40773</v>
      </c>
    </row>
    <row r="440" spans="1:43" ht="45.75" thickBot="1">
      <c r="A440" s="205" t="s">
        <v>2152</v>
      </c>
      <c r="B440" s="228" t="s">
        <v>763</v>
      </c>
      <c r="C440" s="206" t="s">
        <v>756</v>
      </c>
      <c r="D440" s="207" t="s">
        <v>23</v>
      </c>
      <c r="E440" s="206">
        <v>7896261017726</v>
      </c>
      <c r="F440" s="206" t="s">
        <v>764</v>
      </c>
      <c r="G440" s="206">
        <v>526531810114412</v>
      </c>
      <c r="H440" s="206">
        <v>724357</v>
      </c>
      <c r="I440" s="208" t="s">
        <v>25</v>
      </c>
      <c r="J440" s="208">
        <v>135.74</v>
      </c>
      <c r="K440" s="208">
        <v>187.65</v>
      </c>
      <c r="L440" s="208">
        <v>134.1</v>
      </c>
      <c r="M440" s="208">
        <v>185.37</v>
      </c>
      <c r="N440" s="208">
        <v>132.49</v>
      </c>
      <c r="O440" s="208">
        <v>183.14</v>
      </c>
      <c r="P440" s="208">
        <v>132.49</v>
      </c>
      <c r="Q440" s="209">
        <v>183.14</v>
      </c>
      <c r="R440" s="208">
        <v>124.95</v>
      </c>
      <c r="S440" s="208">
        <v>172.73</v>
      </c>
      <c r="T440" s="208" t="s">
        <v>1098</v>
      </c>
      <c r="U440" s="208" t="s">
        <v>1098</v>
      </c>
      <c r="V440" s="204" t="s">
        <v>1108</v>
      </c>
      <c r="W440" s="204" t="s">
        <v>1109</v>
      </c>
      <c r="X440" s="204" t="s">
        <v>1587</v>
      </c>
      <c r="Y440" s="204" t="s">
        <v>1107</v>
      </c>
      <c r="Z440" s="204" t="s">
        <v>1107</v>
      </c>
      <c r="AA440" s="204" t="s">
        <v>1107</v>
      </c>
      <c r="AB440" s="204" t="s">
        <v>1107</v>
      </c>
      <c r="AC440" s="204" t="s">
        <v>1107</v>
      </c>
      <c r="AD440" s="204" t="s">
        <v>1107</v>
      </c>
      <c r="AE440" s="204" t="s">
        <v>1158</v>
      </c>
      <c r="AF440" s="204" t="s">
        <v>1158</v>
      </c>
      <c r="AG440" s="204" t="s">
        <v>2311</v>
      </c>
      <c r="AH440" s="204" t="s">
        <v>1107</v>
      </c>
      <c r="AI440" s="204" t="s">
        <v>2221</v>
      </c>
      <c r="AJ440" s="204" t="str">
        <f>VLOOKUP(G$438:G$440,'[1]TPN nº.33'!$G:$I,3,FALSE)</f>
        <v>Categoria V</v>
      </c>
      <c r="AK440" s="315">
        <f>VLOOKUP(G$438:G$440,'[1]TPN nº.33'!$G:$H,2,FALSE)</f>
        <v>40773</v>
      </c>
    </row>
    <row r="442" spans="1:43" ht="13.5" thickBot="1">
      <c r="A442" s="76" t="s">
        <v>2387</v>
      </c>
    </row>
    <row r="443" spans="1:43" s="151" customFormat="1" ht="25.5" customHeight="1">
      <c r="A443" s="362" t="s">
        <v>2007</v>
      </c>
      <c r="B443" s="362" t="s">
        <v>48</v>
      </c>
      <c r="C443" s="362" t="s">
        <v>938</v>
      </c>
      <c r="D443" s="365" t="s">
        <v>23</v>
      </c>
      <c r="E443" s="366">
        <v>7896261000254</v>
      </c>
      <c r="F443" s="364" t="s">
        <v>940</v>
      </c>
      <c r="G443" s="371">
        <v>526515202113418</v>
      </c>
      <c r="H443" s="364">
        <v>109437</v>
      </c>
      <c r="I443" s="372" t="s">
        <v>25</v>
      </c>
      <c r="J443" s="421" t="e">
        <v>#N/A</v>
      </c>
      <c r="K443" s="427" t="e">
        <v>#N/A</v>
      </c>
      <c r="L443" s="427" t="e">
        <v>#N/A</v>
      </c>
      <c r="M443" s="427" t="e">
        <v>#N/A</v>
      </c>
      <c r="N443" s="427" t="e">
        <v>#N/A</v>
      </c>
      <c r="O443" s="427" t="e">
        <v>#N/A</v>
      </c>
      <c r="P443" s="427" t="e">
        <v>#N/A</v>
      </c>
      <c r="Q443" s="427" t="e">
        <v>#N/A</v>
      </c>
      <c r="R443" s="427" t="e">
        <v>#N/A</v>
      </c>
      <c r="S443" s="427" t="e">
        <v>#N/A</v>
      </c>
      <c r="T443" s="427" t="e">
        <v>#N/A</v>
      </c>
      <c r="U443" s="427" t="e">
        <v>#N/A</v>
      </c>
      <c r="V443" s="427" t="e">
        <v>#N/A</v>
      </c>
      <c r="W443" s="427" t="e">
        <v>#N/A</v>
      </c>
      <c r="X443" s="427" t="e">
        <v>#N/A</v>
      </c>
      <c r="Y443" s="427" t="e">
        <v>#N/A</v>
      </c>
      <c r="Z443" s="427" t="s">
        <v>1098</v>
      </c>
      <c r="AA443" s="438" t="s">
        <v>1098</v>
      </c>
      <c r="AB443" s="48" t="s">
        <v>1108</v>
      </c>
      <c r="AC443" s="48" t="s">
        <v>1109</v>
      </c>
      <c r="AD443" s="245" t="s">
        <v>1151</v>
      </c>
      <c r="AE443" s="48" t="s">
        <v>1107</v>
      </c>
      <c r="AF443" s="127" t="s">
        <v>1107</v>
      </c>
      <c r="AG443" s="127" t="s">
        <v>1158</v>
      </c>
      <c r="AH443" s="127" t="s">
        <v>1107</v>
      </c>
      <c r="AI443" s="290" t="s">
        <v>1107</v>
      </c>
      <c r="AJ443" s="127" t="s">
        <v>1107</v>
      </c>
      <c r="AK443" s="127" t="s">
        <v>1107</v>
      </c>
      <c r="AL443" s="290" t="s">
        <v>1158</v>
      </c>
      <c r="AM443" s="300" t="s">
        <v>2332</v>
      </c>
      <c r="AN443" s="127" t="s">
        <v>1158</v>
      </c>
      <c r="AO443" s="300" t="s">
        <v>2385</v>
      </c>
      <c r="AP443" s="127" t="s">
        <v>1100</v>
      </c>
      <c r="AQ443" s="311" t="s">
        <v>1098</v>
      </c>
    </row>
    <row r="444" spans="1:43" s="151" customFormat="1" ht="15" customHeight="1" thickBot="1">
      <c r="A444" s="363" t="s">
        <v>2007</v>
      </c>
      <c r="B444" s="368" t="s">
        <v>937</v>
      </c>
      <c r="C444" s="363" t="s">
        <v>938</v>
      </c>
      <c r="D444" s="369" t="s">
        <v>23</v>
      </c>
      <c r="E444" s="370">
        <v>7896261000247</v>
      </c>
      <c r="F444" s="367" t="s">
        <v>939</v>
      </c>
      <c r="G444" s="373">
        <v>526515201117411</v>
      </c>
      <c r="H444" s="367">
        <v>132224</v>
      </c>
      <c r="I444" s="374" t="s">
        <v>25</v>
      </c>
      <c r="J444" s="422" t="e">
        <v>#N/A</v>
      </c>
      <c r="K444" s="428" t="e">
        <v>#N/A</v>
      </c>
      <c r="L444" s="428" t="e">
        <v>#N/A</v>
      </c>
      <c r="M444" s="428" t="e">
        <v>#N/A</v>
      </c>
      <c r="N444" s="428" t="e">
        <v>#N/A</v>
      </c>
      <c r="O444" s="428" t="e">
        <v>#N/A</v>
      </c>
      <c r="P444" s="428" t="e">
        <v>#N/A</v>
      </c>
      <c r="Q444" s="428" t="e">
        <v>#N/A</v>
      </c>
      <c r="R444" s="428" t="e">
        <v>#N/A</v>
      </c>
      <c r="S444" s="428" t="e">
        <v>#N/A</v>
      </c>
      <c r="T444" s="428" t="e">
        <v>#N/A</v>
      </c>
      <c r="U444" s="428" t="e">
        <v>#N/A</v>
      </c>
      <c r="V444" s="428" t="e">
        <v>#N/A</v>
      </c>
      <c r="W444" s="428" t="e">
        <v>#N/A</v>
      </c>
      <c r="X444" s="428" t="e">
        <v>#N/A</v>
      </c>
      <c r="Y444" s="428" t="e">
        <v>#N/A</v>
      </c>
      <c r="Z444" s="428" t="s">
        <v>1098</v>
      </c>
      <c r="AA444" s="439" t="s">
        <v>1098</v>
      </c>
      <c r="AB444" s="53" t="s">
        <v>1108</v>
      </c>
      <c r="AC444" s="53" t="s">
        <v>1109</v>
      </c>
      <c r="AD444" s="247" t="s">
        <v>1151</v>
      </c>
      <c r="AE444" s="53" t="s">
        <v>1107</v>
      </c>
      <c r="AF444" s="123" t="s">
        <v>1107</v>
      </c>
      <c r="AG444" s="123" t="s">
        <v>1158</v>
      </c>
      <c r="AH444" s="123" t="s">
        <v>1107</v>
      </c>
      <c r="AI444" s="291" t="s">
        <v>1107</v>
      </c>
      <c r="AJ444" s="123" t="s">
        <v>1107</v>
      </c>
      <c r="AK444" s="123" t="s">
        <v>1107</v>
      </c>
      <c r="AL444" s="291" t="s">
        <v>1158</v>
      </c>
      <c r="AM444" s="301" t="s">
        <v>2332</v>
      </c>
      <c r="AN444" s="123" t="s">
        <v>1158</v>
      </c>
      <c r="AO444" s="301" t="s">
        <v>2385</v>
      </c>
      <c r="AP444" s="123" t="s">
        <v>1100</v>
      </c>
      <c r="AQ444" s="309" t="s">
        <v>1098</v>
      </c>
    </row>
  </sheetData>
  <sheetProtection formatCells="0" formatColumns="0" formatRows="0" insertColumns="0" insertRows="0" insertHyperlinks="0" deleteColumns="0" deleteRows="0" sort="0" autoFilter="0" pivotTables="0"/>
  <autoFilter ref="A5:U347"/>
  <mergeCells count="2">
    <mergeCell ref="A406:U406"/>
    <mergeCell ref="A431:V431"/>
  </mergeCells>
  <dataValidations count="1">
    <dataValidation type="whole" allowBlank="1" showInputMessage="1" showErrorMessage="1" sqref="D65278:D65289 HH65276:HH65287 RD65276:RD65287 AAZ65276:AAZ65287 AKV65276:AKV65287 AUR65276:AUR65287 BEN65276:BEN65287 BOJ65276:BOJ65287 BYF65276:BYF65287 CIB65276:CIB65287 CRX65276:CRX65287 DBT65276:DBT65287 DLP65276:DLP65287 DVL65276:DVL65287 EFH65276:EFH65287 EPD65276:EPD65287 EYZ65276:EYZ65287 FIV65276:FIV65287 FSR65276:FSR65287 GCN65276:GCN65287 GMJ65276:GMJ65287 GWF65276:GWF65287 HGB65276:HGB65287 HPX65276:HPX65287 HZT65276:HZT65287 IJP65276:IJP65287 ITL65276:ITL65287 JDH65276:JDH65287 JND65276:JND65287 JWZ65276:JWZ65287 KGV65276:KGV65287 KQR65276:KQR65287 LAN65276:LAN65287 LKJ65276:LKJ65287 LUF65276:LUF65287 MEB65276:MEB65287 MNX65276:MNX65287 MXT65276:MXT65287 NHP65276:NHP65287 NRL65276:NRL65287 OBH65276:OBH65287 OLD65276:OLD65287 OUZ65276:OUZ65287 PEV65276:PEV65287 POR65276:POR65287 PYN65276:PYN65287 QIJ65276:QIJ65287 QSF65276:QSF65287 RCB65276:RCB65287 RLX65276:RLX65287 RVT65276:RVT65287 SFP65276:SFP65287 SPL65276:SPL65287 SZH65276:SZH65287 TJD65276:TJD65287 TSZ65276:TSZ65287 UCV65276:UCV65287 UMR65276:UMR65287 UWN65276:UWN65287 VGJ65276:VGJ65287 VQF65276:VQF65287 WAB65276:WAB65287 WJX65276:WJX65287 WTT65276:WTT65287 D130814:D130825 HH130812:HH130823 RD130812:RD130823 AAZ130812:AAZ130823 AKV130812:AKV130823 AUR130812:AUR130823 BEN130812:BEN130823 BOJ130812:BOJ130823 BYF130812:BYF130823 CIB130812:CIB130823 CRX130812:CRX130823 DBT130812:DBT130823 DLP130812:DLP130823 DVL130812:DVL130823 EFH130812:EFH130823 EPD130812:EPD130823 EYZ130812:EYZ130823 FIV130812:FIV130823 FSR130812:FSR130823 GCN130812:GCN130823 GMJ130812:GMJ130823 GWF130812:GWF130823 HGB130812:HGB130823 HPX130812:HPX130823 HZT130812:HZT130823 IJP130812:IJP130823 ITL130812:ITL130823 JDH130812:JDH130823 JND130812:JND130823 JWZ130812:JWZ130823 KGV130812:KGV130823 KQR130812:KQR130823 LAN130812:LAN130823 LKJ130812:LKJ130823 LUF130812:LUF130823 MEB130812:MEB130823 MNX130812:MNX130823 MXT130812:MXT130823 NHP130812:NHP130823 NRL130812:NRL130823 OBH130812:OBH130823 OLD130812:OLD130823 OUZ130812:OUZ130823 PEV130812:PEV130823 POR130812:POR130823 PYN130812:PYN130823 QIJ130812:QIJ130823 QSF130812:QSF130823 RCB130812:RCB130823 RLX130812:RLX130823 RVT130812:RVT130823 SFP130812:SFP130823 SPL130812:SPL130823 SZH130812:SZH130823 TJD130812:TJD130823 TSZ130812:TSZ130823 UCV130812:UCV130823 UMR130812:UMR130823 UWN130812:UWN130823 VGJ130812:VGJ130823 VQF130812:VQF130823 WAB130812:WAB130823 WJX130812:WJX130823 WTT130812:WTT130823 D196350:D196361 HH196348:HH196359 RD196348:RD196359 AAZ196348:AAZ196359 AKV196348:AKV196359 AUR196348:AUR196359 BEN196348:BEN196359 BOJ196348:BOJ196359 BYF196348:BYF196359 CIB196348:CIB196359 CRX196348:CRX196359 DBT196348:DBT196359 DLP196348:DLP196359 DVL196348:DVL196359 EFH196348:EFH196359 EPD196348:EPD196359 EYZ196348:EYZ196359 FIV196348:FIV196359 FSR196348:FSR196359 GCN196348:GCN196359 GMJ196348:GMJ196359 GWF196348:GWF196359 HGB196348:HGB196359 HPX196348:HPX196359 HZT196348:HZT196359 IJP196348:IJP196359 ITL196348:ITL196359 JDH196348:JDH196359 JND196348:JND196359 JWZ196348:JWZ196359 KGV196348:KGV196359 KQR196348:KQR196359 LAN196348:LAN196359 LKJ196348:LKJ196359 LUF196348:LUF196359 MEB196348:MEB196359 MNX196348:MNX196359 MXT196348:MXT196359 NHP196348:NHP196359 NRL196348:NRL196359 OBH196348:OBH196359 OLD196348:OLD196359 OUZ196348:OUZ196359 PEV196348:PEV196359 POR196348:POR196359 PYN196348:PYN196359 QIJ196348:QIJ196359 QSF196348:QSF196359 RCB196348:RCB196359 RLX196348:RLX196359 RVT196348:RVT196359 SFP196348:SFP196359 SPL196348:SPL196359 SZH196348:SZH196359 TJD196348:TJD196359 TSZ196348:TSZ196359 UCV196348:UCV196359 UMR196348:UMR196359 UWN196348:UWN196359 VGJ196348:VGJ196359 VQF196348:VQF196359 WAB196348:WAB196359 WJX196348:WJX196359 WTT196348:WTT196359 D261886:D261897 HH261884:HH261895 RD261884:RD261895 AAZ261884:AAZ261895 AKV261884:AKV261895 AUR261884:AUR261895 BEN261884:BEN261895 BOJ261884:BOJ261895 BYF261884:BYF261895 CIB261884:CIB261895 CRX261884:CRX261895 DBT261884:DBT261895 DLP261884:DLP261895 DVL261884:DVL261895 EFH261884:EFH261895 EPD261884:EPD261895 EYZ261884:EYZ261895 FIV261884:FIV261895 FSR261884:FSR261895 GCN261884:GCN261895 GMJ261884:GMJ261895 GWF261884:GWF261895 HGB261884:HGB261895 HPX261884:HPX261895 HZT261884:HZT261895 IJP261884:IJP261895 ITL261884:ITL261895 JDH261884:JDH261895 JND261884:JND261895 JWZ261884:JWZ261895 KGV261884:KGV261895 KQR261884:KQR261895 LAN261884:LAN261895 LKJ261884:LKJ261895 LUF261884:LUF261895 MEB261884:MEB261895 MNX261884:MNX261895 MXT261884:MXT261895 NHP261884:NHP261895 NRL261884:NRL261895 OBH261884:OBH261895 OLD261884:OLD261895 OUZ261884:OUZ261895 PEV261884:PEV261895 POR261884:POR261895 PYN261884:PYN261895 QIJ261884:QIJ261895 QSF261884:QSF261895 RCB261884:RCB261895 RLX261884:RLX261895 RVT261884:RVT261895 SFP261884:SFP261895 SPL261884:SPL261895 SZH261884:SZH261895 TJD261884:TJD261895 TSZ261884:TSZ261895 UCV261884:UCV261895 UMR261884:UMR261895 UWN261884:UWN261895 VGJ261884:VGJ261895 VQF261884:VQF261895 WAB261884:WAB261895 WJX261884:WJX261895 WTT261884:WTT261895 D327422:D327433 HH327420:HH327431 RD327420:RD327431 AAZ327420:AAZ327431 AKV327420:AKV327431 AUR327420:AUR327431 BEN327420:BEN327431 BOJ327420:BOJ327431 BYF327420:BYF327431 CIB327420:CIB327431 CRX327420:CRX327431 DBT327420:DBT327431 DLP327420:DLP327431 DVL327420:DVL327431 EFH327420:EFH327431 EPD327420:EPD327431 EYZ327420:EYZ327431 FIV327420:FIV327431 FSR327420:FSR327431 GCN327420:GCN327431 GMJ327420:GMJ327431 GWF327420:GWF327431 HGB327420:HGB327431 HPX327420:HPX327431 HZT327420:HZT327431 IJP327420:IJP327431 ITL327420:ITL327431 JDH327420:JDH327431 JND327420:JND327431 JWZ327420:JWZ327431 KGV327420:KGV327431 KQR327420:KQR327431 LAN327420:LAN327431 LKJ327420:LKJ327431 LUF327420:LUF327431 MEB327420:MEB327431 MNX327420:MNX327431 MXT327420:MXT327431 NHP327420:NHP327431 NRL327420:NRL327431 OBH327420:OBH327431 OLD327420:OLD327431 OUZ327420:OUZ327431 PEV327420:PEV327431 POR327420:POR327431 PYN327420:PYN327431 QIJ327420:QIJ327431 QSF327420:QSF327431 RCB327420:RCB327431 RLX327420:RLX327431 RVT327420:RVT327431 SFP327420:SFP327431 SPL327420:SPL327431 SZH327420:SZH327431 TJD327420:TJD327431 TSZ327420:TSZ327431 UCV327420:UCV327431 UMR327420:UMR327431 UWN327420:UWN327431 VGJ327420:VGJ327431 VQF327420:VQF327431 WAB327420:WAB327431 WJX327420:WJX327431 WTT327420:WTT327431 D392958:D392969 HH392956:HH392967 RD392956:RD392967 AAZ392956:AAZ392967 AKV392956:AKV392967 AUR392956:AUR392967 BEN392956:BEN392967 BOJ392956:BOJ392967 BYF392956:BYF392967 CIB392956:CIB392967 CRX392956:CRX392967 DBT392956:DBT392967 DLP392956:DLP392967 DVL392956:DVL392967 EFH392956:EFH392967 EPD392956:EPD392967 EYZ392956:EYZ392967 FIV392956:FIV392967 FSR392956:FSR392967 GCN392956:GCN392967 GMJ392956:GMJ392967 GWF392956:GWF392967 HGB392956:HGB392967 HPX392956:HPX392967 HZT392956:HZT392967 IJP392956:IJP392967 ITL392956:ITL392967 JDH392956:JDH392967 JND392956:JND392967 JWZ392956:JWZ392967 KGV392956:KGV392967 KQR392956:KQR392967 LAN392956:LAN392967 LKJ392956:LKJ392967 LUF392956:LUF392967 MEB392956:MEB392967 MNX392956:MNX392967 MXT392956:MXT392967 NHP392956:NHP392967 NRL392956:NRL392967 OBH392956:OBH392967 OLD392956:OLD392967 OUZ392956:OUZ392967 PEV392956:PEV392967 POR392956:POR392967 PYN392956:PYN392967 QIJ392956:QIJ392967 QSF392956:QSF392967 RCB392956:RCB392967 RLX392956:RLX392967 RVT392956:RVT392967 SFP392956:SFP392967 SPL392956:SPL392967 SZH392956:SZH392967 TJD392956:TJD392967 TSZ392956:TSZ392967 UCV392956:UCV392967 UMR392956:UMR392967 UWN392956:UWN392967 VGJ392956:VGJ392967 VQF392956:VQF392967 WAB392956:WAB392967 WJX392956:WJX392967 WTT392956:WTT392967 D458494:D458505 HH458492:HH458503 RD458492:RD458503 AAZ458492:AAZ458503 AKV458492:AKV458503 AUR458492:AUR458503 BEN458492:BEN458503 BOJ458492:BOJ458503 BYF458492:BYF458503 CIB458492:CIB458503 CRX458492:CRX458503 DBT458492:DBT458503 DLP458492:DLP458503 DVL458492:DVL458503 EFH458492:EFH458503 EPD458492:EPD458503 EYZ458492:EYZ458503 FIV458492:FIV458503 FSR458492:FSR458503 GCN458492:GCN458503 GMJ458492:GMJ458503 GWF458492:GWF458503 HGB458492:HGB458503 HPX458492:HPX458503 HZT458492:HZT458503 IJP458492:IJP458503 ITL458492:ITL458503 JDH458492:JDH458503 JND458492:JND458503 JWZ458492:JWZ458503 KGV458492:KGV458503 KQR458492:KQR458503 LAN458492:LAN458503 LKJ458492:LKJ458503 LUF458492:LUF458503 MEB458492:MEB458503 MNX458492:MNX458503 MXT458492:MXT458503 NHP458492:NHP458503 NRL458492:NRL458503 OBH458492:OBH458503 OLD458492:OLD458503 OUZ458492:OUZ458503 PEV458492:PEV458503 POR458492:POR458503 PYN458492:PYN458503 QIJ458492:QIJ458503 QSF458492:QSF458503 RCB458492:RCB458503 RLX458492:RLX458503 RVT458492:RVT458503 SFP458492:SFP458503 SPL458492:SPL458503 SZH458492:SZH458503 TJD458492:TJD458503 TSZ458492:TSZ458503 UCV458492:UCV458503 UMR458492:UMR458503 UWN458492:UWN458503 VGJ458492:VGJ458503 VQF458492:VQF458503 WAB458492:WAB458503 WJX458492:WJX458503 WTT458492:WTT458503 D524030:D524041 HH524028:HH524039 RD524028:RD524039 AAZ524028:AAZ524039 AKV524028:AKV524039 AUR524028:AUR524039 BEN524028:BEN524039 BOJ524028:BOJ524039 BYF524028:BYF524039 CIB524028:CIB524039 CRX524028:CRX524039 DBT524028:DBT524039 DLP524028:DLP524039 DVL524028:DVL524039 EFH524028:EFH524039 EPD524028:EPD524039 EYZ524028:EYZ524039 FIV524028:FIV524039 FSR524028:FSR524039 GCN524028:GCN524039 GMJ524028:GMJ524039 GWF524028:GWF524039 HGB524028:HGB524039 HPX524028:HPX524039 HZT524028:HZT524039 IJP524028:IJP524039 ITL524028:ITL524039 JDH524028:JDH524039 JND524028:JND524039 JWZ524028:JWZ524039 KGV524028:KGV524039 KQR524028:KQR524039 LAN524028:LAN524039 LKJ524028:LKJ524039 LUF524028:LUF524039 MEB524028:MEB524039 MNX524028:MNX524039 MXT524028:MXT524039 NHP524028:NHP524039 NRL524028:NRL524039 OBH524028:OBH524039 OLD524028:OLD524039 OUZ524028:OUZ524039 PEV524028:PEV524039 POR524028:POR524039 PYN524028:PYN524039 QIJ524028:QIJ524039 QSF524028:QSF524039 RCB524028:RCB524039 RLX524028:RLX524039 RVT524028:RVT524039 SFP524028:SFP524039 SPL524028:SPL524039 SZH524028:SZH524039 TJD524028:TJD524039 TSZ524028:TSZ524039 UCV524028:UCV524039 UMR524028:UMR524039 UWN524028:UWN524039 VGJ524028:VGJ524039 VQF524028:VQF524039 WAB524028:WAB524039 WJX524028:WJX524039 WTT524028:WTT524039 D589566:D589577 HH589564:HH589575 RD589564:RD589575 AAZ589564:AAZ589575 AKV589564:AKV589575 AUR589564:AUR589575 BEN589564:BEN589575 BOJ589564:BOJ589575 BYF589564:BYF589575 CIB589564:CIB589575 CRX589564:CRX589575 DBT589564:DBT589575 DLP589564:DLP589575 DVL589564:DVL589575 EFH589564:EFH589575 EPD589564:EPD589575 EYZ589564:EYZ589575 FIV589564:FIV589575 FSR589564:FSR589575 GCN589564:GCN589575 GMJ589564:GMJ589575 GWF589564:GWF589575 HGB589564:HGB589575 HPX589564:HPX589575 HZT589564:HZT589575 IJP589564:IJP589575 ITL589564:ITL589575 JDH589564:JDH589575 JND589564:JND589575 JWZ589564:JWZ589575 KGV589564:KGV589575 KQR589564:KQR589575 LAN589564:LAN589575 LKJ589564:LKJ589575 LUF589564:LUF589575 MEB589564:MEB589575 MNX589564:MNX589575 MXT589564:MXT589575 NHP589564:NHP589575 NRL589564:NRL589575 OBH589564:OBH589575 OLD589564:OLD589575 OUZ589564:OUZ589575 PEV589564:PEV589575 POR589564:POR589575 PYN589564:PYN589575 QIJ589564:QIJ589575 QSF589564:QSF589575 RCB589564:RCB589575 RLX589564:RLX589575 RVT589564:RVT589575 SFP589564:SFP589575 SPL589564:SPL589575 SZH589564:SZH589575 TJD589564:TJD589575 TSZ589564:TSZ589575 UCV589564:UCV589575 UMR589564:UMR589575 UWN589564:UWN589575 VGJ589564:VGJ589575 VQF589564:VQF589575 WAB589564:WAB589575 WJX589564:WJX589575 WTT589564:WTT589575 D655102:D655113 HH655100:HH655111 RD655100:RD655111 AAZ655100:AAZ655111 AKV655100:AKV655111 AUR655100:AUR655111 BEN655100:BEN655111 BOJ655100:BOJ655111 BYF655100:BYF655111 CIB655100:CIB655111 CRX655100:CRX655111 DBT655100:DBT655111 DLP655100:DLP655111 DVL655100:DVL655111 EFH655100:EFH655111 EPD655100:EPD655111 EYZ655100:EYZ655111 FIV655100:FIV655111 FSR655100:FSR655111 GCN655100:GCN655111 GMJ655100:GMJ655111 GWF655100:GWF655111 HGB655100:HGB655111 HPX655100:HPX655111 HZT655100:HZT655111 IJP655100:IJP655111 ITL655100:ITL655111 JDH655100:JDH655111 JND655100:JND655111 JWZ655100:JWZ655111 KGV655100:KGV655111 KQR655100:KQR655111 LAN655100:LAN655111 LKJ655100:LKJ655111 LUF655100:LUF655111 MEB655100:MEB655111 MNX655100:MNX655111 MXT655100:MXT655111 NHP655100:NHP655111 NRL655100:NRL655111 OBH655100:OBH655111 OLD655100:OLD655111 OUZ655100:OUZ655111 PEV655100:PEV655111 POR655100:POR655111 PYN655100:PYN655111 QIJ655100:QIJ655111 QSF655100:QSF655111 RCB655100:RCB655111 RLX655100:RLX655111 RVT655100:RVT655111 SFP655100:SFP655111 SPL655100:SPL655111 SZH655100:SZH655111 TJD655100:TJD655111 TSZ655100:TSZ655111 UCV655100:UCV655111 UMR655100:UMR655111 UWN655100:UWN655111 VGJ655100:VGJ655111 VQF655100:VQF655111 WAB655100:WAB655111 WJX655100:WJX655111 WTT655100:WTT655111 D720638:D720649 HH720636:HH720647 RD720636:RD720647 AAZ720636:AAZ720647 AKV720636:AKV720647 AUR720636:AUR720647 BEN720636:BEN720647 BOJ720636:BOJ720647 BYF720636:BYF720647 CIB720636:CIB720647 CRX720636:CRX720647 DBT720636:DBT720647 DLP720636:DLP720647 DVL720636:DVL720647 EFH720636:EFH720647 EPD720636:EPD720647 EYZ720636:EYZ720647 FIV720636:FIV720647 FSR720636:FSR720647 GCN720636:GCN720647 GMJ720636:GMJ720647 GWF720636:GWF720647 HGB720636:HGB720647 HPX720636:HPX720647 HZT720636:HZT720647 IJP720636:IJP720647 ITL720636:ITL720647 JDH720636:JDH720647 JND720636:JND720647 JWZ720636:JWZ720647 KGV720636:KGV720647 KQR720636:KQR720647 LAN720636:LAN720647 LKJ720636:LKJ720647 LUF720636:LUF720647 MEB720636:MEB720647 MNX720636:MNX720647 MXT720636:MXT720647 NHP720636:NHP720647 NRL720636:NRL720647 OBH720636:OBH720647 OLD720636:OLD720647 OUZ720636:OUZ720647 PEV720636:PEV720647 POR720636:POR720647 PYN720636:PYN720647 QIJ720636:QIJ720647 QSF720636:QSF720647 RCB720636:RCB720647 RLX720636:RLX720647 RVT720636:RVT720647 SFP720636:SFP720647 SPL720636:SPL720647 SZH720636:SZH720647 TJD720636:TJD720647 TSZ720636:TSZ720647 UCV720636:UCV720647 UMR720636:UMR720647 UWN720636:UWN720647 VGJ720636:VGJ720647 VQF720636:VQF720647 WAB720636:WAB720647 WJX720636:WJX720647 WTT720636:WTT720647 D786174:D786185 HH786172:HH786183 RD786172:RD786183 AAZ786172:AAZ786183 AKV786172:AKV786183 AUR786172:AUR786183 BEN786172:BEN786183 BOJ786172:BOJ786183 BYF786172:BYF786183 CIB786172:CIB786183 CRX786172:CRX786183 DBT786172:DBT786183 DLP786172:DLP786183 DVL786172:DVL786183 EFH786172:EFH786183 EPD786172:EPD786183 EYZ786172:EYZ786183 FIV786172:FIV786183 FSR786172:FSR786183 GCN786172:GCN786183 GMJ786172:GMJ786183 GWF786172:GWF786183 HGB786172:HGB786183 HPX786172:HPX786183 HZT786172:HZT786183 IJP786172:IJP786183 ITL786172:ITL786183 JDH786172:JDH786183 JND786172:JND786183 JWZ786172:JWZ786183 KGV786172:KGV786183 KQR786172:KQR786183 LAN786172:LAN786183 LKJ786172:LKJ786183 LUF786172:LUF786183 MEB786172:MEB786183 MNX786172:MNX786183 MXT786172:MXT786183 NHP786172:NHP786183 NRL786172:NRL786183 OBH786172:OBH786183 OLD786172:OLD786183 OUZ786172:OUZ786183 PEV786172:PEV786183 POR786172:POR786183 PYN786172:PYN786183 QIJ786172:QIJ786183 QSF786172:QSF786183 RCB786172:RCB786183 RLX786172:RLX786183 RVT786172:RVT786183 SFP786172:SFP786183 SPL786172:SPL786183 SZH786172:SZH786183 TJD786172:TJD786183 TSZ786172:TSZ786183 UCV786172:UCV786183 UMR786172:UMR786183 UWN786172:UWN786183 VGJ786172:VGJ786183 VQF786172:VQF786183 WAB786172:WAB786183 WJX786172:WJX786183 WTT786172:WTT786183 D851710:D851721 HH851708:HH851719 RD851708:RD851719 AAZ851708:AAZ851719 AKV851708:AKV851719 AUR851708:AUR851719 BEN851708:BEN851719 BOJ851708:BOJ851719 BYF851708:BYF851719 CIB851708:CIB851719 CRX851708:CRX851719 DBT851708:DBT851719 DLP851708:DLP851719 DVL851708:DVL851719 EFH851708:EFH851719 EPD851708:EPD851719 EYZ851708:EYZ851719 FIV851708:FIV851719 FSR851708:FSR851719 GCN851708:GCN851719 GMJ851708:GMJ851719 GWF851708:GWF851719 HGB851708:HGB851719 HPX851708:HPX851719 HZT851708:HZT851719 IJP851708:IJP851719 ITL851708:ITL851719 JDH851708:JDH851719 JND851708:JND851719 JWZ851708:JWZ851719 KGV851708:KGV851719 KQR851708:KQR851719 LAN851708:LAN851719 LKJ851708:LKJ851719 LUF851708:LUF851719 MEB851708:MEB851719 MNX851708:MNX851719 MXT851708:MXT851719 NHP851708:NHP851719 NRL851708:NRL851719 OBH851708:OBH851719 OLD851708:OLD851719 OUZ851708:OUZ851719 PEV851708:PEV851719 POR851708:POR851719 PYN851708:PYN851719 QIJ851708:QIJ851719 QSF851708:QSF851719 RCB851708:RCB851719 RLX851708:RLX851719 RVT851708:RVT851719 SFP851708:SFP851719 SPL851708:SPL851719 SZH851708:SZH851719 TJD851708:TJD851719 TSZ851708:TSZ851719 UCV851708:UCV851719 UMR851708:UMR851719 UWN851708:UWN851719 VGJ851708:VGJ851719 VQF851708:VQF851719 WAB851708:WAB851719 WJX851708:WJX851719 WTT851708:WTT851719 D917246:D917257 HH917244:HH917255 RD917244:RD917255 AAZ917244:AAZ917255 AKV917244:AKV917255 AUR917244:AUR917255 BEN917244:BEN917255 BOJ917244:BOJ917255 BYF917244:BYF917255 CIB917244:CIB917255 CRX917244:CRX917255 DBT917244:DBT917255 DLP917244:DLP917255 DVL917244:DVL917255 EFH917244:EFH917255 EPD917244:EPD917255 EYZ917244:EYZ917255 FIV917244:FIV917255 FSR917244:FSR917255 GCN917244:GCN917255 GMJ917244:GMJ917255 GWF917244:GWF917255 HGB917244:HGB917255 HPX917244:HPX917255 HZT917244:HZT917255 IJP917244:IJP917255 ITL917244:ITL917255 JDH917244:JDH917255 JND917244:JND917255 JWZ917244:JWZ917255 KGV917244:KGV917255 KQR917244:KQR917255 LAN917244:LAN917255 LKJ917244:LKJ917255 LUF917244:LUF917255 MEB917244:MEB917255 MNX917244:MNX917255 MXT917244:MXT917255 NHP917244:NHP917255 NRL917244:NRL917255 OBH917244:OBH917255 OLD917244:OLD917255 OUZ917244:OUZ917255 PEV917244:PEV917255 POR917244:POR917255 PYN917244:PYN917255 QIJ917244:QIJ917255 QSF917244:QSF917255 RCB917244:RCB917255 RLX917244:RLX917255 RVT917244:RVT917255 SFP917244:SFP917255 SPL917244:SPL917255 SZH917244:SZH917255 TJD917244:TJD917255 TSZ917244:TSZ917255 UCV917244:UCV917255 UMR917244:UMR917255 UWN917244:UWN917255 VGJ917244:VGJ917255 VQF917244:VQF917255 WAB917244:WAB917255 WJX917244:WJX917255 WTT917244:WTT917255 D982782:D982793 HH982780:HH982791 RD982780:RD982791 AAZ982780:AAZ982791 AKV982780:AKV982791 AUR982780:AUR982791 BEN982780:BEN982791 BOJ982780:BOJ982791 BYF982780:BYF982791 CIB982780:CIB982791 CRX982780:CRX982791 DBT982780:DBT982791 DLP982780:DLP982791 DVL982780:DVL982791 EFH982780:EFH982791 EPD982780:EPD982791 EYZ982780:EYZ982791 FIV982780:FIV982791 FSR982780:FSR982791 GCN982780:GCN982791 GMJ982780:GMJ982791 GWF982780:GWF982791 HGB982780:HGB982791 HPX982780:HPX982791 HZT982780:HZT982791 IJP982780:IJP982791 ITL982780:ITL982791 JDH982780:JDH982791 JND982780:JND982791 JWZ982780:JWZ982791 KGV982780:KGV982791 KQR982780:KQR982791 LAN982780:LAN982791 LKJ982780:LKJ982791 LUF982780:LUF982791 MEB982780:MEB982791 MNX982780:MNX982791 MXT982780:MXT982791 NHP982780:NHP982791 NRL982780:NRL982791 OBH982780:OBH982791 OLD982780:OLD982791 OUZ982780:OUZ982791 PEV982780:PEV982791 POR982780:POR982791 PYN982780:PYN982791 QIJ982780:QIJ982791 QSF982780:QSF982791 RCB982780:RCB982791 RLX982780:RLX982791 RVT982780:RVT982791 SFP982780:SFP982791 SPL982780:SPL982791 SZH982780:SZH982791 TJD982780:TJD982791 TSZ982780:TSZ982791 UCV982780:UCV982791 UMR982780:UMR982791 UWN982780:UWN982791 VGJ982780:VGJ982791 VQF982780:VQF982791 WAB982780:WAB982791 WJX982780:WJX982791 WTT982780:WTT982791 C393:D394">
      <formula1>0</formula1>
      <formula2>99999999999999</formula2>
    </dataValidation>
  </dataValidations>
  <pageMargins left="0.25" right="0.25" top="0.75" bottom="0.75" header="0.3" footer="0.3"/>
  <pageSetup paperSize="9" fitToWidth="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topLeftCell="A10" workbookViewId="0">
      <selection activeCell="A3" sqref="A3"/>
    </sheetView>
  </sheetViews>
  <sheetFormatPr defaultRowHeight="15"/>
  <cols>
    <col min="1" max="1" width="11.85546875" bestFit="1" customWidth="1"/>
    <col min="2" max="2" width="11.85546875" style="185" bestFit="1" customWidth="1"/>
    <col min="3" max="3" width="117.85546875" style="184" customWidth="1"/>
    <col min="4" max="4" width="10.28515625" customWidth="1"/>
  </cols>
  <sheetData>
    <row r="1" spans="1:49" ht="18">
      <c r="A1" s="485" t="s">
        <v>2208</v>
      </c>
      <c r="B1" s="486"/>
      <c r="C1" s="487"/>
    </row>
    <row r="2" spans="1:49" s="197" customFormat="1" ht="16.5" thickBot="1">
      <c r="A2" s="194"/>
      <c r="B2" s="195"/>
      <c r="C2" s="196"/>
    </row>
    <row r="3" spans="1:49" s="149" customFormat="1" ht="13.5" thickBot="1">
      <c r="A3" s="191" t="s">
        <v>2204</v>
      </c>
      <c r="B3" s="192" t="s">
        <v>2202</v>
      </c>
      <c r="C3" s="193" t="s">
        <v>2203</v>
      </c>
      <c r="E3" s="99"/>
      <c r="F3" s="76"/>
      <c r="G3" s="78"/>
      <c r="H3" s="77"/>
      <c r="I3" s="78"/>
      <c r="J3" s="77"/>
      <c r="K3" s="78"/>
      <c r="L3" s="78"/>
      <c r="M3" s="85"/>
      <c r="N3" s="85"/>
      <c r="O3" s="85"/>
      <c r="P3" s="85"/>
      <c r="Q3" s="85"/>
      <c r="R3" s="85"/>
      <c r="S3" s="85"/>
      <c r="T3" s="85"/>
      <c r="U3" s="85"/>
      <c r="V3" s="85"/>
      <c r="W3" s="85"/>
      <c r="X3" s="85"/>
      <c r="Y3" s="85"/>
      <c r="Z3" s="85"/>
      <c r="AA3" s="85"/>
      <c r="AB3" s="85"/>
      <c r="AC3" s="85"/>
      <c r="AD3" s="85"/>
      <c r="AE3" s="85"/>
      <c r="AF3" s="85"/>
      <c r="AG3" s="85"/>
      <c r="AH3" s="85"/>
      <c r="AI3" s="134"/>
      <c r="AJ3" s="134"/>
      <c r="AK3" s="109"/>
      <c r="AL3" s="109"/>
      <c r="AM3" s="42"/>
      <c r="AN3" s="109"/>
      <c r="AO3" s="108"/>
      <c r="AP3" s="108"/>
      <c r="AQ3" s="108"/>
      <c r="AR3" s="108"/>
      <c r="AS3" s="108"/>
      <c r="AT3" s="108"/>
      <c r="AU3" s="108"/>
      <c r="AV3" s="108"/>
      <c r="AW3" s="79"/>
    </row>
    <row r="4" spans="1:49" s="149" customFormat="1" ht="30" customHeight="1" thickBot="1">
      <c r="A4" s="488" t="s">
        <v>2214</v>
      </c>
      <c r="B4" s="489"/>
      <c r="C4" s="198" t="s">
        <v>2213</v>
      </c>
      <c r="E4" s="99"/>
      <c r="F4" s="76"/>
      <c r="G4" s="78"/>
      <c r="H4" s="77"/>
      <c r="I4" s="78"/>
      <c r="J4" s="77"/>
      <c r="K4" s="78"/>
      <c r="L4" s="78"/>
      <c r="M4" s="85"/>
      <c r="N4" s="85"/>
      <c r="O4" s="85"/>
      <c r="P4" s="85"/>
      <c r="Q4" s="85"/>
      <c r="R4" s="85"/>
      <c r="S4" s="85"/>
      <c r="T4" s="85"/>
      <c r="U4" s="85"/>
      <c r="V4" s="85"/>
      <c r="W4" s="85"/>
      <c r="X4" s="85"/>
      <c r="Y4" s="85"/>
      <c r="Z4" s="85"/>
      <c r="AA4" s="85"/>
      <c r="AB4" s="85"/>
      <c r="AC4" s="85"/>
      <c r="AD4" s="85"/>
      <c r="AE4" s="85"/>
      <c r="AF4" s="85"/>
      <c r="AG4" s="85"/>
      <c r="AH4" s="85"/>
      <c r="AI4" s="134"/>
      <c r="AJ4" s="134"/>
      <c r="AK4" s="109"/>
      <c r="AL4" s="109"/>
      <c r="AM4" s="42"/>
      <c r="AN4" s="109"/>
      <c r="AO4" s="108"/>
      <c r="AP4" s="108"/>
      <c r="AQ4" s="108"/>
      <c r="AR4" s="108"/>
      <c r="AS4" s="108"/>
      <c r="AT4" s="108"/>
      <c r="AU4" s="108"/>
      <c r="AV4" s="108"/>
      <c r="AW4" s="79"/>
    </row>
    <row r="5" spans="1:49" s="149" customFormat="1" ht="13.5" thickBot="1">
      <c r="A5" s="186" t="s">
        <v>2206</v>
      </c>
      <c r="B5" s="189">
        <v>42095</v>
      </c>
      <c r="C5" s="187" t="s">
        <v>2205</v>
      </c>
      <c r="D5" s="76"/>
      <c r="E5" s="99"/>
      <c r="F5" s="76"/>
      <c r="G5" s="78"/>
      <c r="H5" s="77"/>
      <c r="I5" s="78"/>
      <c r="J5" s="77"/>
      <c r="K5" s="78"/>
      <c r="L5" s="78"/>
      <c r="M5" s="85"/>
      <c r="N5" s="85"/>
      <c r="O5" s="85"/>
      <c r="P5" s="85"/>
      <c r="Q5" s="85"/>
      <c r="R5" s="85"/>
      <c r="S5" s="85"/>
      <c r="T5" s="85"/>
      <c r="U5" s="85"/>
      <c r="V5" s="85"/>
      <c r="W5" s="85"/>
      <c r="X5" s="85"/>
      <c r="Y5" s="85"/>
      <c r="Z5" s="85"/>
      <c r="AA5" s="85"/>
      <c r="AB5" s="85"/>
      <c r="AC5" s="85"/>
      <c r="AD5" s="85"/>
      <c r="AE5" s="85"/>
      <c r="AF5" s="85"/>
      <c r="AG5" s="85"/>
      <c r="AH5" s="85"/>
      <c r="AI5" s="134"/>
      <c r="AJ5" s="134"/>
      <c r="AK5" s="109"/>
      <c r="AL5" s="109"/>
      <c r="AM5" s="42"/>
      <c r="AN5" s="109"/>
      <c r="AO5" s="108"/>
      <c r="AP5" s="108"/>
      <c r="AQ5" s="108"/>
      <c r="AR5" s="108"/>
      <c r="AS5" s="108"/>
      <c r="AT5" s="108"/>
      <c r="AU5" s="108"/>
      <c r="AV5" s="108"/>
      <c r="AW5" s="79"/>
    </row>
    <row r="6" spans="1:49" s="149" customFormat="1" ht="26.25" thickBot="1">
      <c r="A6" s="186" t="s">
        <v>2206</v>
      </c>
      <c r="B6" s="189">
        <v>42095</v>
      </c>
      <c r="C6" s="187" t="s">
        <v>2207</v>
      </c>
      <c r="D6" s="76"/>
      <c r="E6" s="99"/>
      <c r="F6" s="76"/>
      <c r="G6" s="78"/>
      <c r="H6" s="77"/>
      <c r="I6" s="78"/>
      <c r="J6" s="77"/>
      <c r="K6" s="78"/>
      <c r="L6" s="78"/>
      <c r="M6" s="85"/>
      <c r="N6" s="85"/>
      <c r="O6" s="85"/>
      <c r="P6" s="85"/>
      <c r="Q6" s="85"/>
      <c r="R6" s="85"/>
      <c r="S6" s="85"/>
      <c r="T6" s="85"/>
      <c r="U6" s="85"/>
      <c r="V6" s="85"/>
      <c r="W6" s="85"/>
      <c r="X6" s="85"/>
      <c r="Y6" s="85"/>
      <c r="Z6" s="85"/>
      <c r="AA6" s="85"/>
      <c r="AB6" s="85"/>
      <c r="AC6" s="85"/>
      <c r="AD6" s="85"/>
      <c r="AE6" s="85"/>
      <c r="AF6" s="85"/>
      <c r="AG6" s="85"/>
      <c r="AH6" s="85"/>
      <c r="AI6" s="134"/>
      <c r="AJ6" s="134"/>
      <c r="AK6" s="109"/>
      <c r="AL6" s="109"/>
      <c r="AM6" s="42"/>
      <c r="AN6" s="109"/>
      <c r="AO6" s="108"/>
      <c r="AP6" s="108"/>
      <c r="AQ6" s="108"/>
      <c r="AR6" s="108"/>
      <c r="AS6" s="108"/>
      <c r="AT6" s="108"/>
      <c r="AU6" s="108"/>
      <c r="AV6" s="108"/>
      <c r="AW6" s="79"/>
    </row>
    <row r="7" spans="1:49" s="149" customFormat="1" ht="39" thickBot="1">
      <c r="A7" s="186" t="s">
        <v>2206</v>
      </c>
      <c r="B7" s="189">
        <v>42095</v>
      </c>
      <c r="C7" s="187" t="s">
        <v>2273</v>
      </c>
      <c r="D7" s="76"/>
      <c r="E7" s="99"/>
      <c r="F7" s="76"/>
      <c r="G7" s="78"/>
      <c r="H7" s="77"/>
      <c r="I7" s="78"/>
      <c r="J7" s="77"/>
      <c r="K7" s="78"/>
      <c r="L7" s="78"/>
      <c r="M7" s="85"/>
      <c r="N7" s="85"/>
      <c r="O7" s="85"/>
      <c r="P7" s="85"/>
      <c r="Q7" s="85"/>
      <c r="R7" s="85"/>
      <c r="S7" s="85"/>
      <c r="T7" s="85"/>
      <c r="U7" s="85"/>
      <c r="V7" s="85"/>
      <c r="W7" s="85"/>
      <c r="X7" s="85"/>
      <c r="Y7" s="85"/>
      <c r="Z7" s="85"/>
      <c r="AA7" s="85"/>
      <c r="AB7" s="85"/>
      <c r="AC7" s="85"/>
      <c r="AD7" s="85"/>
      <c r="AE7" s="85"/>
      <c r="AF7" s="85"/>
      <c r="AG7" s="85"/>
      <c r="AH7" s="85"/>
      <c r="AI7" s="134"/>
      <c r="AJ7" s="134"/>
      <c r="AK7" s="109"/>
      <c r="AL7" s="109"/>
      <c r="AM7" s="42"/>
      <c r="AN7" s="109"/>
      <c r="AO7" s="108"/>
      <c r="AP7" s="108"/>
      <c r="AQ7" s="108"/>
      <c r="AR7" s="108"/>
      <c r="AS7" s="108"/>
      <c r="AT7" s="108"/>
      <c r="AU7" s="108"/>
      <c r="AV7" s="108"/>
      <c r="AW7" s="79"/>
    </row>
    <row r="8" spans="1:49" s="149" customFormat="1" ht="26.25" thickBot="1">
      <c r="A8" s="186" t="s">
        <v>2206</v>
      </c>
      <c r="B8" s="189">
        <v>42095</v>
      </c>
      <c r="C8" s="187" t="s">
        <v>2272</v>
      </c>
      <c r="D8" s="76"/>
      <c r="E8" s="99"/>
      <c r="F8" s="76"/>
      <c r="G8" s="78"/>
      <c r="H8" s="77"/>
      <c r="I8" s="78"/>
      <c r="J8" s="77"/>
      <c r="K8" s="78"/>
      <c r="L8" s="78"/>
      <c r="M8" s="85"/>
      <c r="N8" s="85"/>
      <c r="O8" s="85"/>
      <c r="P8" s="85"/>
      <c r="Q8" s="85"/>
      <c r="R8" s="85"/>
      <c r="S8" s="85"/>
      <c r="T8" s="85"/>
      <c r="U8" s="85"/>
      <c r="V8" s="85"/>
      <c r="W8" s="85"/>
      <c r="X8" s="85"/>
      <c r="Y8" s="85"/>
      <c r="Z8" s="85"/>
      <c r="AA8" s="85"/>
      <c r="AB8" s="85"/>
      <c r="AC8" s="85"/>
      <c r="AD8" s="85"/>
      <c r="AE8" s="85"/>
      <c r="AF8" s="85"/>
      <c r="AG8" s="85"/>
      <c r="AH8" s="85"/>
      <c r="AI8" s="134"/>
      <c r="AJ8" s="134"/>
      <c r="AK8" s="109"/>
      <c r="AL8" s="109"/>
      <c r="AM8" s="42"/>
      <c r="AN8" s="109"/>
      <c r="AO8" s="108"/>
      <c r="AP8" s="108"/>
      <c r="AQ8" s="108"/>
      <c r="AR8" s="108"/>
      <c r="AS8" s="108"/>
      <c r="AT8" s="108"/>
      <c r="AU8" s="108"/>
      <c r="AV8" s="108"/>
      <c r="AW8" s="79"/>
    </row>
    <row r="9" spans="1:49" s="149" customFormat="1" ht="13.5" thickBot="1">
      <c r="A9" s="186" t="s">
        <v>2206</v>
      </c>
      <c r="B9" s="189">
        <v>42095</v>
      </c>
      <c r="C9" s="187" t="s">
        <v>2271</v>
      </c>
      <c r="D9" s="132"/>
      <c r="E9" s="76"/>
      <c r="F9" s="99"/>
      <c r="G9" s="76"/>
      <c r="H9" s="77"/>
      <c r="I9" s="78"/>
      <c r="J9" s="77"/>
      <c r="K9" s="78"/>
      <c r="L9" s="78"/>
      <c r="M9" s="85"/>
      <c r="N9" s="85"/>
      <c r="O9" s="85"/>
      <c r="P9" s="85"/>
      <c r="Q9" s="85"/>
      <c r="R9" s="85"/>
      <c r="S9" s="85"/>
      <c r="T9" s="85"/>
      <c r="U9" s="85"/>
      <c r="V9" s="85"/>
      <c r="W9" s="85"/>
      <c r="X9" s="85"/>
      <c r="Y9" s="85"/>
      <c r="Z9" s="85"/>
      <c r="AA9" s="85"/>
      <c r="AB9" s="85"/>
      <c r="AC9" s="85"/>
      <c r="AD9" s="85"/>
      <c r="AE9" s="85"/>
      <c r="AF9" s="85"/>
      <c r="AG9" s="85"/>
      <c r="AH9" s="85"/>
      <c r="AI9" s="134"/>
      <c r="AJ9" s="134"/>
      <c r="AK9" s="109"/>
      <c r="AL9" s="109"/>
      <c r="AM9" s="42"/>
      <c r="AN9" s="109"/>
      <c r="AO9" s="108"/>
      <c r="AP9" s="108"/>
      <c r="AQ9" s="108"/>
      <c r="AR9" s="108"/>
      <c r="AS9" s="108"/>
      <c r="AT9" s="108"/>
      <c r="AU9" s="108"/>
      <c r="AV9" s="108"/>
      <c r="AW9" s="79"/>
    </row>
    <row r="10" spans="1:49" s="152" customFormat="1" ht="25.5">
      <c r="A10" s="186" t="s">
        <v>2206</v>
      </c>
      <c r="B10" s="189">
        <v>42095</v>
      </c>
      <c r="C10" s="187" t="s">
        <v>2270</v>
      </c>
      <c r="D10" s="182"/>
      <c r="E10" s="182"/>
      <c r="F10" s="182"/>
      <c r="G10" s="182"/>
      <c r="H10" s="120"/>
      <c r="I10" s="120"/>
      <c r="J10" s="120"/>
      <c r="K10" s="120"/>
      <c r="L10" s="78"/>
      <c r="M10" s="85"/>
      <c r="N10" s="85"/>
      <c r="O10" s="85"/>
      <c r="P10" s="85"/>
      <c r="Q10" s="85"/>
      <c r="R10" s="85"/>
      <c r="S10" s="85"/>
      <c r="T10" s="85"/>
      <c r="U10" s="85"/>
      <c r="V10" s="85"/>
      <c r="W10" s="85"/>
      <c r="X10" s="85"/>
      <c r="Y10" s="85"/>
      <c r="Z10" s="85"/>
      <c r="AA10" s="85"/>
      <c r="AB10" s="85"/>
      <c r="AC10" s="85"/>
      <c r="AD10" s="85"/>
      <c r="AE10" s="85"/>
      <c r="AF10" s="85"/>
      <c r="AG10" s="85"/>
      <c r="AH10" s="85"/>
      <c r="AI10" s="134"/>
      <c r="AJ10" s="134"/>
      <c r="AK10" s="109"/>
      <c r="AL10" s="109"/>
      <c r="AM10" s="42"/>
      <c r="AN10" s="109"/>
      <c r="AO10" s="108"/>
      <c r="AP10" s="108"/>
      <c r="AQ10" s="108"/>
      <c r="AR10" s="108"/>
      <c r="AS10" s="108"/>
      <c r="AT10" s="108"/>
      <c r="AU10" s="108"/>
      <c r="AV10" s="108"/>
      <c r="AW10" s="79"/>
    </row>
    <row r="11" spans="1:49" s="149" customFormat="1" ht="25.5">
      <c r="A11" s="186" t="s">
        <v>2206</v>
      </c>
      <c r="B11" s="189">
        <v>42095</v>
      </c>
      <c r="C11" s="187" t="s">
        <v>2269</v>
      </c>
      <c r="D11" s="182"/>
      <c r="E11" s="182"/>
      <c r="F11" s="182"/>
      <c r="G11" s="182"/>
      <c r="H11" s="120"/>
      <c r="I11" s="120"/>
      <c r="J11" s="120"/>
      <c r="K11" s="120"/>
      <c r="L11" s="78"/>
      <c r="M11" s="85"/>
      <c r="N11" s="85"/>
      <c r="O11" s="85"/>
      <c r="P11" s="85"/>
      <c r="Q11" s="85"/>
      <c r="R11" s="85"/>
      <c r="S11" s="85"/>
      <c r="T11" s="85"/>
      <c r="U11" s="85"/>
      <c r="V11" s="85"/>
      <c r="W11" s="85"/>
      <c r="X11" s="85"/>
      <c r="Y11" s="85"/>
      <c r="Z11" s="85"/>
      <c r="AA11" s="85"/>
      <c r="AB11" s="85"/>
      <c r="AC11" s="85"/>
      <c r="AD11" s="85"/>
      <c r="AE11" s="85"/>
      <c r="AF11" s="85"/>
      <c r="AG11" s="85"/>
      <c r="AH11" s="85"/>
      <c r="AI11" s="134"/>
      <c r="AJ11" s="134"/>
      <c r="AK11" s="108"/>
      <c r="AL11" s="108"/>
      <c r="AM11" s="105"/>
      <c r="AN11" s="108"/>
      <c r="AO11" s="108"/>
      <c r="AP11" s="108"/>
      <c r="AQ11" s="108"/>
      <c r="AR11" s="108"/>
      <c r="AS11" s="108"/>
      <c r="AT11" s="108"/>
      <c r="AU11" s="108"/>
      <c r="AV11" s="108"/>
      <c r="AW11" s="79"/>
    </row>
    <row r="12" spans="1:49" s="149" customFormat="1" ht="12.75">
      <c r="A12" s="186" t="s">
        <v>2206</v>
      </c>
      <c r="B12" s="189">
        <v>42095</v>
      </c>
      <c r="C12" s="187" t="s">
        <v>2268</v>
      </c>
      <c r="D12" s="182"/>
      <c r="E12" s="182"/>
      <c r="F12" s="182"/>
      <c r="G12" s="79"/>
      <c r="H12" s="108"/>
      <c r="I12" s="108"/>
      <c r="J12" s="108"/>
      <c r="K12" s="108"/>
      <c r="L12" s="108"/>
      <c r="M12" s="134"/>
      <c r="N12" s="134"/>
      <c r="O12" s="85"/>
      <c r="P12" s="85"/>
      <c r="Q12" s="85"/>
      <c r="R12" s="85"/>
      <c r="S12" s="85"/>
      <c r="T12" s="85"/>
      <c r="U12" s="85"/>
      <c r="V12" s="85"/>
      <c r="W12" s="85"/>
      <c r="X12" s="85"/>
      <c r="Y12" s="85"/>
      <c r="Z12" s="85"/>
      <c r="AA12" s="85"/>
      <c r="AB12" s="85"/>
      <c r="AC12" s="85"/>
      <c r="AD12" s="85"/>
      <c r="AE12" s="85"/>
      <c r="AF12" s="85"/>
      <c r="AG12" s="85"/>
      <c r="AH12" s="85"/>
      <c r="AI12" s="134"/>
      <c r="AJ12" s="134"/>
      <c r="AK12" s="108"/>
      <c r="AL12" s="108"/>
      <c r="AM12" s="105"/>
      <c r="AN12" s="108"/>
      <c r="AO12" s="108"/>
      <c r="AP12" s="108"/>
      <c r="AQ12" s="108"/>
      <c r="AR12" s="108"/>
      <c r="AS12" s="108"/>
      <c r="AT12" s="108"/>
      <c r="AU12" s="108"/>
      <c r="AV12" s="108"/>
      <c r="AW12" s="79"/>
    </row>
    <row r="13" spans="1:49" s="149" customFormat="1" ht="12.75">
      <c r="A13" s="186" t="s">
        <v>2209</v>
      </c>
      <c r="B13" s="189">
        <v>42109</v>
      </c>
      <c r="C13" s="187" t="s">
        <v>2267</v>
      </c>
      <c r="D13" s="182"/>
      <c r="E13" s="182"/>
      <c r="F13" s="182"/>
      <c r="G13" s="79"/>
      <c r="H13" s="108"/>
      <c r="I13" s="108"/>
      <c r="J13" s="108"/>
      <c r="K13" s="108"/>
      <c r="L13" s="108"/>
      <c r="M13" s="134"/>
      <c r="N13" s="134"/>
      <c r="O13" s="85"/>
      <c r="P13" s="85"/>
      <c r="Q13" s="85"/>
      <c r="R13" s="85"/>
      <c r="S13" s="85"/>
      <c r="T13" s="85"/>
      <c r="U13" s="85"/>
      <c r="V13" s="85"/>
      <c r="W13" s="85"/>
      <c r="X13" s="85"/>
      <c r="Y13" s="85"/>
      <c r="Z13" s="85"/>
      <c r="AA13" s="85"/>
      <c r="AB13" s="85"/>
      <c r="AC13" s="85"/>
      <c r="AD13" s="85"/>
      <c r="AE13" s="85"/>
      <c r="AF13" s="85"/>
      <c r="AG13" s="85"/>
      <c r="AH13" s="85"/>
      <c r="AI13" s="134"/>
      <c r="AJ13" s="134"/>
      <c r="AK13" s="108"/>
      <c r="AL13" s="108"/>
      <c r="AM13" s="105"/>
      <c r="AN13" s="108"/>
      <c r="AO13" s="108"/>
      <c r="AP13" s="108"/>
      <c r="AQ13" s="108"/>
      <c r="AR13" s="108"/>
      <c r="AS13" s="108"/>
      <c r="AT13" s="108"/>
      <c r="AU13" s="108"/>
      <c r="AV13" s="108"/>
      <c r="AW13" s="79"/>
    </row>
    <row r="14" spans="1:49" s="149" customFormat="1" ht="12.75">
      <c r="A14" s="186" t="s">
        <v>2211</v>
      </c>
      <c r="B14" s="189">
        <v>42171</v>
      </c>
      <c r="C14" s="187" t="s">
        <v>2210</v>
      </c>
      <c r="D14" s="182"/>
      <c r="E14" s="182"/>
      <c r="F14" s="182"/>
      <c r="G14" s="79"/>
      <c r="H14" s="108"/>
      <c r="I14" s="108"/>
      <c r="J14" s="108"/>
      <c r="K14" s="108"/>
      <c r="L14" s="108"/>
      <c r="M14" s="134"/>
      <c r="N14" s="134"/>
      <c r="O14" s="85"/>
      <c r="P14" s="85"/>
      <c r="Q14" s="85"/>
      <c r="R14" s="85"/>
      <c r="S14" s="85"/>
      <c r="T14" s="85"/>
      <c r="U14" s="85"/>
      <c r="V14" s="85"/>
      <c r="W14" s="85"/>
      <c r="X14" s="85"/>
      <c r="Y14" s="85"/>
      <c r="Z14" s="85"/>
      <c r="AA14" s="85"/>
      <c r="AB14" s="85"/>
      <c r="AC14" s="85"/>
      <c r="AD14" s="85"/>
      <c r="AE14" s="85"/>
      <c r="AF14" s="85"/>
      <c r="AG14" s="85"/>
      <c r="AH14" s="85"/>
      <c r="AI14" s="134"/>
      <c r="AJ14" s="134"/>
      <c r="AK14" s="108"/>
      <c r="AL14" s="108"/>
      <c r="AM14" s="105"/>
      <c r="AN14" s="108"/>
      <c r="AO14" s="108"/>
      <c r="AP14" s="108"/>
      <c r="AQ14" s="108"/>
      <c r="AR14" s="108"/>
      <c r="AS14" s="108"/>
      <c r="AT14" s="108"/>
      <c r="AU14" s="108"/>
      <c r="AV14" s="108"/>
      <c r="AW14" s="79"/>
    </row>
    <row r="15" spans="1:49" s="149" customFormat="1" ht="12.75">
      <c r="A15" s="186" t="s">
        <v>2211</v>
      </c>
      <c r="B15" s="189">
        <v>42171</v>
      </c>
      <c r="C15" s="187" t="s">
        <v>2266</v>
      </c>
      <c r="D15" s="182"/>
      <c r="E15" s="182"/>
      <c r="F15" s="182"/>
      <c r="G15" s="76"/>
      <c r="H15" s="77"/>
      <c r="I15" s="78"/>
      <c r="J15" s="77"/>
      <c r="K15" s="78"/>
      <c r="L15" s="78"/>
      <c r="M15" s="85"/>
      <c r="N15" s="85"/>
      <c r="O15" s="85"/>
      <c r="P15" s="85"/>
      <c r="Q15" s="85"/>
      <c r="R15" s="85"/>
      <c r="S15" s="85"/>
      <c r="T15" s="85"/>
      <c r="U15" s="85"/>
      <c r="V15" s="85"/>
      <c r="W15" s="85"/>
      <c r="X15" s="85"/>
      <c r="Y15" s="85"/>
      <c r="Z15" s="85"/>
      <c r="AA15" s="85"/>
      <c r="AB15" s="85"/>
      <c r="AC15" s="85"/>
      <c r="AD15" s="85"/>
      <c r="AE15" s="85"/>
      <c r="AF15" s="85"/>
      <c r="AG15" s="85"/>
      <c r="AH15" s="85"/>
      <c r="AI15" s="134"/>
      <c r="AJ15" s="134"/>
      <c r="AK15" s="108"/>
      <c r="AL15" s="108"/>
      <c r="AM15" s="105"/>
      <c r="AN15" s="108"/>
      <c r="AO15" s="108"/>
      <c r="AP15" s="108"/>
      <c r="AQ15" s="108"/>
      <c r="AR15" s="108"/>
      <c r="AS15" s="108"/>
      <c r="AT15" s="108"/>
      <c r="AU15" s="108"/>
      <c r="AV15" s="108"/>
      <c r="AW15" s="79"/>
    </row>
    <row r="16" spans="1:49" s="149" customFormat="1" ht="14.25">
      <c r="A16" s="186" t="s">
        <v>2211</v>
      </c>
      <c r="B16" s="189">
        <v>42171</v>
      </c>
      <c r="C16" s="187" t="s">
        <v>2265</v>
      </c>
      <c r="D16" s="182"/>
      <c r="E16" s="182"/>
      <c r="F16" s="182"/>
      <c r="G16" s="121"/>
      <c r="H16" s="122"/>
      <c r="I16" s="122"/>
      <c r="J16" s="122"/>
      <c r="K16" s="122"/>
      <c r="L16" s="122"/>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22"/>
      <c r="AL16" s="122"/>
      <c r="AM16" s="156"/>
      <c r="AN16" s="122"/>
      <c r="AO16" s="122"/>
      <c r="AP16" s="122"/>
      <c r="AQ16" s="122"/>
      <c r="AR16" s="122"/>
      <c r="AS16" s="122"/>
      <c r="AT16" s="122"/>
      <c r="AU16" s="122"/>
      <c r="AV16" s="122"/>
      <c r="AW16" s="121"/>
    </row>
    <row r="17" spans="1:49" s="153" customFormat="1" ht="12.75">
      <c r="A17" s="186" t="s">
        <v>2211</v>
      </c>
      <c r="B17" s="189">
        <v>42171</v>
      </c>
      <c r="C17" s="187" t="s">
        <v>2264</v>
      </c>
      <c r="D17" s="182"/>
      <c r="E17" s="182"/>
      <c r="F17" s="182"/>
      <c r="G17" s="107"/>
      <c r="H17" s="133"/>
      <c r="I17" s="133"/>
      <c r="J17" s="133"/>
      <c r="K17" s="133"/>
      <c r="L17" s="133"/>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08"/>
      <c r="AL17" s="108"/>
      <c r="AM17" s="105"/>
      <c r="AN17" s="108"/>
      <c r="AO17" s="108"/>
      <c r="AP17" s="108"/>
      <c r="AQ17" s="108"/>
      <c r="AR17" s="108"/>
      <c r="AS17" s="108"/>
      <c r="AT17" s="108"/>
      <c r="AU17" s="108"/>
      <c r="AV17" s="108"/>
      <c r="AW17" s="79"/>
    </row>
    <row r="18" spans="1:49" s="149" customFormat="1" ht="14.25">
      <c r="A18" s="186" t="s">
        <v>2211</v>
      </c>
      <c r="B18" s="189">
        <v>42171</v>
      </c>
      <c r="C18" s="187" t="s">
        <v>2263</v>
      </c>
      <c r="D18" s="182"/>
      <c r="E18" s="182"/>
      <c r="F18" s="182"/>
      <c r="G18" s="107"/>
      <c r="H18" s="133"/>
      <c r="I18" s="133"/>
      <c r="J18" s="133"/>
      <c r="K18" s="133"/>
      <c r="L18" s="133"/>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22"/>
      <c r="AL18" s="122"/>
      <c r="AM18" s="156"/>
      <c r="AN18" s="122"/>
      <c r="AO18" s="122"/>
      <c r="AP18" s="122"/>
      <c r="AQ18" s="122"/>
      <c r="AR18" s="122"/>
      <c r="AS18" s="122"/>
      <c r="AT18" s="122"/>
      <c r="AU18" s="122"/>
      <c r="AV18" s="122"/>
      <c r="AW18" s="121"/>
    </row>
    <row r="19" spans="1:49" s="149" customFormat="1" ht="12.75">
      <c r="A19" s="186" t="s">
        <v>2211</v>
      </c>
      <c r="B19" s="189">
        <v>42177</v>
      </c>
      <c r="C19" s="187" t="s">
        <v>2262</v>
      </c>
      <c r="D19" s="182"/>
      <c r="E19" s="182"/>
      <c r="F19" s="182"/>
      <c r="G19" s="76"/>
      <c r="H19" s="77"/>
      <c r="I19" s="78"/>
      <c r="J19" s="77"/>
      <c r="K19" s="78"/>
      <c r="L19" s="78"/>
      <c r="M19" s="85"/>
      <c r="N19" s="85"/>
      <c r="O19" s="85"/>
      <c r="P19" s="85"/>
      <c r="Q19" s="85"/>
      <c r="R19" s="85"/>
      <c r="S19" s="85"/>
      <c r="T19" s="85"/>
      <c r="U19" s="85"/>
      <c r="V19" s="85"/>
      <c r="W19" s="85"/>
      <c r="X19" s="85"/>
      <c r="Y19" s="85"/>
      <c r="Z19" s="85"/>
      <c r="AA19" s="85"/>
      <c r="AB19" s="85"/>
      <c r="AC19" s="85"/>
      <c r="AD19" s="85"/>
      <c r="AE19" s="85"/>
      <c r="AF19" s="85"/>
      <c r="AG19" s="85"/>
      <c r="AH19" s="85"/>
      <c r="AI19" s="134"/>
      <c r="AJ19" s="134"/>
      <c r="AK19" s="108"/>
      <c r="AL19" s="108"/>
      <c r="AM19" s="105"/>
      <c r="AN19" s="108"/>
      <c r="AO19" s="108"/>
      <c r="AP19" s="108"/>
      <c r="AQ19" s="108"/>
      <c r="AR19" s="108"/>
      <c r="AS19" s="108"/>
      <c r="AT19" s="108"/>
      <c r="AU19" s="108"/>
      <c r="AV19" s="108"/>
      <c r="AW19" s="79"/>
    </row>
    <row r="20" spans="1:49" s="149" customFormat="1" ht="12.75">
      <c r="A20" s="186" t="s">
        <v>2211</v>
      </c>
      <c r="B20" s="189">
        <v>42180</v>
      </c>
      <c r="C20" s="188" t="s">
        <v>2261</v>
      </c>
      <c r="D20" s="183"/>
      <c r="E20" s="183"/>
      <c r="F20" s="183"/>
      <c r="G20" s="76"/>
      <c r="H20" s="77"/>
      <c r="I20" s="78"/>
      <c r="J20" s="77"/>
      <c r="K20" s="78"/>
      <c r="L20" s="78"/>
      <c r="M20" s="85"/>
      <c r="N20" s="85"/>
      <c r="O20" s="85"/>
      <c r="P20" s="85"/>
      <c r="Q20" s="85"/>
      <c r="R20" s="85"/>
      <c r="S20" s="85"/>
      <c r="T20" s="85"/>
      <c r="U20" s="85"/>
      <c r="V20" s="85"/>
      <c r="W20" s="85"/>
      <c r="X20" s="85"/>
      <c r="Y20" s="85"/>
      <c r="Z20" s="85"/>
      <c r="AA20" s="85"/>
      <c r="AB20" s="85"/>
      <c r="AC20" s="85"/>
      <c r="AD20" s="85"/>
      <c r="AE20" s="85"/>
      <c r="AF20" s="85"/>
      <c r="AG20" s="85"/>
      <c r="AH20" s="85"/>
      <c r="AI20" s="134"/>
      <c r="AJ20" s="134"/>
      <c r="AK20" s="108"/>
      <c r="AL20" s="108"/>
      <c r="AM20" s="105"/>
      <c r="AN20" s="108"/>
      <c r="AO20" s="108"/>
      <c r="AP20" s="108"/>
      <c r="AQ20" s="108"/>
      <c r="AR20" s="108"/>
      <c r="AS20" s="108"/>
      <c r="AT20" s="108"/>
      <c r="AU20" s="108"/>
      <c r="AV20" s="108"/>
      <c r="AW20" s="79"/>
    </row>
    <row r="21" spans="1:49" s="149" customFormat="1" ht="12.75">
      <c r="A21" s="186" t="s">
        <v>2212</v>
      </c>
      <c r="B21" s="189">
        <v>42191</v>
      </c>
      <c r="C21" s="188" t="s">
        <v>2260</v>
      </c>
      <c r="D21" s="183"/>
      <c r="E21" s="183"/>
      <c r="F21" s="183"/>
      <c r="G21" s="76"/>
      <c r="H21" s="77"/>
      <c r="I21" s="78"/>
      <c r="J21" s="77"/>
      <c r="K21" s="78"/>
      <c r="L21" s="78"/>
      <c r="M21" s="85"/>
      <c r="N21" s="85"/>
      <c r="O21" s="85"/>
      <c r="P21" s="85"/>
      <c r="Q21" s="85"/>
      <c r="R21" s="85"/>
      <c r="S21" s="85"/>
      <c r="T21" s="85"/>
      <c r="U21" s="85"/>
      <c r="V21" s="85"/>
      <c r="W21" s="85"/>
      <c r="X21" s="85"/>
      <c r="Y21" s="85"/>
      <c r="Z21" s="85"/>
      <c r="AA21" s="85"/>
      <c r="AB21" s="85"/>
      <c r="AC21" s="85"/>
      <c r="AD21" s="85"/>
      <c r="AE21" s="85"/>
      <c r="AF21" s="85"/>
      <c r="AG21" s="85"/>
      <c r="AH21" s="85"/>
      <c r="AI21" s="134"/>
      <c r="AJ21" s="134"/>
      <c r="AK21" s="108"/>
      <c r="AL21" s="108"/>
      <c r="AM21" s="105"/>
      <c r="AN21" s="108"/>
      <c r="AO21" s="108"/>
      <c r="AP21" s="108"/>
      <c r="AQ21" s="108"/>
      <c r="AR21" s="108"/>
      <c r="AS21" s="108"/>
      <c r="AT21" s="108"/>
      <c r="AU21" s="108"/>
      <c r="AV21" s="108"/>
      <c r="AW21" s="79"/>
    </row>
    <row r="22" spans="1:49" s="149" customFormat="1" ht="38.25">
      <c r="A22" s="186" t="s">
        <v>2230</v>
      </c>
      <c r="B22" s="189">
        <v>42215</v>
      </c>
      <c r="C22" s="188" t="s">
        <v>2232</v>
      </c>
      <c r="D22" s="78"/>
      <c r="E22" s="76"/>
      <c r="F22" s="76"/>
      <c r="G22" s="76"/>
      <c r="H22" s="77"/>
      <c r="I22" s="78"/>
      <c r="J22" s="77"/>
      <c r="K22" s="78"/>
      <c r="L22" s="78"/>
      <c r="M22" s="85"/>
      <c r="N22" s="85"/>
      <c r="O22" s="85"/>
      <c r="P22" s="85"/>
      <c r="Q22" s="85"/>
      <c r="R22" s="85"/>
      <c r="S22" s="85"/>
      <c r="T22" s="85"/>
      <c r="U22" s="85"/>
      <c r="V22" s="85"/>
      <c r="W22" s="85"/>
      <c r="X22" s="85"/>
      <c r="Y22" s="85"/>
      <c r="Z22" s="85"/>
      <c r="AA22" s="85"/>
      <c r="AB22" s="85"/>
      <c r="AC22" s="85"/>
      <c r="AD22" s="85"/>
      <c r="AE22" s="85"/>
      <c r="AF22" s="85"/>
      <c r="AG22" s="85"/>
      <c r="AH22" s="85"/>
      <c r="AI22" s="134"/>
      <c r="AJ22" s="134"/>
      <c r="AK22" s="108"/>
      <c r="AL22" s="108"/>
      <c r="AM22" s="105"/>
      <c r="AN22" s="108"/>
      <c r="AO22" s="108"/>
      <c r="AP22" s="108"/>
      <c r="AQ22" s="108"/>
      <c r="AR22" s="108"/>
      <c r="AS22" s="108"/>
      <c r="AT22" s="108"/>
      <c r="AU22" s="108"/>
      <c r="AV22" s="108"/>
      <c r="AW22" s="79"/>
    </row>
    <row r="23" spans="1:49" s="149" customFormat="1" ht="63.75">
      <c r="A23" s="186" t="s">
        <v>2231</v>
      </c>
      <c r="B23" s="189">
        <v>42240</v>
      </c>
      <c r="C23" s="188" t="s">
        <v>2234</v>
      </c>
      <c r="D23" s="78"/>
      <c r="E23" s="76"/>
      <c r="F23" s="76"/>
      <c r="G23" s="76"/>
      <c r="H23" s="77"/>
      <c r="I23" s="78"/>
      <c r="J23" s="77"/>
      <c r="K23" s="78"/>
      <c r="L23" s="78"/>
      <c r="M23" s="85"/>
      <c r="N23" s="85"/>
      <c r="O23" s="85"/>
      <c r="P23" s="85"/>
      <c r="Q23" s="85"/>
      <c r="R23" s="85"/>
      <c r="S23" s="85"/>
      <c r="T23" s="85"/>
      <c r="U23" s="85"/>
      <c r="V23" s="85"/>
      <c r="W23" s="85"/>
      <c r="X23" s="85"/>
      <c r="Y23" s="85"/>
      <c r="Z23" s="85"/>
      <c r="AA23" s="85"/>
      <c r="AB23" s="85"/>
      <c r="AC23" s="85"/>
      <c r="AD23" s="85"/>
      <c r="AE23" s="85"/>
      <c r="AF23" s="85"/>
      <c r="AG23" s="85"/>
      <c r="AH23" s="85"/>
      <c r="AI23" s="134"/>
      <c r="AJ23" s="134"/>
      <c r="AK23" s="108"/>
      <c r="AL23" s="108"/>
      <c r="AM23" s="105"/>
      <c r="AN23" s="108"/>
      <c r="AO23" s="108"/>
      <c r="AP23" s="108"/>
      <c r="AQ23" s="108"/>
      <c r="AR23" s="108"/>
      <c r="AS23" s="108"/>
      <c r="AT23" s="108"/>
      <c r="AU23" s="108"/>
      <c r="AV23" s="108"/>
      <c r="AW23" s="79"/>
    </row>
    <row r="24" spans="1:49" s="149" customFormat="1" ht="38.25">
      <c r="A24" s="186" t="s">
        <v>2231</v>
      </c>
      <c r="B24" s="189">
        <v>42248</v>
      </c>
      <c r="C24" s="188" t="s">
        <v>2235</v>
      </c>
      <c r="D24" s="78"/>
      <c r="E24" s="76"/>
      <c r="F24" s="76"/>
      <c r="G24" s="76"/>
      <c r="H24" s="77"/>
      <c r="I24" s="78"/>
      <c r="J24" s="77"/>
      <c r="K24" s="78"/>
      <c r="L24" s="78"/>
      <c r="M24" s="85"/>
      <c r="N24" s="85"/>
      <c r="O24" s="85"/>
      <c r="P24" s="85"/>
      <c r="Q24" s="85"/>
      <c r="R24" s="85"/>
      <c r="S24" s="85"/>
      <c r="T24" s="85"/>
      <c r="U24" s="85"/>
      <c r="V24" s="85"/>
      <c r="W24" s="85"/>
      <c r="X24" s="85"/>
      <c r="Y24" s="85"/>
      <c r="Z24" s="85"/>
      <c r="AA24" s="85"/>
      <c r="AB24" s="85"/>
      <c r="AC24" s="85"/>
      <c r="AD24" s="85"/>
      <c r="AE24" s="85"/>
      <c r="AF24" s="85"/>
      <c r="AG24" s="85"/>
      <c r="AH24" s="85"/>
      <c r="AI24" s="134"/>
      <c r="AJ24" s="134"/>
      <c r="AK24" s="108"/>
      <c r="AL24" s="108"/>
      <c r="AM24" s="105"/>
      <c r="AN24" s="108"/>
      <c r="AO24" s="108"/>
      <c r="AP24" s="108"/>
      <c r="AQ24" s="108"/>
      <c r="AR24" s="108"/>
      <c r="AS24" s="108"/>
      <c r="AT24" s="108"/>
      <c r="AU24" s="108"/>
      <c r="AV24" s="108"/>
      <c r="AW24" s="79"/>
    </row>
    <row r="25" spans="1:49" s="149" customFormat="1" ht="25.5">
      <c r="A25" s="186" t="s">
        <v>2231</v>
      </c>
      <c r="B25" s="189">
        <v>42249</v>
      </c>
      <c r="C25" s="188" t="s">
        <v>2242</v>
      </c>
      <c r="D25" s="78"/>
      <c r="E25" s="76"/>
      <c r="F25" s="76"/>
      <c r="G25" s="76"/>
      <c r="H25" s="77"/>
      <c r="I25" s="78"/>
      <c r="J25" s="77"/>
      <c r="K25" s="78"/>
      <c r="L25" s="78"/>
      <c r="M25" s="85"/>
      <c r="N25" s="85"/>
      <c r="O25" s="85"/>
      <c r="P25" s="85"/>
      <c r="Q25" s="85"/>
      <c r="R25" s="85"/>
      <c r="S25" s="85"/>
      <c r="T25" s="85"/>
      <c r="U25" s="85"/>
      <c r="V25" s="85"/>
      <c r="W25" s="85"/>
      <c r="X25" s="85"/>
      <c r="Y25" s="85"/>
      <c r="Z25" s="85"/>
      <c r="AA25" s="85"/>
      <c r="AB25" s="85"/>
      <c r="AC25" s="85"/>
      <c r="AD25" s="85"/>
      <c r="AE25" s="85"/>
      <c r="AF25" s="85"/>
      <c r="AG25" s="85"/>
      <c r="AH25" s="85"/>
      <c r="AI25" s="134"/>
      <c r="AJ25" s="134"/>
      <c r="AK25" s="108"/>
      <c r="AL25" s="108"/>
      <c r="AM25" s="105"/>
      <c r="AN25" s="108"/>
      <c r="AO25" s="108"/>
      <c r="AP25" s="108"/>
      <c r="AQ25" s="108"/>
      <c r="AR25" s="108"/>
      <c r="AS25" s="108"/>
      <c r="AT25" s="108"/>
      <c r="AU25" s="108"/>
      <c r="AV25" s="108"/>
      <c r="AW25" s="79"/>
    </row>
    <row r="26" spans="1:49" ht="25.5">
      <c r="A26" s="186" t="s">
        <v>2246</v>
      </c>
      <c r="B26" s="189">
        <v>42290</v>
      </c>
      <c r="C26" s="188" t="s">
        <v>2245</v>
      </c>
    </row>
    <row r="27" spans="1:49">
      <c r="A27" s="186" t="s">
        <v>2246</v>
      </c>
      <c r="B27" s="189">
        <v>42290</v>
      </c>
      <c r="C27" s="188" t="s">
        <v>2247</v>
      </c>
    </row>
    <row r="28" spans="1:49">
      <c r="A28" s="318" t="s">
        <v>2246</v>
      </c>
      <c r="B28" s="317">
        <v>42304</v>
      </c>
      <c r="C28" s="319" t="s">
        <v>2259</v>
      </c>
    </row>
    <row r="29" spans="1:49" ht="25.5">
      <c r="A29" s="186" t="s">
        <v>2246</v>
      </c>
      <c r="B29" s="189">
        <v>42307</v>
      </c>
      <c r="C29" s="188" t="s">
        <v>2274</v>
      </c>
    </row>
    <row r="30" spans="1:49" ht="25.5">
      <c r="A30" s="186" t="s">
        <v>2282</v>
      </c>
      <c r="B30" s="189">
        <v>42387</v>
      </c>
      <c r="C30" s="188" t="s">
        <v>2284</v>
      </c>
    </row>
    <row r="31" spans="1:49" ht="25.5">
      <c r="A31" s="186" t="s">
        <v>2297</v>
      </c>
      <c r="B31" s="189">
        <v>42395</v>
      </c>
      <c r="C31" s="188" t="s">
        <v>2298</v>
      </c>
    </row>
    <row r="32" spans="1:49">
      <c r="A32" s="186" t="s">
        <v>2297</v>
      </c>
      <c r="B32" s="189">
        <v>42397</v>
      </c>
      <c r="C32" s="188" t="s">
        <v>2333</v>
      </c>
    </row>
    <row r="33" spans="1:3" ht="25.5">
      <c r="A33" s="186" t="s">
        <v>2336</v>
      </c>
      <c r="B33" s="189">
        <v>42426</v>
      </c>
      <c r="C33" s="188" t="s">
        <v>2340</v>
      </c>
    </row>
    <row r="34" spans="1:3">
      <c r="B34" s="190"/>
    </row>
    <row r="35" spans="1:3">
      <c r="B35" s="190"/>
    </row>
    <row r="36" spans="1:3">
      <c r="B36" s="190"/>
    </row>
  </sheetData>
  <autoFilter ref="A3:C21"/>
  <mergeCells count="2">
    <mergeCell ref="A1:C1"/>
    <mergeCell ref="A4:B4"/>
  </mergeCell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4"/>
  <sheetViews>
    <sheetView showGridLines="0" workbookViewId="0">
      <selection activeCell="E5" sqref="E5"/>
    </sheetView>
  </sheetViews>
  <sheetFormatPr defaultColWidth="17" defaultRowHeight="15"/>
  <cols>
    <col min="1" max="1" width="26.5703125" customWidth="1"/>
    <col min="4" max="4" width="32.140625" customWidth="1"/>
    <col min="5" max="5" width="26.7109375" customWidth="1"/>
    <col min="6" max="6" width="14.7109375" bestFit="1" customWidth="1"/>
    <col min="7" max="7" width="43.28515625" bestFit="1" customWidth="1"/>
    <col min="8" max="8" width="18.5703125" bestFit="1" customWidth="1"/>
    <col min="9" max="9" width="18.42578125" bestFit="1" customWidth="1"/>
    <col min="10" max="10" width="11.7109375" bestFit="1" customWidth="1"/>
    <col min="11" max="11" width="5.7109375" bestFit="1" customWidth="1"/>
    <col min="12" max="12" width="8.140625" bestFit="1" customWidth="1"/>
    <col min="13" max="13" width="9.5703125" bestFit="1" customWidth="1"/>
    <col min="14" max="14" width="8.140625" bestFit="1" customWidth="1"/>
    <col min="15" max="15" width="9.5703125" bestFit="1" customWidth="1"/>
    <col min="16" max="16" width="12.140625" bestFit="1" customWidth="1"/>
    <col min="17" max="17" width="13.7109375" bestFit="1" customWidth="1"/>
    <col min="18" max="18" width="9.85546875" bestFit="1" customWidth="1"/>
    <col min="19" max="19" width="11.28515625" bestFit="1" customWidth="1"/>
    <col min="20" max="20" width="14" bestFit="1" customWidth="1"/>
    <col min="21" max="21" width="15.42578125" bestFit="1" customWidth="1"/>
    <col min="22" max="22" width="8.140625" bestFit="1" customWidth="1"/>
    <col min="23" max="23" width="9.5703125" bestFit="1" customWidth="1"/>
    <col min="24" max="24" width="12.140625" bestFit="1" customWidth="1"/>
    <col min="25" max="25" width="13.7109375" bestFit="1" customWidth="1"/>
    <col min="26" max="26" width="8.140625" bestFit="1" customWidth="1"/>
    <col min="27" max="27" width="9.5703125" bestFit="1" customWidth="1"/>
    <col min="28" max="28" width="10.85546875" bestFit="1" customWidth="1"/>
    <col min="29" max="29" width="8.42578125" bestFit="1" customWidth="1"/>
    <col min="30" max="30" width="10.42578125" bestFit="1" customWidth="1"/>
    <col min="31" max="31" width="11.140625" bestFit="1" customWidth="1"/>
    <col min="32" max="32" width="16.85546875" bestFit="1" customWidth="1"/>
    <col min="33" max="33" width="15.7109375" bestFit="1" customWidth="1"/>
    <col min="34" max="34" width="4.5703125" bestFit="1" customWidth="1"/>
    <col min="35" max="35" width="10.28515625" bestFit="1" customWidth="1"/>
    <col min="36" max="38" width="15.7109375" bestFit="1" customWidth="1"/>
    <col min="39" max="39" width="16.28515625" bestFit="1" customWidth="1"/>
    <col min="40" max="40" width="11.5703125" bestFit="1" customWidth="1"/>
    <col min="41" max="41" width="13.140625" bestFit="1" customWidth="1"/>
    <col min="42" max="42" width="12.85546875" bestFit="1" customWidth="1"/>
    <col min="43" max="43" width="26.7109375" bestFit="1" customWidth="1"/>
    <col min="44" max="44" width="12.5703125" bestFit="1" customWidth="1"/>
    <col min="45" max="45" width="15.7109375" bestFit="1" customWidth="1"/>
  </cols>
  <sheetData>
    <row r="1" spans="1:45" s="149" customFormat="1" ht="17.25" customHeight="1">
      <c r="A1" s="76"/>
      <c r="B1" s="78"/>
      <c r="C1" s="76"/>
      <c r="D1" s="76"/>
      <c r="E1" s="76"/>
      <c r="F1" s="77"/>
      <c r="G1" s="82" t="s">
        <v>1730</v>
      </c>
      <c r="H1" s="82"/>
      <c r="I1" s="78"/>
      <c r="J1" s="78"/>
      <c r="K1" s="85"/>
      <c r="L1" s="134"/>
      <c r="M1" s="134"/>
      <c r="N1" s="134"/>
      <c r="O1" s="134"/>
      <c r="P1" s="134"/>
      <c r="Q1" s="134"/>
      <c r="R1" s="134"/>
      <c r="S1" s="134"/>
      <c r="T1" s="134"/>
      <c r="U1" s="134"/>
      <c r="V1" s="134"/>
      <c r="W1" s="134"/>
      <c r="X1" s="134"/>
      <c r="Y1" s="134"/>
      <c r="Z1" s="134"/>
      <c r="AA1" s="134"/>
      <c r="AB1" s="134"/>
      <c r="AC1" s="134"/>
      <c r="AD1" s="108"/>
      <c r="AE1" s="108"/>
      <c r="AF1" s="105"/>
      <c r="AG1" s="108"/>
      <c r="AH1" s="138"/>
      <c r="AI1" s="138"/>
      <c r="AJ1" s="138"/>
      <c r="AK1" s="138"/>
      <c r="AL1" s="138"/>
      <c r="AM1" s="138"/>
      <c r="AN1" s="138"/>
      <c r="AO1" s="199"/>
      <c r="AP1" s="138"/>
      <c r="AQ1" s="199"/>
      <c r="AR1" s="138"/>
      <c r="AS1" s="138"/>
    </row>
    <row r="2" spans="1:45" s="149" customFormat="1" ht="12" customHeight="1">
      <c r="A2" s="80"/>
      <c r="B2" s="145"/>
      <c r="C2" s="81"/>
      <c r="D2" s="81"/>
      <c r="E2" s="81"/>
      <c r="F2" s="82"/>
      <c r="G2" s="201" t="s">
        <v>1731</v>
      </c>
      <c r="H2" s="141"/>
      <c r="I2" s="83"/>
      <c r="J2" s="83"/>
      <c r="K2" s="84"/>
      <c r="L2" s="85"/>
      <c r="M2" s="85"/>
      <c r="N2" s="85"/>
      <c r="O2" s="85"/>
      <c r="P2" s="85"/>
      <c r="Q2" s="85"/>
      <c r="R2" s="85"/>
      <c r="S2" s="85"/>
      <c r="T2" s="85"/>
      <c r="U2" s="85"/>
      <c r="V2" s="85"/>
      <c r="W2" s="85"/>
      <c r="X2" s="85"/>
      <c r="Y2" s="85"/>
      <c r="Z2" s="85"/>
      <c r="AA2" s="85"/>
      <c r="AB2" s="85"/>
      <c r="AC2" s="85"/>
      <c r="AD2" s="108"/>
      <c r="AE2" s="108"/>
      <c r="AF2" s="105"/>
      <c r="AG2" s="108"/>
      <c r="AH2" s="138"/>
      <c r="AI2" s="138"/>
      <c r="AJ2" s="138"/>
      <c r="AK2" s="138"/>
      <c r="AL2" s="138"/>
      <c r="AM2" s="138"/>
      <c r="AN2" s="138"/>
      <c r="AO2" s="199"/>
      <c r="AP2" s="138"/>
      <c r="AQ2" s="199"/>
      <c r="AR2" s="138"/>
      <c r="AS2" s="138"/>
    </row>
    <row r="3" spans="1:45" s="149" customFormat="1" ht="12" customHeight="1">
      <c r="A3" s="86" t="s">
        <v>0</v>
      </c>
      <c r="B3" s="146"/>
      <c r="C3" s="81"/>
      <c r="D3" s="81"/>
      <c r="E3" s="81"/>
      <c r="F3" s="82"/>
      <c r="G3" s="202" t="s">
        <v>1732</v>
      </c>
      <c r="H3" s="142"/>
      <c r="I3" s="83"/>
      <c r="J3" s="83"/>
      <c r="K3" s="83"/>
      <c r="L3" s="85"/>
      <c r="M3" s="85"/>
      <c r="N3" s="85"/>
      <c r="O3" s="85"/>
      <c r="P3" s="85"/>
      <c r="Q3" s="85"/>
      <c r="R3" s="85"/>
      <c r="S3" s="85"/>
      <c r="T3" s="85"/>
      <c r="U3" s="85"/>
      <c r="V3" s="85"/>
      <c r="W3" s="85"/>
      <c r="X3" s="85"/>
      <c r="Y3" s="85"/>
      <c r="Z3" s="85"/>
      <c r="AA3" s="85"/>
      <c r="AB3" s="85"/>
      <c r="AC3" s="85"/>
      <c r="AD3" s="108"/>
      <c r="AE3" s="108"/>
      <c r="AF3" s="105"/>
      <c r="AG3" s="108"/>
      <c r="AH3" s="138"/>
      <c r="AI3" s="138"/>
      <c r="AJ3" s="138"/>
      <c r="AK3" s="138"/>
      <c r="AL3" s="138"/>
      <c r="AM3" s="138"/>
      <c r="AN3" s="138"/>
      <c r="AO3" s="199"/>
      <c r="AP3" s="138"/>
      <c r="AQ3" s="199"/>
      <c r="AR3" s="138"/>
      <c r="AS3" s="138"/>
    </row>
    <row r="4" spans="1:45" s="149" customFormat="1" ht="12" customHeight="1">
      <c r="B4" s="146"/>
      <c r="C4" s="81"/>
      <c r="D4" s="81"/>
      <c r="E4" s="81"/>
      <c r="F4" s="82"/>
      <c r="I4" s="83"/>
      <c r="J4" s="83"/>
      <c r="K4" s="83"/>
      <c r="L4" s="85"/>
      <c r="M4" s="85"/>
      <c r="N4" s="85"/>
      <c r="O4" s="85"/>
      <c r="P4" s="85"/>
      <c r="Q4" s="85"/>
      <c r="R4" s="85"/>
      <c r="S4" s="85"/>
      <c r="T4" s="85"/>
      <c r="U4" s="85"/>
      <c r="V4" s="85"/>
      <c r="W4" s="85"/>
      <c r="X4" s="85"/>
      <c r="Y4" s="85"/>
      <c r="Z4" s="85"/>
      <c r="AA4" s="85"/>
      <c r="AB4" s="85"/>
      <c r="AC4" s="85"/>
      <c r="AD4" s="108"/>
      <c r="AE4" s="108"/>
      <c r="AF4" s="105"/>
      <c r="AG4" s="108"/>
      <c r="AH4" s="138"/>
      <c r="AI4" s="138"/>
      <c r="AJ4" s="138"/>
      <c r="AK4" s="138"/>
      <c r="AL4" s="138"/>
      <c r="AM4" s="138"/>
      <c r="AN4" s="138"/>
      <c r="AO4" s="199"/>
      <c r="AP4" s="138"/>
      <c r="AQ4" s="199"/>
      <c r="AR4" s="138"/>
      <c r="AS4" s="138"/>
    </row>
    <row r="5" spans="1:45" s="149" customFormat="1" ht="12" customHeight="1">
      <c r="A5" s="86" t="s">
        <v>0</v>
      </c>
      <c r="B5" s="146"/>
      <c r="C5" s="81"/>
      <c r="D5" s="81"/>
      <c r="E5" s="81"/>
      <c r="F5" s="82"/>
      <c r="I5" s="83"/>
      <c r="J5" s="83"/>
      <c r="K5" s="83"/>
      <c r="L5" s="85"/>
      <c r="M5" s="85"/>
      <c r="N5" s="85"/>
      <c r="O5" s="85"/>
      <c r="P5" s="85"/>
      <c r="Q5" s="85"/>
      <c r="R5" s="85"/>
      <c r="S5" s="85"/>
      <c r="T5" s="85"/>
      <c r="U5" s="85"/>
      <c r="V5" s="85"/>
      <c r="W5" s="85"/>
      <c r="X5" s="85"/>
      <c r="Y5" s="85"/>
      <c r="Z5" s="85"/>
      <c r="AA5" s="85"/>
      <c r="AB5" s="85"/>
      <c r="AC5" s="85"/>
      <c r="AD5" s="108"/>
      <c r="AE5" s="108"/>
      <c r="AF5" s="105"/>
      <c r="AG5" s="108"/>
      <c r="AH5" s="138"/>
      <c r="AI5" s="138"/>
      <c r="AJ5" s="138"/>
      <c r="AK5" s="138"/>
      <c r="AL5" s="138"/>
      <c r="AM5" s="138"/>
      <c r="AN5" s="138"/>
      <c r="AO5" s="199"/>
      <c r="AP5" s="138"/>
      <c r="AQ5" s="199"/>
      <c r="AR5" s="138"/>
      <c r="AS5" s="138"/>
    </row>
    <row r="6" spans="1:45" s="149" customFormat="1" ht="12" customHeight="1">
      <c r="A6" s="165" t="s">
        <v>2382</v>
      </c>
      <c r="B6" s="166"/>
      <c r="C6" s="167"/>
      <c r="D6" s="167"/>
      <c r="E6" s="83"/>
      <c r="F6" s="82"/>
      <c r="I6" s="82"/>
      <c r="J6" s="82"/>
      <c r="K6" s="84" t="s">
        <v>1</v>
      </c>
      <c r="L6" s="85"/>
      <c r="M6" s="85"/>
      <c r="N6" s="85"/>
      <c r="O6" s="85"/>
      <c r="P6" s="85"/>
      <c r="Q6" s="85"/>
      <c r="R6" s="85"/>
      <c r="S6" s="85"/>
      <c r="T6" s="85"/>
      <c r="U6" s="85"/>
      <c r="V6" s="85"/>
      <c r="W6" s="85"/>
      <c r="X6" s="85"/>
      <c r="Y6" s="85"/>
      <c r="Z6" s="85"/>
      <c r="AA6" s="85"/>
      <c r="AB6" s="85"/>
      <c r="AC6" s="85"/>
      <c r="AD6" s="108"/>
      <c r="AE6" s="108"/>
      <c r="AF6" s="105"/>
      <c r="AG6" s="108"/>
      <c r="AH6" s="138"/>
      <c r="AI6" s="138"/>
      <c r="AJ6" s="138"/>
      <c r="AK6" s="138"/>
      <c r="AL6" s="138"/>
      <c r="AM6" s="138"/>
      <c r="AN6" s="138"/>
      <c r="AO6" s="199"/>
      <c r="AP6" s="138"/>
      <c r="AQ6" s="199"/>
      <c r="AR6" s="138"/>
      <c r="AS6" s="138"/>
    </row>
    <row r="7" spans="1:45" s="149" customFormat="1" ht="12" customHeight="1">
      <c r="A7" s="169" t="s">
        <v>2383</v>
      </c>
      <c r="B7" s="166"/>
      <c r="C7" s="167"/>
      <c r="D7" s="167"/>
      <c r="E7" s="83"/>
      <c r="F7" s="82"/>
      <c r="I7" s="82"/>
      <c r="J7" s="82"/>
      <c r="K7" s="84"/>
      <c r="L7" s="85"/>
      <c r="M7" s="85"/>
      <c r="N7" s="85"/>
      <c r="O7" s="85"/>
      <c r="P7" s="85"/>
      <c r="Q7" s="85"/>
      <c r="R7" s="85"/>
      <c r="S7" s="85"/>
      <c r="T7" s="85"/>
      <c r="U7" s="85"/>
      <c r="V7" s="85"/>
      <c r="W7" s="85"/>
      <c r="X7" s="85"/>
      <c r="Y7" s="85"/>
      <c r="Z7" s="85"/>
      <c r="AA7" s="85"/>
      <c r="AB7" s="85"/>
      <c r="AC7" s="85"/>
      <c r="AD7" s="108"/>
      <c r="AE7" s="108"/>
      <c r="AF7" s="105"/>
      <c r="AG7" s="108"/>
      <c r="AH7" s="138"/>
      <c r="AI7" s="138"/>
      <c r="AJ7" s="138"/>
      <c r="AK7" s="138"/>
      <c r="AL7" s="138"/>
      <c r="AM7" s="138"/>
      <c r="AN7" s="138"/>
      <c r="AO7" s="199"/>
      <c r="AP7" s="138"/>
      <c r="AQ7" s="199"/>
      <c r="AR7" s="138"/>
      <c r="AS7" s="138"/>
    </row>
    <row r="8" spans="1:45" s="149" customFormat="1" ht="12" customHeight="1">
      <c r="A8" s="86"/>
      <c r="B8" s="146"/>
      <c r="C8" s="83"/>
      <c r="D8" s="83"/>
      <c r="E8" s="83"/>
      <c r="F8" s="82"/>
      <c r="G8" s="83"/>
      <c r="H8" s="82"/>
      <c r="I8" s="82"/>
      <c r="J8" s="82"/>
      <c r="K8" s="84"/>
      <c r="L8" s="85"/>
      <c r="M8" s="85"/>
      <c r="N8" s="85"/>
      <c r="O8" s="85"/>
      <c r="P8" s="85"/>
      <c r="Q8" s="85"/>
      <c r="R8" s="85"/>
      <c r="S8" s="85"/>
      <c r="T8" s="85"/>
      <c r="U8" s="85"/>
      <c r="V8" s="85"/>
      <c r="W8" s="85"/>
      <c r="X8" s="85"/>
      <c r="Y8" s="85"/>
      <c r="Z8" s="85"/>
      <c r="AA8" s="85"/>
      <c r="AB8" s="85"/>
      <c r="AC8" s="85"/>
      <c r="AD8" s="108"/>
      <c r="AE8" s="108"/>
      <c r="AF8" s="105"/>
      <c r="AG8" s="108"/>
      <c r="AH8" s="138"/>
      <c r="AI8" s="138"/>
      <c r="AJ8" s="138"/>
      <c r="AK8" s="138"/>
      <c r="AL8" s="138"/>
      <c r="AM8" s="138"/>
      <c r="AN8" s="138"/>
      <c r="AO8" s="199"/>
      <c r="AP8" s="138"/>
      <c r="AQ8" s="199"/>
      <c r="AR8" s="306"/>
      <c r="AS8" s="138"/>
    </row>
    <row r="9" spans="1:45" s="149" customFormat="1" ht="12" customHeight="1">
      <c r="A9" s="399" t="s">
        <v>2381</v>
      </c>
      <c r="B9" s="146"/>
      <c r="C9" s="83"/>
      <c r="D9" s="83"/>
      <c r="E9" s="83"/>
      <c r="F9" s="82"/>
      <c r="G9" s="83"/>
      <c r="H9" s="82"/>
      <c r="I9" s="82"/>
      <c r="J9" s="82"/>
      <c r="K9" s="84"/>
      <c r="L9" s="85"/>
      <c r="M9" s="85"/>
      <c r="N9" s="85"/>
      <c r="O9" s="85"/>
      <c r="P9" s="85"/>
      <c r="Q9" s="85"/>
      <c r="R9" s="85"/>
      <c r="S9" s="85"/>
      <c r="T9" s="85"/>
      <c r="U9" s="85"/>
      <c r="V9" s="85"/>
      <c r="W9" s="85"/>
      <c r="X9" s="85"/>
      <c r="Y9" s="85"/>
      <c r="Z9" s="85"/>
      <c r="AA9" s="85"/>
      <c r="AB9" s="85"/>
      <c r="AC9" s="85"/>
      <c r="AD9" s="108"/>
      <c r="AE9" s="108"/>
      <c r="AF9" s="105"/>
      <c r="AG9" s="108"/>
      <c r="AH9" s="138"/>
      <c r="AI9" s="138"/>
      <c r="AJ9" s="138"/>
      <c r="AK9" s="138"/>
      <c r="AL9" s="138"/>
      <c r="AM9" s="138"/>
      <c r="AN9" s="138"/>
      <c r="AO9" s="199"/>
      <c r="AP9" s="138"/>
      <c r="AQ9" s="199"/>
      <c r="AR9" s="138"/>
      <c r="AS9" s="138"/>
    </row>
    <row r="10" spans="1:45" s="149" customFormat="1" ht="12" customHeight="1" thickBot="1">
      <c r="A10" s="399"/>
      <c r="B10" s="146"/>
      <c r="C10" s="83"/>
      <c r="D10" s="83"/>
      <c r="E10" s="83"/>
      <c r="F10" s="82"/>
      <c r="G10" s="83"/>
      <c r="H10" s="82"/>
      <c r="I10" s="82"/>
      <c r="J10" s="82"/>
      <c r="K10" s="84"/>
      <c r="L10" s="85"/>
      <c r="M10" s="85"/>
      <c r="N10" s="85"/>
      <c r="O10" s="85"/>
      <c r="P10" s="85"/>
      <c r="Q10" s="85"/>
      <c r="R10" s="85"/>
      <c r="S10" s="85"/>
      <c r="T10" s="85"/>
      <c r="U10" s="85"/>
      <c r="V10" s="85"/>
      <c r="W10" s="85"/>
      <c r="X10" s="85"/>
      <c r="Y10" s="85"/>
      <c r="Z10" s="85"/>
      <c r="AA10" s="85"/>
      <c r="AB10" s="85"/>
      <c r="AC10" s="85"/>
      <c r="AD10" s="108"/>
      <c r="AE10" s="108"/>
      <c r="AF10" s="105"/>
      <c r="AG10" s="108"/>
      <c r="AH10" s="138"/>
      <c r="AI10" s="138"/>
      <c r="AJ10" s="138"/>
      <c r="AK10" s="138"/>
      <c r="AL10" s="138"/>
      <c r="AM10" s="138"/>
      <c r="AN10" s="138"/>
      <c r="AO10" s="199"/>
      <c r="AP10" s="138"/>
      <c r="AQ10" s="199"/>
      <c r="AR10" s="138"/>
      <c r="AS10" s="138"/>
    </row>
    <row r="11" spans="1:45" s="149" customFormat="1" ht="15.75" thickBot="1">
      <c r="A11" s="87" t="s">
        <v>2</v>
      </c>
      <c r="B11" s="147"/>
      <c r="C11" s="88"/>
      <c r="D11" s="88"/>
      <c r="E11" s="88"/>
      <c r="F11" s="88"/>
      <c r="G11" s="89"/>
      <c r="H11" s="88"/>
      <c r="I11" s="89"/>
      <c r="J11" s="90"/>
      <c r="K11" s="91"/>
      <c r="L11" s="467" t="s">
        <v>2347</v>
      </c>
      <c r="M11" s="468"/>
      <c r="N11" s="467" t="s">
        <v>4</v>
      </c>
      <c r="O11" s="468"/>
      <c r="P11" s="467" t="s">
        <v>2348</v>
      </c>
      <c r="Q11" s="468"/>
      <c r="R11" s="467" t="s">
        <v>2349</v>
      </c>
      <c r="S11" s="468"/>
      <c r="T11" s="467" t="s">
        <v>2350</v>
      </c>
      <c r="U11" s="468"/>
      <c r="V11" s="467" t="s">
        <v>5</v>
      </c>
      <c r="W11" s="468"/>
      <c r="X11" s="467" t="s">
        <v>2351</v>
      </c>
      <c r="Y11" s="468"/>
      <c r="Z11" s="467" t="s">
        <v>7</v>
      </c>
      <c r="AA11" s="468"/>
      <c r="AB11" s="154" t="s">
        <v>8</v>
      </c>
      <c r="AC11" s="210"/>
      <c r="AD11" s="473" t="s">
        <v>1101</v>
      </c>
      <c r="AE11" s="471"/>
      <c r="AF11" s="471"/>
      <c r="AG11" s="472" t="s">
        <v>2281</v>
      </c>
      <c r="AH11" s="472"/>
      <c r="AI11" s="472"/>
      <c r="AJ11" s="471" t="s">
        <v>2280</v>
      </c>
      <c r="AK11" s="471"/>
      <c r="AL11" s="471"/>
      <c r="AM11" s="351"/>
      <c r="AN11" s="471" t="s">
        <v>2279</v>
      </c>
      <c r="AO11" s="471"/>
      <c r="AP11" s="467" t="s">
        <v>2276</v>
      </c>
      <c r="AQ11" s="468"/>
      <c r="AR11" s="469" t="s">
        <v>2277</v>
      </c>
      <c r="AS11" s="470"/>
    </row>
    <row r="12" spans="1:45" s="150" customFormat="1" ht="39" thickBot="1">
      <c r="A12" s="64" t="s">
        <v>9</v>
      </c>
      <c r="B12" s="65" t="s">
        <v>19</v>
      </c>
      <c r="C12" s="326" t="s">
        <v>10</v>
      </c>
      <c r="D12" s="65" t="s">
        <v>11</v>
      </c>
      <c r="E12" s="65" t="s">
        <v>12</v>
      </c>
      <c r="F12" s="254" t="s">
        <v>13</v>
      </c>
      <c r="G12" s="262" t="s">
        <v>14</v>
      </c>
      <c r="H12" s="65" t="s">
        <v>15</v>
      </c>
      <c r="I12" s="66" t="s">
        <v>16</v>
      </c>
      <c r="J12" s="67" t="s">
        <v>2243</v>
      </c>
      <c r="K12" s="275" t="s">
        <v>2244</v>
      </c>
      <c r="L12" s="92" t="s">
        <v>2352</v>
      </c>
      <c r="M12" s="92" t="s">
        <v>2353</v>
      </c>
      <c r="N12" s="284" t="s">
        <v>2121</v>
      </c>
      <c r="O12" s="92" t="s">
        <v>2122</v>
      </c>
      <c r="P12" s="284" t="s">
        <v>2354</v>
      </c>
      <c r="Q12" s="92" t="s">
        <v>2355</v>
      </c>
      <c r="R12" s="284" t="s">
        <v>2356</v>
      </c>
      <c r="S12" s="92" t="s">
        <v>2357</v>
      </c>
      <c r="T12" s="284" t="s">
        <v>2358</v>
      </c>
      <c r="U12" s="92" t="s">
        <v>2359</v>
      </c>
      <c r="V12" s="284" t="s">
        <v>2123</v>
      </c>
      <c r="W12" s="92" t="s">
        <v>2124</v>
      </c>
      <c r="X12" s="284" t="s">
        <v>2360</v>
      </c>
      <c r="Y12" s="92" t="s">
        <v>2361</v>
      </c>
      <c r="Z12" s="92" t="s">
        <v>2127</v>
      </c>
      <c r="AA12" s="92" t="s">
        <v>2128</v>
      </c>
      <c r="AB12" s="68" t="s">
        <v>2129</v>
      </c>
      <c r="AC12" s="285" t="s">
        <v>2130</v>
      </c>
      <c r="AD12" s="68" t="s">
        <v>1102</v>
      </c>
      <c r="AE12" s="68" t="s">
        <v>1103</v>
      </c>
      <c r="AF12" s="285" t="s">
        <v>1726</v>
      </c>
      <c r="AG12" s="92" t="s">
        <v>1106</v>
      </c>
      <c r="AH12" s="92" t="s">
        <v>1104</v>
      </c>
      <c r="AI12" s="92" t="s">
        <v>1105</v>
      </c>
      <c r="AJ12" s="68" t="s">
        <v>1725</v>
      </c>
      <c r="AK12" s="285" t="s">
        <v>1724</v>
      </c>
      <c r="AL12" s="68" t="s">
        <v>1723</v>
      </c>
      <c r="AM12" s="92" t="s">
        <v>2139</v>
      </c>
      <c r="AN12" s="285" t="s">
        <v>2172</v>
      </c>
      <c r="AO12" s="285" t="s">
        <v>2278</v>
      </c>
      <c r="AP12" s="92" t="s">
        <v>2134</v>
      </c>
      <c r="AQ12" s="321" t="s">
        <v>1956</v>
      </c>
      <c r="AR12" s="320" t="s">
        <v>2249</v>
      </c>
      <c r="AS12" s="320" t="s">
        <v>2248</v>
      </c>
    </row>
    <row r="13" spans="1:45" s="151" customFormat="1" ht="34.5" thickBot="1">
      <c r="A13" s="41" t="s">
        <v>2114</v>
      </c>
      <c r="B13" s="72" t="s">
        <v>2275</v>
      </c>
      <c r="C13" s="257" t="s">
        <v>2110</v>
      </c>
      <c r="D13" s="41" t="s">
        <v>2112</v>
      </c>
      <c r="E13" s="41" t="s">
        <v>2114</v>
      </c>
      <c r="F13" s="244" t="s">
        <v>23</v>
      </c>
      <c r="G13" s="263">
        <v>7896261018372</v>
      </c>
      <c r="H13" s="72" t="s">
        <v>2116</v>
      </c>
      <c r="I13" s="222">
        <v>526515030085002</v>
      </c>
      <c r="J13" s="72">
        <v>727938</v>
      </c>
      <c r="K13" s="276" t="s">
        <v>43</v>
      </c>
      <c r="L13" s="408">
        <v>393.87</v>
      </c>
      <c r="M13" s="416">
        <v>524.26</v>
      </c>
      <c r="N13" s="416">
        <v>382.79</v>
      </c>
      <c r="O13" s="416">
        <v>510</v>
      </c>
      <c r="P13" s="416">
        <v>332.61</v>
      </c>
      <c r="Q13" s="416">
        <v>459.82</v>
      </c>
      <c r="R13" s="416">
        <v>380.12</v>
      </c>
      <c r="S13" s="416">
        <v>506.55</v>
      </c>
      <c r="T13" s="416">
        <v>330.6</v>
      </c>
      <c r="U13" s="416">
        <v>457.03</v>
      </c>
      <c r="V13" s="416">
        <v>377.48</v>
      </c>
      <c r="W13" s="416">
        <v>503.15</v>
      </c>
      <c r="X13" s="416">
        <v>328.61</v>
      </c>
      <c r="Y13" s="416">
        <v>454.28</v>
      </c>
      <c r="Z13" s="416">
        <v>353</v>
      </c>
      <c r="AA13" s="416">
        <v>471.53</v>
      </c>
      <c r="AB13" s="416" t="s">
        <v>1098</v>
      </c>
      <c r="AC13" s="430" t="s">
        <v>1098</v>
      </c>
      <c r="AD13" s="72" t="s">
        <v>1108</v>
      </c>
      <c r="AE13" s="72" t="s">
        <v>1109</v>
      </c>
      <c r="AF13" s="243"/>
      <c r="AG13" s="130" t="s">
        <v>1107</v>
      </c>
      <c r="AH13" s="130" t="s">
        <v>1107</v>
      </c>
      <c r="AI13" s="130" t="s">
        <v>1107</v>
      </c>
      <c r="AJ13" s="130" t="s">
        <v>1107</v>
      </c>
      <c r="AK13" s="286" t="s">
        <v>1107</v>
      </c>
      <c r="AL13" s="130" t="s">
        <v>1107</v>
      </c>
      <c r="AM13" s="130" t="s">
        <v>1107</v>
      </c>
      <c r="AN13" s="286"/>
      <c r="AO13" s="296"/>
      <c r="AP13" s="130" t="s">
        <v>1107</v>
      </c>
      <c r="AQ13" s="296"/>
      <c r="AR13" s="130" t="s">
        <v>2250</v>
      </c>
      <c r="AS13" s="310" t="s">
        <v>2254</v>
      </c>
    </row>
    <row r="14" spans="1:45" s="151" customFormat="1" ht="34.5" thickBot="1">
      <c r="A14" s="43" t="s">
        <v>974</v>
      </c>
      <c r="B14" s="71" t="s">
        <v>2275</v>
      </c>
      <c r="C14" s="258" t="s">
        <v>1496</v>
      </c>
      <c r="D14" s="43" t="s">
        <v>973</v>
      </c>
      <c r="E14" s="43" t="s">
        <v>974</v>
      </c>
      <c r="F14" s="250" t="s">
        <v>23</v>
      </c>
      <c r="G14" s="269">
        <v>7896261015722</v>
      </c>
      <c r="H14" s="71" t="s">
        <v>975</v>
      </c>
      <c r="I14" s="178">
        <v>526531501154411</v>
      </c>
      <c r="J14" s="71" t="s">
        <v>2096</v>
      </c>
      <c r="K14" s="281" t="s">
        <v>25</v>
      </c>
      <c r="L14" s="409">
        <v>190.29</v>
      </c>
      <c r="M14" s="406">
        <v>263.07</v>
      </c>
      <c r="N14" s="406">
        <v>185.65</v>
      </c>
      <c r="O14" s="406">
        <v>256.64999999999998</v>
      </c>
      <c r="P14" s="406">
        <v>185.65</v>
      </c>
      <c r="Q14" s="406">
        <v>256.64999999999998</v>
      </c>
      <c r="R14" s="406">
        <v>184.52</v>
      </c>
      <c r="S14" s="406">
        <v>255.09</v>
      </c>
      <c r="T14" s="406">
        <v>184.52</v>
      </c>
      <c r="U14" s="406">
        <v>255.09</v>
      </c>
      <c r="V14" s="406">
        <v>183.41</v>
      </c>
      <c r="W14" s="406">
        <v>253.55</v>
      </c>
      <c r="X14" s="406">
        <v>183.41</v>
      </c>
      <c r="Y14" s="406">
        <v>253.55</v>
      </c>
      <c r="Z14" s="406">
        <v>172.99</v>
      </c>
      <c r="AA14" s="406">
        <v>239.15</v>
      </c>
      <c r="AB14" s="406" t="s">
        <v>1098</v>
      </c>
      <c r="AC14" s="431" t="s">
        <v>1098</v>
      </c>
      <c r="AD14" s="71" t="s">
        <v>1113</v>
      </c>
      <c r="AE14" s="71" t="s">
        <v>1109</v>
      </c>
      <c r="AF14" s="249" t="s">
        <v>1776</v>
      </c>
      <c r="AG14" s="71" t="s">
        <v>1107</v>
      </c>
      <c r="AH14" s="129" t="s">
        <v>1107</v>
      </c>
      <c r="AI14" s="129" t="s">
        <v>1107</v>
      </c>
      <c r="AJ14" s="129" t="s">
        <v>1158</v>
      </c>
      <c r="AK14" s="292" t="s">
        <v>1107</v>
      </c>
      <c r="AL14" s="129" t="s">
        <v>1107</v>
      </c>
      <c r="AM14" s="129" t="s">
        <v>1107</v>
      </c>
      <c r="AN14" s="292"/>
      <c r="AO14" s="302"/>
      <c r="AP14" s="129" t="s">
        <v>1107</v>
      </c>
      <c r="AQ14" s="302"/>
      <c r="AR14" s="129" t="s">
        <v>2388</v>
      </c>
      <c r="AS14" s="314">
        <v>40058</v>
      </c>
    </row>
    <row r="15" spans="1:45" s="151" customFormat="1" ht="33.75">
      <c r="A15" s="60" t="s">
        <v>977</v>
      </c>
      <c r="B15" s="48" t="s">
        <v>2275</v>
      </c>
      <c r="C15" s="75" t="s">
        <v>1805</v>
      </c>
      <c r="D15" s="33" t="s">
        <v>979</v>
      </c>
      <c r="E15" s="60" t="s">
        <v>977</v>
      </c>
      <c r="F15" s="246" t="s">
        <v>23</v>
      </c>
      <c r="G15" s="267">
        <v>7896261016637</v>
      </c>
      <c r="H15" s="48" t="s">
        <v>980</v>
      </c>
      <c r="I15" s="111">
        <v>526512120076603</v>
      </c>
      <c r="J15" s="48">
        <v>726876</v>
      </c>
      <c r="K15" s="116" t="s">
        <v>25</v>
      </c>
      <c r="L15" s="407">
        <v>447.96</v>
      </c>
      <c r="M15" s="414">
        <v>619.27</v>
      </c>
      <c r="N15" s="414">
        <v>437.03</v>
      </c>
      <c r="O15" s="414">
        <v>604.16999999999996</v>
      </c>
      <c r="P15" s="414">
        <v>437.03</v>
      </c>
      <c r="Q15" s="414">
        <v>604.16999999999996</v>
      </c>
      <c r="R15" s="414">
        <v>434.38</v>
      </c>
      <c r="S15" s="414">
        <v>600.51</v>
      </c>
      <c r="T15" s="414">
        <v>434.38</v>
      </c>
      <c r="U15" s="414">
        <v>600.51</v>
      </c>
      <c r="V15" s="414">
        <v>431.76</v>
      </c>
      <c r="W15" s="414">
        <v>596.88</v>
      </c>
      <c r="X15" s="414">
        <v>431.76</v>
      </c>
      <c r="Y15" s="414">
        <v>596.88</v>
      </c>
      <c r="Z15" s="414">
        <v>407.23</v>
      </c>
      <c r="AA15" s="414">
        <v>562.97</v>
      </c>
      <c r="AB15" s="414" t="s">
        <v>1098</v>
      </c>
      <c r="AC15" s="429" t="s">
        <v>1098</v>
      </c>
      <c r="AD15" s="48" t="s">
        <v>2168</v>
      </c>
      <c r="AE15" s="48" t="s">
        <v>1109</v>
      </c>
      <c r="AF15" s="245" t="s">
        <v>1777</v>
      </c>
      <c r="AG15" s="48" t="s">
        <v>1107</v>
      </c>
      <c r="AH15" s="127" t="s">
        <v>1107</v>
      </c>
      <c r="AI15" s="127" t="s">
        <v>1107</v>
      </c>
      <c r="AJ15" s="127" t="s">
        <v>1158</v>
      </c>
      <c r="AK15" s="290" t="s">
        <v>1107</v>
      </c>
      <c r="AL15" s="127" t="s">
        <v>1107</v>
      </c>
      <c r="AM15" s="127" t="s">
        <v>1107</v>
      </c>
      <c r="AN15" s="290"/>
      <c r="AO15" s="300"/>
      <c r="AP15" s="127" t="s">
        <v>1158</v>
      </c>
      <c r="AQ15" s="300" t="s">
        <v>2238</v>
      </c>
      <c r="AR15" s="127" t="s">
        <v>2252</v>
      </c>
      <c r="AS15" s="127" t="s">
        <v>2252</v>
      </c>
    </row>
    <row r="16" spans="1:45" s="151" customFormat="1" ht="34.5" thickBot="1">
      <c r="A16" s="59" t="s">
        <v>977</v>
      </c>
      <c r="B16" s="53" t="s">
        <v>2275</v>
      </c>
      <c r="C16" s="259" t="s">
        <v>1805</v>
      </c>
      <c r="D16" s="221" t="s">
        <v>976</v>
      </c>
      <c r="E16" s="59" t="s">
        <v>977</v>
      </c>
      <c r="F16" s="248" t="s">
        <v>23</v>
      </c>
      <c r="G16" s="268">
        <v>7896261016620</v>
      </c>
      <c r="H16" s="53" t="s">
        <v>978</v>
      </c>
      <c r="I16" s="110">
        <v>526532201154412</v>
      </c>
      <c r="J16" s="53" t="s">
        <v>2097</v>
      </c>
      <c r="K16" s="280" t="s">
        <v>25</v>
      </c>
      <c r="L16" s="408">
        <v>44.79</v>
      </c>
      <c r="M16" s="416">
        <v>61.92</v>
      </c>
      <c r="N16" s="416">
        <v>43.7</v>
      </c>
      <c r="O16" s="416">
        <v>60.41</v>
      </c>
      <c r="P16" s="416">
        <v>43.7</v>
      </c>
      <c r="Q16" s="416">
        <v>60.41</v>
      </c>
      <c r="R16" s="416">
        <v>43.44</v>
      </c>
      <c r="S16" s="416">
        <v>60.05</v>
      </c>
      <c r="T16" s="416">
        <v>43.44</v>
      </c>
      <c r="U16" s="416">
        <v>60.05</v>
      </c>
      <c r="V16" s="416">
        <v>43.17</v>
      </c>
      <c r="W16" s="416">
        <v>59.68</v>
      </c>
      <c r="X16" s="416">
        <v>43.17</v>
      </c>
      <c r="Y16" s="416">
        <v>59.68</v>
      </c>
      <c r="Z16" s="416">
        <v>40.72</v>
      </c>
      <c r="AA16" s="416">
        <v>56.29</v>
      </c>
      <c r="AB16" s="416" t="s">
        <v>1098</v>
      </c>
      <c r="AC16" s="430" t="s">
        <v>1098</v>
      </c>
      <c r="AD16" s="53" t="s">
        <v>1113</v>
      </c>
      <c r="AE16" s="53" t="s">
        <v>1109</v>
      </c>
      <c r="AF16" s="247" t="s">
        <v>1777</v>
      </c>
      <c r="AG16" s="53" t="s">
        <v>1107</v>
      </c>
      <c r="AH16" s="123" t="s">
        <v>1107</v>
      </c>
      <c r="AI16" s="123" t="s">
        <v>1107</v>
      </c>
      <c r="AJ16" s="123" t="s">
        <v>1158</v>
      </c>
      <c r="AK16" s="291" t="s">
        <v>1107</v>
      </c>
      <c r="AL16" s="123" t="s">
        <v>1107</v>
      </c>
      <c r="AM16" s="123" t="s">
        <v>1107</v>
      </c>
      <c r="AN16" s="291"/>
      <c r="AO16" s="301"/>
      <c r="AP16" s="123" t="s">
        <v>1107</v>
      </c>
      <c r="AQ16" s="301"/>
      <c r="AR16" s="123" t="s">
        <v>2253</v>
      </c>
      <c r="AS16" s="309" t="s">
        <v>2389</v>
      </c>
    </row>
    <row r="17" spans="1:45" s="151" customFormat="1" ht="33.75">
      <c r="A17" s="61" t="s">
        <v>982</v>
      </c>
      <c r="B17" s="50" t="s">
        <v>2275</v>
      </c>
      <c r="C17" s="260" t="s">
        <v>1116</v>
      </c>
      <c r="D17" s="61" t="s">
        <v>981</v>
      </c>
      <c r="E17" s="61" t="s">
        <v>982</v>
      </c>
      <c r="F17" s="238" t="s">
        <v>23</v>
      </c>
      <c r="G17" s="265">
        <v>7896261016514</v>
      </c>
      <c r="H17" s="50" t="s">
        <v>983</v>
      </c>
      <c r="I17" s="114">
        <v>526531901152317</v>
      </c>
      <c r="J17" s="50" t="s">
        <v>2098</v>
      </c>
      <c r="K17" s="278" t="s">
        <v>25</v>
      </c>
      <c r="L17" s="411">
        <v>44.79</v>
      </c>
      <c r="M17" s="404">
        <v>61.92</v>
      </c>
      <c r="N17" s="404">
        <v>43.7</v>
      </c>
      <c r="O17" s="404">
        <v>60.41</v>
      </c>
      <c r="P17" s="404">
        <v>43.7</v>
      </c>
      <c r="Q17" s="404">
        <v>60.41</v>
      </c>
      <c r="R17" s="404">
        <v>43.44</v>
      </c>
      <c r="S17" s="404">
        <v>60.05</v>
      </c>
      <c r="T17" s="404">
        <v>43.44</v>
      </c>
      <c r="U17" s="404">
        <v>60.05</v>
      </c>
      <c r="V17" s="404">
        <v>43.17</v>
      </c>
      <c r="W17" s="404">
        <v>59.68</v>
      </c>
      <c r="X17" s="404">
        <v>43.17</v>
      </c>
      <c r="Y17" s="404">
        <v>59.68</v>
      </c>
      <c r="Z17" s="404">
        <v>40.72</v>
      </c>
      <c r="AA17" s="404">
        <v>56.29</v>
      </c>
      <c r="AB17" s="404" t="s">
        <v>1098</v>
      </c>
      <c r="AC17" s="433" t="s">
        <v>1098</v>
      </c>
      <c r="AD17" s="50" t="s">
        <v>1108</v>
      </c>
      <c r="AE17" s="50" t="s">
        <v>1109</v>
      </c>
      <c r="AF17" s="252" t="s">
        <v>1777</v>
      </c>
      <c r="AG17" s="50" t="s">
        <v>1107</v>
      </c>
      <c r="AH17" s="125" t="s">
        <v>1107</v>
      </c>
      <c r="AI17" s="125" t="s">
        <v>1107</v>
      </c>
      <c r="AJ17" s="125" t="s">
        <v>1158</v>
      </c>
      <c r="AK17" s="288" t="s">
        <v>1107</v>
      </c>
      <c r="AL17" s="125" t="s">
        <v>1107</v>
      </c>
      <c r="AM17" s="125" t="s">
        <v>1107</v>
      </c>
      <c r="AN17" s="288"/>
      <c r="AO17" s="298"/>
      <c r="AP17" s="125" t="s">
        <v>1107</v>
      </c>
      <c r="AQ17" s="298"/>
      <c r="AR17" s="124" t="s">
        <v>2388</v>
      </c>
      <c r="AS17" s="315">
        <v>40345</v>
      </c>
    </row>
    <row r="18" spans="1:45" s="151" customFormat="1" ht="34.5" thickBot="1">
      <c r="A18" s="63" t="s">
        <v>982</v>
      </c>
      <c r="B18" s="52" t="s">
        <v>2275</v>
      </c>
      <c r="C18" s="236" t="s">
        <v>1116</v>
      </c>
      <c r="D18" s="63" t="s">
        <v>2132</v>
      </c>
      <c r="E18" s="63" t="s">
        <v>982</v>
      </c>
      <c r="F18" s="242" t="s">
        <v>23</v>
      </c>
      <c r="G18" s="266">
        <v>7896261016521</v>
      </c>
      <c r="H18" s="52" t="s">
        <v>984</v>
      </c>
      <c r="I18" s="74">
        <v>526512120076503</v>
      </c>
      <c r="J18" s="52" t="s">
        <v>2099</v>
      </c>
      <c r="K18" s="279" t="s">
        <v>25</v>
      </c>
      <c r="L18" s="409">
        <v>447.96</v>
      </c>
      <c r="M18" s="406">
        <v>619.27</v>
      </c>
      <c r="N18" s="406">
        <v>437.03</v>
      </c>
      <c r="O18" s="406">
        <v>604.16999999999996</v>
      </c>
      <c r="P18" s="406">
        <v>437.03</v>
      </c>
      <c r="Q18" s="406">
        <v>604.16999999999996</v>
      </c>
      <c r="R18" s="406">
        <v>434.38</v>
      </c>
      <c r="S18" s="406">
        <v>600.51</v>
      </c>
      <c r="T18" s="406">
        <v>434.38</v>
      </c>
      <c r="U18" s="406">
        <v>600.51</v>
      </c>
      <c r="V18" s="406">
        <v>431.76</v>
      </c>
      <c r="W18" s="406">
        <v>596.88</v>
      </c>
      <c r="X18" s="406">
        <v>431.76</v>
      </c>
      <c r="Y18" s="406">
        <v>596.88</v>
      </c>
      <c r="Z18" s="406">
        <v>407.23</v>
      </c>
      <c r="AA18" s="406">
        <v>562.97</v>
      </c>
      <c r="AB18" s="406" t="s">
        <v>1098</v>
      </c>
      <c r="AC18" s="431" t="s">
        <v>1098</v>
      </c>
      <c r="AD18" s="52" t="s">
        <v>2168</v>
      </c>
      <c r="AE18" s="52" t="s">
        <v>1109</v>
      </c>
      <c r="AF18" s="241" t="s">
        <v>1777</v>
      </c>
      <c r="AG18" s="52" t="s">
        <v>1107</v>
      </c>
      <c r="AH18" s="126" t="s">
        <v>1107</v>
      </c>
      <c r="AI18" s="126" t="s">
        <v>1107</v>
      </c>
      <c r="AJ18" s="126" t="s">
        <v>1158</v>
      </c>
      <c r="AK18" s="289" t="s">
        <v>1107</v>
      </c>
      <c r="AL18" s="126" t="s">
        <v>1107</v>
      </c>
      <c r="AM18" s="126" t="s">
        <v>1107</v>
      </c>
      <c r="AN18" s="289"/>
      <c r="AO18" s="299"/>
      <c r="AP18" s="126" t="s">
        <v>1158</v>
      </c>
      <c r="AQ18" s="299" t="s">
        <v>2238</v>
      </c>
      <c r="AR18" s="126" t="s">
        <v>2388</v>
      </c>
      <c r="AS18" s="316">
        <v>40345</v>
      </c>
    </row>
    <row r="19" spans="1:45" s="151" customFormat="1" ht="33.75">
      <c r="A19" s="60" t="s">
        <v>986</v>
      </c>
      <c r="B19" s="48" t="s">
        <v>2275</v>
      </c>
      <c r="C19" s="75" t="s">
        <v>1806</v>
      </c>
      <c r="D19" s="60" t="s">
        <v>985</v>
      </c>
      <c r="E19" s="60" t="s">
        <v>986</v>
      </c>
      <c r="F19" s="246" t="s">
        <v>23</v>
      </c>
      <c r="G19" s="267">
        <v>7896261016736</v>
      </c>
      <c r="H19" s="48" t="s">
        <v>987</v>
      </c>
      <c r="I19" s="111">
        <v>526532401153411</v>
      </c>
      <c r="J19" s="48" t="s">
        <v>2100</v>
      </c>
      <c r="K19" s="116" t="s">
        <v>43</v>
      </c>
      <c r="L19" s="413">
        <v>220</v>
      </c>
      <c r="M19" s="414">
        <v>292.83</v>
      </c>
      <c r="N19" s="414">
        <v>213.81</v>
      </c>
      <c r="O19" s="414">
        <v>284.86</v>
      </c>
      <c r="P19" s="414">
        <v>185.78</v>
      </c>
      <c r="Q19" s="414">
        <v>256.83</v>
      </c>
      <c r="R19" s="414">
        <v>212.32</v>
      </c>
      <c r="S19" s="414">
        <v>282.94</v>
      </c>
      <c r="T19" s="414">
        <v>184.66</v>
      </c>
      <c r="U19" s="414">
        <v>255.28</v>
      </c>
      <c r="V19" s="414">
        <v>210.84</v>
      </c>
      <c r="W19" s="414">
        <v>281.02999999999997</v>
      </c>
      <c r="X19" s="414">
        <v>183.54</v>
      </c>
      <c r="Y19" s="414">
        <v>253.73</v>
      </c>
      <c r="Z19" s="414">
        <v>197.17</v>
      </c>
      <c r="AA19" s="414">
        <v>263.38</v>
      </c>
      <c r="AB19" s="414" t="s">
        <v>1098</v>
      </c>
      <c r="AC19" s="429" t="s">
        <v>1098</v>
      </c>
      <c r="AD19" s="48" t="s">
        <v>1113</v>
      </c>
      <c r="AE19" s="48" t="s">
        <v>1109</v>
      </c>
      <c r="AF19" s="245" t="s">
        <v>1776</v>
      </c>
      <c r="AG19" s="48" t="s">
        <v>1107</v>
      </c>
      <c r="AH19" s="127" t="s">
        <v>1107</v>
      </c>
      <c r="AI19" s="127" t="s">
        <v>1107</v>
      </c>
      <c r="AJ19" s="127" t="s">
        <v>1158</v>
      </c>
      <c r="AK19" s="290" t="s">
        <v>1107</v>
      </c>
      <c r="AL19" s="127" t="s">
        <v>1107</v>
      </c>
      <c r="AM19" s="127" t="s">
        <v>1107</v>
      </c>
      <c r="AN19" s="290"/>
      <c r="AO19" s="300"/>
      <c r="AP19" s="127" t="s">
        <v>1107</v>
      </c>
      <c r="AQ19" s="300"/>
      <c r="AR19" s="127" t="s">
        <v>2253</v>
      </c>
      <c r="AS19" s="311">
        <v>40710</v>
      </c>
    </row>
    <row r="20" spans="1:45" s="151" customFormat="1" ht="45.75" thickBot="1">
      <c r="A20" s="59" t="s">
        <v>986</v>
      </c>
      <c r="B20" s="53" t="s">
        <v>2275</v>
      </c>
      <c r="C20" s="259" t="s">
        <v>1806</v>
      </c>
      <c r="D20" s="59" t="s">
        <v>1092</v>
      </c>
      <c r="E20" s="59" t="s">
        <v>986</v>
      </c>
      <c r="F20" s="248" t="s">
        <v>23</v>
      </c>
      <c r="G20" s="268">
        <v>7896261018280</v>
      </c>
      <c r="H20" s="53" t="s">
        <v>1093</v>
      </c>
      <c r="I20" s="110">
        <v>526514030078903</v>
      </c>
      <c r="J20" s="53" t="s">
        <v>2101</v>
      </c>
      <c r="K20" s="280" t="s">
        <v>43</v>
      </c>
      <c r="L20" s="415">
        <v>220</v>
      </c>
      <c r="M20" s="416">
        <v>292.83</v>
      </c>
      <c r="N20" s="416">
        <v>213.81</v>
      </c>
      <c r="O20" s="416">
        <v>284.86</v>
      </c>
      <c r="P20" s="416">
        <v>185.78</v>
      </c>
      <c r="Q20" s="416">
        <v>256.83</v>
      </c>
      <c r="R20" s="416">
        <v>212.32</v>
      </c>
      <c r="S20" s="416">
        <v>282.94</v>
      </c>
      <c r="T20" s="416">
        <v>184.66</v>
      </c>
      <c r="U20" s="416">
        <v>255.28</v>
      </c>
      <c r="V20" s="416">
        <v>210.84</v>
      </c>
      <c r="W20" s="416">
        <v>281.02999999999997</v>
      </c>
      <c r="X20" s="416">
        <v>183.54</v>
      </c>
      <c r="Y20" s="416">
        <v>253.73</v>
      </c>
      <c r="Z20" s="416">
        <v>197.17</v>
      </c>
      <c r="AA20" s="416">
        <v>263.38</v>
      </c>
      <c r="AB20" s="416" t="s">
        <v>1098</v>
      </c>
      <c r="AC20" s="430" t="s">
        <v>1098</v>
      </c>
      <c r="AD20" s="53" t="s">
        <v>1113</v>
      </c>
      <c r="AE20" s="53" t="s">
        <v>1109</v>
      </c>
      <c r="AF20" s="247" t="s">
        <v>1776</v>
      </c>
      <c r="AG20" s="53" t="s">
        <v>1107</v>
      </c>
      <c r="AH20" s="123" t="s">
        <v>1107</v>
      </c>
      <c r="AI20" s="123" t="s">
        <v>1107</v>
      </c>
      <c r="AJ20" s="123" t="s">
        <v>1158</v>
      </c>
      <c r="AK20" s="291" t="s">
        <v>1107</v>
      </c>
      <c r="AL20" s="123" t="s">
        <v>1107</v>
      </c>
      <c r="AM20" s="123" t="s">
        <v>1107</v>
      </c>
      <c r="AN20" s="291"/>
      <c r="AO20" s="301"/>
      <c r="AP20" s="123" t="s">
        <v>1107</v>
      </c>
      <c r="AQ20" s="301"/>
      <c r="AR20" s="309" t="s">
        <v>2254</v>
      </c>
      <c r="AS20" s="309" t="s">
        <v>2254</v>
      </c>
    </row>
    <row r="21" spans="1:45" s="149" customFormat="1" ht="13.5" thickBot="1">
      <c r="A21" s="79"/>
      <c r="B21" s="108"/>
      <c r="C21" s="79"/>
      <c r="D21" s="94"/>
      <c r="E21" s="79"/>
      <c r="F21" s="108"/>
      <c r="G21" s="108"/>
      <c r="H21" s="108"/>
      <c r="I21" s="108"/>
      <c r="J21" s="108"/>
      <c r="K21" s="108"/>
      <c r="L21" s="85"/>
      <c r="M21" s="85"/>
      <c r="N21" s="85"/>
      <c r="O21" s="85"/>
      <c r="P21" s="85"/>
      <c r="Q21" s="85"/>
      <c r="R21" s="85"/>
      <c r="S21" s="85"/>
      <c r="T21" s="85"/>
      <c r="U21" s="85"/>
      <c r="V21" s="85"/>
      <c r="W21" s="85"/>
      <c r="X21" s="85"/>
      <c r="Y21" s="85"/>
      <c r="Z21" s="85"/>
      <c r="AA21" s="85"/>
      <c r="AB21" s="85"/>
      <c r="AC21" s="85"/>
      <c r="AD21" s="211"/>
      <c r="AE21" s="211"/>
      <c r="AF21" s="212"/>
      <c r="AG21" s="211"/>
      <c r="AH21" s="108"/>
      <c r="AI21" s="108"/>
      <c r="AJ21" s="108"/>
      <c r="AK21" s="108"/>
      <c r="AL21" s="108"/>
      <c r="AM21" s="108"/>
      <c r="AN21" s="108"/>
      <c r="AO21" s="105"/>
      <c r="AP21" s="108"/>
      <c r="AQ21" s="105"/>
      <c r="AR21" s="108"/>
      <c r="AS21" s="108"/>
    </row>
    <row r="22" spans="1:45" s="149" customFormat="1" ht="13.5" thickBot="1">
      <c r="A22" s="76"/>
      <c r="B22" s="78"/>
      <c r="C22" s="79"/>
      <c r="D22" s="94"/>
      <c r="E22" s="79"/>
      <c r="F22" s="108"/>
      <c r="G22" s="108"/>
      <c r="H22" s="108"/>
      <c r="I22" s="108"/>
      <c r="J22" s="108"/>
      <c r="K22" s="108"/>
      <c r="L22" s="85"/>
      <c r="M22" s="85"/>
      <c r="N22" s="85"/>
      <c r="O22" s="85"/>
      <c r="P22" s="85"/>
      <c r="Q22" s="85"/>
      <c r="R22" s="85"/>
      <c r="S22" s="85"/>
      <c r="T22" s="85"/>
      <c r="U22" s="85"/>
      <c r="V22" s="85"/>
      <c r="W22" s="85"/>
      <c r="X22" s="85"/>
      <c r="Y22" s="85"/>
      <c r="Z22" s="85"/>
      <c r="AA22" s="85"/>
      <c r="AB22" s="85"/>
      <c r="AC22" s="85"/>
      <c r="AD22" s="109"/>
      <c r="AE22" s="109"/>
      <c r="AF22" s="42"/>
      <c r="AG22" s="109"/>
      <c r="AH22" s="108"/>
      <c r="AI22" s="108"/>
      <c r="AJ22" s="108"/>
      <c r="AK22" s="108"/>
      <c r="AL22" s="108"/>
      <c r="AM22" s="108"/>
      <c r="AN22" s="108"/>
      <c r="AO22" s="105"/>
      <c r="AP22" s="108"/>
      <c r="AQ22" s="105"/>
      <c r="AR22" s="108"/>
      <c r="AS22" s="108"/>
    </row>
    <row r="23" spans="1:45" s="149" customFormat="1" ht="13.5" thickBot="1">
      <c r="A23" s="79"/>
      <c r="B23" s="108"/>
      <c r="C23" s="79"/>
      <c r="D23" s="94"/>
      <c r="E23" s="79"/>
      <c r="F23" s="108"/>
      <c r="G23" s="108"/>
      <c r="H23" s="108"/>
      <c r="I23" s="108"/>
      <c r="J23" s="108"/>
      <c r="K23" s="108"/>
      <c r="L23" s="85"/>
      <c r="M23" s="85"/>
      <c r="N23" s="85"/>
      <c r="O23" s="85"/>
      <c r="P23" s="85"/>
      <c r="Q23" s="85"/>
      <c r="R23" s="85"/>
      <c r="S23" s="85"/>
      <c r="T23" s="85"/>
      <c r="U23" s="85"/>
      <c r="V23" s="85"/>
      <c r="W23" s="85"/>
      <c r="X23" s="85"/>
      <c r="Y23" s="85"/>
      <c r="Z23" s="85"/>
      <c r="AA23" s="85"/>
      <c r="AB23" s="85"/>
      <c r="AC23" s="85"/>
      <c r="AD23" s="109"/>
      <c r="AE23" s="109"/>
      <c r="AF23" s="42"/>
      <c r="AG23" s="109"/>
      <c r="AH23" s="132"/>
      <c r="AI23" s="132"/>
      <c r="AJ23" s="132"/>
      <c r="AK23" s="132"/>
      <c r="AL23" s="132"/>
      <c r="AM23" s="132"/>
      <c r="AN23" s="132"/>
      <c r="AO23" s="200"/>
      <c r="AP23" s="132"/>
      <c r="AQ23" s="200"/>
      <c r="AR23" s="132"/>
      <c r="AS23" s="132"/>
    </row>
    <row r="24" spans="1:45" s="149" customFormat="1">
      <c r="A24" s="97"/>
      <c r="B24" s="148"/>
      <c r="C24" s="79"/>
      <c r="D24" s="94"/>
      <c r="E24" s="79"/>
      <c r="F24" s="108"/>
      <c r="G24" s="108"/>
      <c r="H24" s="108"/>
      <c r="I24" s="108"/>
      <c r="J24" s="108"/>
      <c r="K24" s="108"/>
      <c r="L24" s="85"/>
      <c r="M24" s="85"/>
      <c r="N24" s="85"/>
      <c r="O24" s="85"/>
      <c r="P24" s="85"/>
      <c r="Q24" s="85"/>
      <c r="R24" s="85"/>
      <c r="S24" s="85"/>
      <c r="T24" s="85"/>
      <c r="U24" s="85"/>
      <c r="V24" s="85"/>
      <c r="W24" s="85"/>
      <c r="X24" s="85"/>
      <c r="Y24" s="85"/>
      <c r="Z24" s="85"/>
      <c r="AA24" s="85"/>
      <c r="AB24" s="85"/>
      <c r="AC24" s="85"/>
      <c r="AD24" s="109"/>
      <c r="AE24" s="109"/>
      <c r="AF24" s="42"/>
      <c r="AG24" s="109"/>
      <c r="AH24" s="108"/>
      <c r="AI24" s="108"/>
      <c r="AJ24" s="108"/>
      <c r="AK24" s="108"/>
      <c r="AL24" s="108"/>
      <c r="AM24" s="108"/>
      <c r="AN24" s="108"/>
      <c r="AO24" s="105"/>
      <c r="AP24" s="108"/>
      <c r="AQ24" s="105"/>
      <c r="AR24" s="108"/>
      <c r="AS24" s="108"/>
    </row>
  </sheetData>
  <mergeCells count="14">
    <mergeCell ref="AP11:AQ11"/>
    <mergeCell ref="AR11:AS11"/>
    <mergeCell ref="X11:Y11"/>
    <mergeCell ref="Z11:AA11"/>
    <mergeCell ref="AD11:AF11"/>
    <mergeCell ref="AG11:AI11"/>
    <mergeCell ref="AJ11:AL11"/>
    <mergeCell ref="AN11:AO11"/>
    <mergeCell ref="V11:W11"/>
    <mergeCell ref="L11:M11"/>
    <mergeCell ref="N11:O11"/>
    <mergeCell ref="P11:Q11"/>
    <mergeCell ref="R11:S11"/>
    <mergeCell ref="T11:U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TPN n° 36</vt:lpstr>
      <vt:lpstr>Alcon</vt:lpstr>
      <vt:lpstr>SANDOZ &amp; GSK</vt:lpstr>
      <vt:lpstr>OTC</vt:lpstr>
      <vt:lpstr>Produtos não comercializados</vt:lpstr>
      <vt:lpstr>Produtos Inativos</vt:lpstr>
      <vt:lpstr>HISTÓRICO</vt:lpstr>
      <vt:lpstr>VACINAS</vt:lpstr>
      <vt:lpstr>'Produtos Inativos'!Print_Titles</vt:lpstr>
      <vt:lpstr>'Produtos não comercializados'!Print_Titles</vt:lpstr>
      <vt:lpstr>'SANDOZ &amp; GSK'!Print_Titles</vt:lpstr>
    </vt:vector>
  </TitlesOfParts>
  <Company>Novartis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Roschel, Thassia</dc:creator>
  <cp:lastModifiedBy>Cescon, Aline</cp:lastModifiedBy>
  <cp:lastPrinted>2015-03-18T16:05:17Z</cp:lastPrinted>
  <dcterms:created xsi:type="dcterms:W3CDTF">2014-03-27T23:43:13Z</dcterms:created>
  <dcterms:modified xsi:type="dcterms:W3CDTF">2016-04-01T14:10:56Z</dcterms:modified>
</cp:coreProperties>
</file>