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05" windowWidth="20730" windowHeight="6165" activeTab="0"/>
  </bookViews>
  <sheets>
    <sheet name="OTC" sheetId="1" r:id="rId1"/>
    <sheet name="VACINAS" sheetId="2" state="hidden" r:id="rId2"/>
    <sheet name="GSK" sheetId="3" state="hidden" r:id="rId3"/>
    <sheet name="Alcon" sheetId="4" state="hidden" r:id="rId4"/>
    <sheet name="Produtos não comercializados" sheetId="5" state="hidden" r:id="rId5"/>
    <sheet name="Produtos Inativos" sheetId="6" state="hidden" r:id="rId6"/>
    <sheet name="HISTÓRICO" sheetId="7" state="hidden" r:id="rId7"/>
  </sheets>
  <externalReferences>
    <externalReference r:id="rId10"/>
    <externalReference r:id="rId11"/>
  </externalReferences>
  <definedNames>
    <definedName name="_xlnm._FilterDatabase" localSheetId="6" hidden="1">'HISTÓRICO'!$A$3:$C$21</definedName>
    <definedName name="_xlnm._FilterDatabase" localSheetId="0" hidden="1">'OTC'!$A$11:$AS$61</definedName>
    <definedName name="_xlnm._FilterDatabase" localSheetId="5" hidden="1">'Produtos Inativos'!$A$5:$U$347</definedName>
    <definedName name="_xlnm._FilterDatabase" localSheetId="4" hidden="1">'Produtos não comercializados'!$A$10:$U$88</definedName>
    <definedName name="_xlnm.Print_Titles" localSheetId="5">'Produtos Inativos'!$4:$5</definedName>
    <definedName name="_xlnm.Print_Titles" localSheetId="4">'Produtos não comercializados'!$9:$10</definedName>
    <definedName name="Z_2D4AD414_022B_49E0_8EA4_D1D2A493EE6F_.wvu.Cols" localSheetId="5" hidden="1">'Produtos Inativos'!#REF!,'Produtos Inativos'!#REF!</definedName>
    <definedName name="Z_2D4AD414_022B_49E0_8EA4_D1D2A493EE6F_.wvu.PrintTitles" localSheetId="5" hidden="1">'Produtos Inativos'!$4:$5</definedName>
    <definedName name="Z_2D4AD414_022B_49E0_8EA4_D1D2A493EE6F_.wvu.PrintTitles" localSheetId="4" hidden="1">'Produtos não comercializados'!$9:$10</definedName>
    <definedName name="Z_2D4AD414_022B_49E0_8EA4_D1D2A493EE6F_.wvu.Rows" localSheetId="4" hidden="1">'Produtos não comercializados'!#REF!,'Produtos não comercializados'!#REF!</definedName>
    <definedName name="Z_E75C1012_BF0D_4C5A_9B1B_C095ECE055F8_.wvu.FilterData" localSheetId="4" hidden="1">'Produtos não comercializados'!$A$10:$S$10</definedName>
    <definedName name="Z_E75C1012_BF0D_4C5A_9B1B_C095ECE055F8_.wvu.PrintTitles" localSheetId="5" hidden="1">'Produtos Inativos'!$4:$5</definedName>
    <definedName name="Z_E75C1012_BF0D_4C5A_9B1B_C095ECE055F8_.wvu.PrintTitles" localSheetId="4" hidden="1">'Produtos não comercializados'!$9:$10</definedName>
  </definedNames>
  <calcPr fullCalcOnLoad="1"/>
</workbook>
</file>

<file path=xl/comments1.xml><?xml version="1.0" encoding="utf-8"?>
<comments xmlns="http://schemas.openxmlformats.org/spreadsheetml/2006/main">
  <authors>
    <author>Baghtchedjian, Fabricio</author>
  </authors>
  <commentList>
    <comment ref="AH11" authorId="0">
      <text>
        <r>
          <rPr>
            <b/>
            <sz val="9"/>
            <rFont val="Tahoma"/>
            <family val="2"/>
          </rPr>
          <t>Comunicado nº 6, de 5 de setembro de 2013</t>
        </r>
      </text>
    </comment>
  </commentList>
</comments>
</file>

<file path=xl/comments2.xml><?xml version="1.0" encoding="utf-8"?>
<comments xmlns="http://schemas.openxmlformats.org/spreadsheetml/2006/main">
  <authors>
    <author>Baghtchedjian, Fabricio</author>
  </authors>
  <commentList>
    <comment ref="AH12" authorId="0">
      <text>
        <r>
          <rPr>
            <b/>
            <sz val="9"/>
            <rFont val="Tahoma"/>
            <family val="2"/>
          </rPr>
          <t>Comunicado nº 6, de 5 de setembro de 2013</t>
        </r>
      </text>
    </comment>
    <comment ref="AJ14" authorId="0">
      <text>
        <r>
          <rPr>
            <b/>
            <sz val="9"/>
            <rFont val="Tahoma"/>
            <family val="2"/>
          </rPr>
          <t xml:space="preserve">Vacinas - Outras vacinas para medicina humana
</t>
        </r>
        <r>
          <rPr>
            <sz val="9"/>
            <rFont val="Tahoma"/>
            <family val="2"/>
          </rPr>
          <t xml:space="preserve">
</t>
        </r>
      </text>
    </comment>
    <comment ref="AJ15" authorId="0">
      <text>
        <r>
          <rPr>
            <b/>
            <sz val="9"/>
            <rFont val="Tahoma"/>
            <family val="2"/>
          </rPr>
          <t xml:space="preserve">Vacinas - Outras vacinas para medicina humana
</t>
        </r>
        <r>
          <rPr>
            <sz val="9"/>
            <rFont val="Tahoma"/>
            <family val="2"/>
          </rPr>
          <t xml:space="preserve">
</t>
        </r>
      </text>
    </comment>
    <comment ref="AJ16" authorId="0">
      <text>
        <r>
          <rPr>
            <b/>
            <sz val="9"/>
            <rFont val="Tahoma"/>
            <family val="2"/>
          </rPr>
          <t xml:space="preserve">Vacinas - Outras vacinas para medicina humana
</t>
        </r>
        <r>
          <rPr>
            <sz val="9"/>
            <rFont val="Tahoma"/>
            <family val="2"/>
          </rPr>
          <t xml:space="preserve">
</t>
        </r>
      </text>
    </comment>
    <comment ref="AJ17" authorId="0">
      <text>
        <r>
          <rPr>
            <b/>
            <sz val="9"/>
            <rFont val="Tahoma"/>
            <family val="2"/>
          </rPr>
          <t xml:space="preserve">Vacinas - Outras vacinas para medicina humana
</t>
        </r>
        <r>
          <rPr>
            <sz val="9"/>
            <rFont val="Tahoma"/>
            <family val="2"/>
          </rPr>
          <t xml:space="preserve">
</t>
        </r>
      </text>
    </comment>
    <comment ref="AJ18" authorId="0">
      <text>
        <r>
          <rPr>
            <b/>
            <sz val="9"/>
            <rFont val="Tahoma"/>
            <family val="2"/>
          </rPr>
          <t xml:space="preserve">Vacinas - Outras vacinas para medicina humana
</t>
        </r>
        <r>
          <rPr>
            <sz val="9"/>
            <rFont val="Tahoma"/>
            <family val="2"/>
          </rPr>
          <t xml:space="preserve">
</t>
        </r>
      </text>
    </comment>
    <comment ref="AJ19" authorId="0">
      <text>
        <r>
          <rPr>
            <b/>
            <sz val="9"/>
            <rFont val="Tahoma"/>
            <family val="2"/>
          </rPr>
          <t>Vacinas - Outras vacinas para medicina humana
OBS: Produto lista NEGATIVA</t>
        </r>
      </text>
    </comment>
    <comment ref="AJ20" authorId="0">
      <text>
        <r>
          <rPr>
            <b/>
            <sz val="9"/>
            <rFont val="Tahoma"/>
            <family val="2"/>
          </rPr>
          <t>Vacinas - Outras vacinas para medicina humana
OBS: Produto lista NEGATIVA</t>
        </r>
      </text>
    </comment>
  </commentList>
</comments>
</file>

<file path=xl/comments5.xml><?xml version="1.0" encoding="utf-8"?>
<comments xmlns="http://schemas.openxmlformats.org/spreadsheetml/2006/main">
  <authors>
    <author>Baghtchedjian, Fabricio</author>
  </authors>
  <commentList>
    <comment ref="AD9" authorId="0">
      <text>
        <r>
          <rPr>
            <b/>
            <sz val="9"/>
            <rFont val="Tahoma"/>
            <family val="2"/>
          </rPr>
          <t>Comunicado nº 6, de 5 de setembro de 2013</t>
        </r>
      </text>
    </comment>
  </commentList>
</comments>
</file>

<file path=xl/comments6.xml><?xml version="1.0" encoding="utf-8"?>
<comments xmlns="http://schemas.openxmlformats.org/spreadsheetml/2006/main">
  <authors>
    <author>Baghtchedjian, Fabricio</author>
  </authors>
  <commentList>
    <comment ref="Z432" authorId="0">
      <text>
        <r>
          <rPr>
            <b/>
            <sz val="9"/>
            <rFont val="Tahoma"/>
            <family val="2"/>
          </rPr>
          <t>Comunicado nº 6, de 5 de setembro de 2013</t>
        </r>
      </text>
    </comment>
  </commentList>
</comments>
</file>

<file path=xl/sharedStrings.xml><?xml version="1.0" encoding="utf-8"?>
<sst xmlns="http://schemas.openxmlformats.org/spreadsheetml/2006/main" count="6091" uniqueCount="1395">
  <si>
    <t>NOVARTIS  BIOCIÊNCIAS  S.A.</t>
  </si>
  <si>
    <t xml:space="preserve"> </t>
  </si>
  <si>
    <t>VALORES EM REAIS</t>
  </si>
  <si>
    <t>ICMS 19%</t>
  </si>
  <si>
    <t>ICMS 18%</t>
  </si>
  <si>
    <t>ICMS 17%</t>
  </si>
  <si>
    <t>ICMS 17% ZFM</t>
  </si>
  <si>
    <t>ICMS 12%</t>
  </si>
  <si>
    <t>ICMS 0%</t>
  </si>
  <si>
    <t>PRODUTO</t>
  </si>
  <si>
    <t>APRESENTAÇÃO</t>
  </si>
  <si>
    <t>APRESENTAÇÃO DOU</t>
  </si>
  <si>
    <t>PRINCÍPIO ATIVO</t>
  </si>
  <si>
    <t>TARJA</t>
  </si>
  <si>
    <t>CÓDIGO EAN</t>
  </si>
  <si>
    <t>REGISTRO ANVISA</t>
  </si>
  <si>
    <t>GGREM</t>
  </si>
  <si>
    <t>COD SAP</t>
  </si>
  <si>
    <r>
      <t xml:space="preserve">NA = NEUTRO
N = NEGATIVO
P = POSITIVO
</t>
    </r>
    <r>
      <rPr>
        <b/>
        <sz val="6"/>
        <color indexed="9"/>
        <rFont val="Verdana"/>
        <family val="2"/>
      </rPr>
      <t>C = CORRELATO</t>
    </r>
  </si>
  <si>
    <t>BU</t>
  </si>
  <si>
    <t>Tarja Vermelha</t>
  </si>
  <si>
    <t>P</t>
  </si>
  <si>
    <t>OTC</t>
  </si>
  <si>
    <t>15 CP</t>
  </si>
  <si>
    <t>1 MG COM CT BL AL PLAS INC X 15</t>
  </si>
  <si>
    <t>FUMARATO DE CLESMATINA</t>
  </si>
  <si>
    <t>Venda Livre</t>
  </si>
  <si>
    <t>1.0068.0032.002-0</t>
  </si>
  <si>
    <t>N</t>
  </si>
  <si>
    <t>120 ML XP</t>
  </si>
  <si>
    <t>0,05 MG/ML XPE CT FR VD AMB X 120 ML</t>
  </si>
  <si>
    <t>1.0068.0032.001-2</t>
  </si>
  <si>
    <t>25 MG DRG CT BL AL PLAS INC X 20</t>
  </si>
  <si>
    <t>50 MG DRG CT BL AL PLAS INC X 20</t>
  </si>
  <si>
    <t>POTE 155 G</t>
  </si>
  <si>
    <t>FIBRA ALIMENTAR SOLÚVEL EM PÓ (POTE 155 G)</t>
  </si>
  <si>
    <t>DEXTRINA RESISTENTE DE TRIGO</t>
  </si>
  <si>
    <t>3,5 G 10 SACHET</t>
  </si>
  <si>
    <t>FIBRA ALIMENTAR SOLÚVEL SACHET 3,5 G X 10</t>
  </si>
  <si>
    <t>3,5 G 28 SACHET</t>
  </si>
  <si>
    <t>FIBRA ALIMENTAR SOLÚVEL SACHET 3,5 G X 28</t>
  </si>
  <si>
    <t>500 MG TAB 30 CT</t>
  </si>
  <si>
    <t>500 MG COM REV FR PLAS OPC X 30</t>
  </si>
  <si>
    <t>ÁCIDO ACETILSALICÍLICO</t>
  </si>
  <si>
    <t>1.0068.1043.003-1</t>
  </si>
  <si>
    <t>500 MG TAB DISP 50 X 4</t>
  </si>
  <si>
    <t>500 MG COM REV CX 50 BL AL/AL X 4</t>
  </si>
  <si>
    <t>1.0068.1043.002-3</t>
  </si>
  <si>
    <t>81 MG 30 CT</t>
  </si>
  <si>
    <t>81 MG COM REV CT BL AL/AL X 30</t>
  </si>
  <si>
    <t>1.0068.1045.003-2</t>
  </si>
  <si>
    <t>600 MG 30 CE</t>
  </si>
  <si>
    <t>600 MG + 200 UI COM REV CT FR PLAS OPC X 30</t>
  </si>
  <si>
    <t>CÁLCIO + VITAMINA D</t>
  </si>
  <si>
    <t>1.0068.0147.004-2</t>
  </si>
  <si>
    <t>600 MG 60 CE</t>
  </si>
  <si>
    <t>600 MG + 200 UI COM REV CT FR PLAS OPC X 60</t>
  </si>
  <si>
    <t>1.0068.0147.005-0</t>
  </si>
  <si>
    <t>500 MG 10 CP EFV</t>
  </si>
  <si>
    <t>875 MG + 1132 MG COM EFEV CT TB PLAS X 10</t>
  </si>
  <si>
    <t>CARBONATO DE CÁLCIO + LACTOGLICONATO DE CÁLCIO</t>
  </si>
  <si>
    <t>1.0068.0033.012-3</t>
  </si>
  <si>
    <t>1000 MG 10 CP EFV</t>
  </si>
  <si>
    <t>1750 MG + 2263 MG COM EFEV CT TB PLAS X 10</t>
  </si>
  <si>
    <t>1.0068.0033.010-7</t>
  </si>
  <si>
    <t>LAR + 1 G 10 CP EFV</t>
  </si>
  <si>
    <t>327 MG + 1000 MG + 1000 MG COM EFEV CT TB PLAS X 10</t>
  </si>
  <si>
    <t>CARBONATO DE CÁLCIO + LACTOGLICONATO DE CÁLCIO + ACIDO ASCÓRBICO</t>
  </si>
  <si>
    <t>1.0068.1051.001-9</t>
  </si>
  <si>
    <t>500 MG 30 CP MAST</t>
  </si>
  <si>
    <t>500 MG COM MAST CT FR PLAS OPC X 30</t>
  </si>
  <si>
    <t>CARBONATO DE CÁLCIO</t>
  </si>
  <si>
    <t>1.0068.0049.007-4</t>
  </si>
  <si>
    <t>DICLOFENACO POTÁSSICO</t>
  </si>
  <si>
    <t>50 MG DRG CT BL AL PVC/PE/PVDC X 20</t>
  </si>
  <si>
    <t>1,8 MG/ML SUS OR CT FR VD AMB X 120 ML (SABOR MORANGO)</t>
  </si>
  <si>
    <t>1.0068.0038.017-1</t>
  </si>
  <si>
    <t>AEROSOL 60 G</t>
  </si>
  <si>
    <t xml:space="preserve">11,6 MG/G SOL TOP FILME POLIET TB AL AER X 85 ML </t>
  </si>
  <si>
    <t>DICLOFENACO DIETILAMÔNIO</t>
  </si>
  <si>
    <t>1.0068.0038.019-8</t>
  </si>
  <si>
    <t>30 G</t>
  </si>
  <si>
    <t>60 G</t>
  </si>
  <si>
    <t>100 G</t>
  </si>
  <si>
    <t>150 G</t>
  </si>
  <si>
    <t xml:space="preserve">11,6 MG/G SOL DERM AER TB AL X 85 ML </t>
  </si>
  <si>
    <t>1.0068.1092.018-7</t>
  </si>
  <si>
    <t>11,6 MG/G GEL DERM CT TB AL LAMIN X 30 G</t>
  </si>
  <si>
    <t>1.0068.1092.005-5</t>
  </si>
  <si>
    <t>11,6 MG/G GEL DERM CT TB AL LAMIN X 60 G</t>
  </si>
  <si>
    <t>1.0068.1092.008-1</t>
  </si>
  <si>
    <t>11,6 MG/G GEL DERM CT TB AL LAMIN X 100 G</t>
  </si>
  <si>
    <t>1.0068.1092.009-8</t>
  </si>
  <si>
    <t>11,6 MG/G GEL DERM CT TB AL LAMIN X 150 G</t>
  </si>
  <si>
    <t>1.0068.1092.011-1</t>
  </si>
  <si>
    <t>50 G</t>
  </si>
  <si>
    <t>23,2 MG/G GEL DERM CT TB AL LAMIN X 50 G     </t>
  </si>
  <si>
    <t>1.0068.1092.013-6</t>
  </si>
  <si>
    <t>23,2 MG/G GEL DERM CT TB AL LAMIN X 100 G     </t>
  </si>
  <si>
    <t>1.0068.1092.015-2</t>
  </si>
  <si>
    <t>CANFORA + MENTOL</t>
  </si>
  <si>
    <t>Venda livre</t>
  </si>
  <si>
    <t>250 MG + 250 MG + 65 MG COM REV CT SACH AL/PE x 192 (EMB MULT)</t>
  </si>
  <si>
    <t>ÁCIDO ACETILSALICÍLICO + CAFEÍNA + PARACETAMOL</t>
  </si>
  <si>
    <t>1.0068.1077.004-5</t>
  </si>
  <si>
    <t>CLEAR BLUE</t>
  </si>
  <si>
    <t>TESTE DE GRAVIDEZ  1 UN</t>
  </si>
  <si>
    <t>TESTE DE GRAVIDEZ 1 UNIDADE</t>
  </si>
  <si>
    <t>TESTE DE GRAVIDEZ COMPACTO 1 UN</t>
  </si>
  <si>
    <t>TESTE DE GRAVIDEZ COMPACTO 1 UNIDADE</t>
  </si>
  <si>
    <t>CLOXAZOLAM</t>
  </si>
  <si>
    <t>Tarja Preta</t>
  </si>
  <si>
    <t>200 MG 30 CP</t>
  </si>
  <si>
    <t>200 MG COM REV CT FR PLAS OPC X 30</t>
  </si>
  <si>
    <t>DICLOFENACO SÓDICO</t>
  </si>
  <si>
    <t>50 MG COM REV CT 1 BL AL PLAS INC X 20</t>
  </si>
  <si>
    <t>1.0068.0180.002-6</t>
  </si>
  <si>
    <r>
      <t xml:space="preserve">DIOVAN </t>
    </r>
    <r>
      <rPr>
        <vertAlign val="superscript"/>
        <sz val="9"/>
        <rFont val="NewCenturySchlbk"/>
        <family val="1"/>
      </rPr>
      <t>®</t>
    </r>
    <r>
      <rPr>
        <sz val="9"/>
        <rFont val="NewCenturySchlbk"/>
        <family val="1"/>
      </rPr>
      <t xml:space="preserve"> </t>
    </r>
  </si>
  <si>
    <t>40 MG COM REV CT BL AL/AL X 14</t>
  </si>
  <si>
    <t>1.0068.0065.013-6</t>
  </si>
  <si>
    <r>
      <t xml:space="preserve">DIOVAN AMLO </t>
    </r>
    <r>
      <rPr>
        <vertAlign val="superscript"/>
        <sz val="10"/>
        <rFont val="Verdana"/>
        <family val="2"/>
      </rPr>
      <t>®</t>
    </r>
  </si>
  <si>
    <t>80 MG COM REV + 5 MG COM CT BL AL/AL X 28+28</t>
  </si>
  <si>
    <t>1.0068.0943.002-3</t>
  </si>
  <si>
    <t>160 MG COM REV + 5 MG COM CT BL AL/AL X 28+28</t>
  </si>
  <si>
    <t>1.0068.0943.004-1</t>
  </si>
  <si>
    <t>160MG +12,5 MG COM REV + 5 MG COM CT BL AL/AL X 14 + 14</t>
  </si>
  <si>
    <t>1.0068.1061.003-1</t>
  </si>
  <si>
    <t>160MG +12,5 MG COM REV + 10 MG COM CT BL AL/AL X 14 + 14</t>
  </si>
  <si>
    <t>1.0068.1061.005-6</t>
  </si>
  <si>
    <t>7,5 MG 14 CE</t>
  </si>
  <si>
    <t>7,5 MG COM REV LIB PROL CT BL AL/AL X 14</t>
  </si>
  <si>
    <t>BROMIDRATO DE DARIFENACINA</t>
  </si>
  <si>
    <t>1.0068.1049.003-4</t>
  </si>
  <si>
    <t>7,5 MG COM REV LIB PROL CT BL AL/AL X 28</t>
  </si>
  <si>
    <t>1.0068.1049.004-2</t>
  </si>
  <si>
    <t>15 MG COM REV LIB PROL CT BL AL/AL X 14</t>
  </si>
  <si>
    <t>1.0068.1049.007-7</t>
  </si>
  <si>
    <t>15 MG COM REV LIB PROL CT BL AL/AL X 28</t>
  </si>
  <si>
    <t>1.0068.1049.008-5</t>
  </si>
  <si>
    <t>500 MG + 65 MG COM REV  CT  BL AL PLAS INC X 20</t>
  </si>
  <si>
    <t>PARACETAMOL + CAFEÍNA</t>
  </si>
  <si>
    <t>1.0068.1046.002-1</t>
  </si>
  <si>
    <r>
      <t xml:space="preserve">EXELON </t>
    </r>
    <r>
      <rPr>
        <vertAlign val="superscript"/>
        <sz val="9"/>
        <rFont val="NewCenturySchlbk"/>
        <family val="1"/>
      </rPr>
      <t>®</t>
    </r>
    <r>
      <rPr>
        <sz val="9"/>
        <rFont val="NewCenturySchlbk"/>
        <family val="1"/>
      </rPr>
      <t xml:space="preserve"> </t>
    </r>
  </si>
  <si>
    <t>1,5 MG CAP GEL DURA CT BL AL PVC/PE/PVDC X 14</t>
  </si>
  <si>
    <t>1.0068.0099.011-5</t>
  </si>
  <si>
    <t>3,0 MG CAP GEL DURA CT BL AL PVC/PE/PVDC X 56</t>
  </si>
  <si>
    <t>1.0068.0099.014-1</t>
  </si>
  <si>
    <t>DICLOFENACO COLESTIRAMINA</t>
  </si>
  <si>
    <t>140 MG CAP GEL DURA CT BL AL PLAS INC X 14</t>
  </si>
  <si>
    <r>
      <t xml:space="preserve">FORASEQ </t>
    </r>
    <r>
      <rPr>
        <vertAlign val="superscript"/>
        <sz val="9"/>
        <rFont val="NewCenturySchlbk"/>
        <family val="1"/>
      </rPr>
      <t>®</t>
    </r>
    <r>
      <rPr>
        <sz val="9"/>
        <rFont val="NewCenturySchlbk"/>
        <family val="1"/>
      </rPr>
      <t xml:space="preserve"> </t>
    </r>
  </si>
  <si>
    <t>12 MCG PÓ ENCAP P/ INAL CT BL AL/AL X 20 + 200 MCG PÓ ENCAP P/ INAL CT BL AL PLAS X 20 + INALADOR</t>
  </si>
  <si>
    <t>1.0068.0156.011-4</t>
  </si>
  <si>
    <t>50 MG 14 CP</t>
  </si>
  <si>
    <t>50 MG 28 CP</t>
  </si>
  <si>
    <r>
      <t xml:space="preserve">HIGROTON </t>
    </r>
    <r>
      <rPr>
        <vertAlign val="superscript"/>
        <sz val="9"/>
        <rFont val="NewCenturySchlbk"/>
        <family val="1"/>
      </rPr>
      <t>®</t>
    </r>
    <r>
      <rPr>
        <sz val="9"/>
        <rFont val="NewCenturySchlbk"/>
        <family val="1"/>
      </rPr>
      <t xml:space="preserve"> </t>
    </r>
  </si>
  <si>
    <t>12,5 MG COM CT BL AL PLAS INC X 14</t>
  </si>
  <si>
    <t>1.0068.0067.007-2</t>
  </si>
  <si>
    <t>25 MG 14 CP</t>
  </si>
  <si>
    <t>25 MG COM CT BL AL PLAS INC X 14</t>
  </si>
  <si>
    <t>1.0068.0067.008-0</t>
  </si>
  <si>
    <t>1 MG/ML SOL OR CT FR VD AMB X 30 ML</t>
  </si>
  <si>
    <t xml:space="preserve">0,3 MG/ML SOL INJ CT 50 AMP VD INC X 1 ML </t>
  </si>
  <si>
    <t>1.0068.0064.006-8</t>
  </si>
  <si>
    <t>50 MG/ML SOL OFT CT FR PLAS TRANS GOT X 10 ML</t>
  </si>
  <si>
    <r>
      <t xml:space="preserve">LAMISIL </t>
    </r>
    <r>
      <rPr>
        <vertAlign val="superscript"/>
        <sz val="9"/>
        <rFont val="NewCenturySchlbk"/>
        <family val="1"/>
      </rPr>
      <t>®</t>
    </r>
    <r>
      <rPr>
        <sz val="9"/>
        <rFont val="NewCenturySchlbk"/>
        <family val="1"/>
      </rPr>
      <t xml:space="preserve"> </t>
    </r>
  </si>
  <si>
    <t>125 MG COM CT BL AL PLAS INC X 14</t>
  </si>
  <si>
    <t>CLORIDRATO DE TERBINAFINA</t>
  </si>
  <si>
    <t>1.0068.0073.006-7</t>
  </si>
  <si>
    <t>250 MG COM CT BL AL PLAS INC X 7</t>
  </si>
  <si>
    <t>1.0068.0073.008-3</t>
  </si>
  <si>
    <t>SPRAY 30 ML</t>
  </si>
  <si>
    <t>10 MG/G SOL TOP CT FR PLAS OPC SPRAY X 30 ML</t>
  </si>
  <si>
    <t>1.0068.1063.012-1</t>
  </si>
  <si>
    <t>15 G CREME</t>
  </si>
  <si>
    <t>10 MG/G CREME CT TB AL X 15 G</t>
  </si>
  <si>
    <t>1.0068.1063.003-0</t>
  </si>
  <si>
    <t>30 G CREME</t>
  </si>
  <si>
    <t>10 MG/G CREME CT TB AL X 30 G</t>
  </si>
  <si>
    <t>1.0068.1063.005-7</t>
  </si>
  <si>
    <t xml:space="preserve">10 MG/G 4 G </t>
  </si>
  <si>
    <t>10 MG/G SOL FORM FILME CT BG AL X 4 G</t>
  </si>
  <si>
    <t>100 MG COM CT BL AL PLAS INC X 30</t>
  </si>
  <si>
    <t>100 MG COM CT  BL AL PLAS INC X 450 (EMB HOSP)</t>
  </si>
  <si>
    <t>1.0068.0027.006-6</t>
  </si>
  <si>
    <t>10 MG + 12,5 MG COM REV CT BL AL/AL X 30</t>
  </si>
  <si>
    <t>1.0068.0063.006-2</t>
  </si>
  <si>
    <r>
      <t xml:space="preserve">MERIGEST </t>
    </r>
    <r>
      <rPr>
        <vertAlign val="superscript"/>
        <sz val="9"/>
        <rFont val="NewCenturySchlbk"/>
        <family val="1"/>
      </rPr>
      <t>®</t>
    </r>
    <r>
      <rPr>
        <sz val="9"/>
        <rFont val="NewCenturySchlbk"/>
        <family val="1"/>
      </rPr>
      <t xml:space="preserve"> </t>
    </r>
  </si>
  <si>
    <t>2,0 MG + 0,7 MG COM REV CT BL AL PLAS OPC X 28</t>
  </si>
  <si>
    <t>1.0068.0094.001-0</t>
  </si>
  <si>
    <r>
      <t xml:space="preserve">MIFLONIDE </t>
    </r>
    <r>
      <rPr>
        <vertAlign val="superscript"/>
        <sz val="9"/>
        <rFont val="NewCenturySchlbk"/>
        <family val="1"/>
      </rPr>
      <t>®</t>
    </r>
    <r>
      <rPr>
        <sz val="9"/>
        <rFont val="NewCenturySchlbk"/>
        <family val="1"/>
      </rPr>
      <t xml:space="preserve"> </t>
    </r>
  </si>
  <si>
    <t>200 MCG CAP GEL DURA P/ INAL CT BL AL PLAS INC X 30 + INAL</t>
  </si>
  <si>
    <t>1.0068.0093.005-8</t>
  </si>
  <si>
    <t>1 MG/ML SOL OR CT FR VD CGT X 10 ML</t>
  </si>
  <si>
    <t>1.0068.0057.001-9</t>
  </si>
  <si>
    <t>7 MG 7 ADES TRANSD</t>
  </si>
  <si>
    <t>7 MG ADES TRANSD CT SACHE X 7</t>
  </si>
  <si>
    <t>NICOTINA</t>
  </si>
  <si>
    <t>1.0068.1070.001-2</t>
  </si>
  <si>
    <t>14 MG 7 ADES TRANSD</t>
  </si>
  <si>
    <t>14 MG ADES TRANSD CT SACHE X 7</t>
  </si>
  <si>
    <t>1.0068.1070.008-1</t>
  </si>
  <si>
    <t>21 MG 7 ADES TRANSD</t>
  </si>
  <si>
    <t>21 MG ADES TRANSD CT SACHE X 7</t>
  </si>
  <si>
    <t>1.0068.1070.015-2</t>
  </si>
  <si>
    <t>NITROGLICERINA</t>
  </si>
  <si>
    <t>50 MG SIST ADES TRANSD CT 10 ENV AL POLIET X 1</t>
  </si>
  <si>
    <t>1.0068.0092.002-8</t>
  </si>
  <si>
    <r>
      <t xml:space="preserve">NYOLOL </t>
    </r>
    <r>
      <rPr>
        <vertAlign val="superscript"/>
        <sz val="9"/>
        <rFont val="NewCenturySchlbk"/>
        <family val="1"/>
      </rPr>
      <t>®</t>
    </r>
    <r>
      <rPr>
        <sz val="9"/>
        <rFont val="NewCenturySchlbk"/>
        <family val="1"/>
      </rPr>
      <t xml:space="preserve">  GEL</t>
    </r>
  </si>
  <si>
    <t>1,37 MG/ML GEL OFT CT FR PLAS TRANS GOT X 5 ML</t>
  </si>
  <si>
    <t>1.0068.0884.001-5</t>
  </si>
  <si>
    <t>GEL 10 G</t>
  </si>
  <si>
    <t>1 MG/G GEL NASAL CT BG AL X 10 G</t>
  </si>
  <si>
    <t>CLORIDRATO DE XILOMETAZOLINA</t>
  </si>
  <si>
    <t>1.0068.0084.002-4</t>
  </si>
  <si>
    <t>UMECTANTE 0,1% 15 ML</t>
  </si>
  <si>
    <t>1 MG/ML SOL NASAL CT FR PLAS OPC GOT X 15 ML</t>
  </si>
  <si>
    <t>1.0068.0084.001-6</t>
  </si>
  <si>
    <t>10 MG CAP GEL DURA CT BL AL PLAS INC X 20</t>
  </si>
  <si>
    <t>CLORIDRATO DE NORTRIPTILINA</t>
  </si>
  <si>
    <t>25 MG CAP GEL DURA CT BL AL PLAS INC X 20</t>
  </si>
  <si>
    <t>50 MG CAP GEL DURA CT BL AL PLAS INC X 20</t>
  </si>
  <si>
    <t>75 MG CAP GEL DURA CT BL AL PLAS INC X 20</t>
  </si>
  <si>
    <t>20 DG</t>
  </si>
  <si>
    <t>1 MG + 450 MG + 40 MG DRG CT BL AL PLAS INC  X 20</t>
  </si>
  <si>
    <t>MESILATO DE DIIDROERGOTAMINA + CAFEÍNA + PARACETAMOL</t>
  </si>
  <si>
    <t>1.0068.0086.002-5</t>
  </si>
  <si>
    <t>2,5 MG COM CT BL AL/AL X 28</t>
  </si>
  <si>
    <t>1,0 %o 15 ML</t>
  </si>
  <si>
    <t>1 MG/ML SOL NAS CT FR PLAS OPC GOT X 15 ML</t>
  </si>
  <si>
    <t>NITRATO DE NAFAZOLINA</t>
  </si>
  <si>
    <t>1.0068.0005.001-5</t>
  </si>
  <si>
    <t>30 GR X 10 APLC</t>
  </si>
  <si>
    <t>50 MG/G + 20 MG/G CREM CT BG AL X 30 G + 10 APLIC</t>
  </si>
  <si>
    <t>TRIBENOSÍDEO + LIDOCAÍNA</t>
  </si>
  <si>
    <t>1.0068.0070.006-0</t>
  </si>
  <si>
    <t>10 SUP</t>
  </si>
  <si>
    <t>400 MG + 40 MG SUP RET CT STR X 10</t>
  </si>
  <si>
    <t>1.0068. 0070.007-9</t>
  </si>
  <si>
    <t>150 MG COM REV CT BL AL/AL X 14</t>
  </si>
  <si>
    <t>1.0068.1055.002-9</t>
  </si>
  <si>
    <t>300 MG COM REV CT BL AL/AL X 14</t>
  </si>
  <si>
    <t>1.0068.1055.008-8</t>
  </si>
  <si>
    <t>HEMIFUMARATO DE ALISQUIRENO + BESILATO DE ANLODIPINO</t>
  </si>
  <si>
    <t>150 MG + 5 MG COM REV CT BL AL/AL x 30</t>
  </si>
  <si>
    <t>1.0068.1075.004-4</t>
  </si>
  <si>
    <t>300 MG + 5 MG COM REV CT BL AL/AL x 14</t>
  </si>
  <si>
    <t>1.0068.1075.010-9</t>
  </si>
  <si>
    <t>300 MG + 5 MG COM REV CT BL AL/AL x 30</t>
  </si>
  <si>
    <t>1.0068.1075.012-5</t>
  </si>
  <si>
    <t>300 MG + 10 MG COM REV CT BL AL/AL x 30</t>
  </si>
  <si>
    <t>1.0068.1075.016-8</t>
  </si>
  <si>
    <t>150 MG + 12,5 MG COM REV CT BL AL/AL X 14</t>
  </si>
  <si>
    <t>1.0068.1062.002-7</t>
  </si>
  <si>
    <t>150 MG + 25 MG COM REV CT BL AL/AL X 14</t>
  </si>
  <si>
    <t>1.0068.1062.008-6</t>
  </si>
  <si>
    <t>300 MG + 12,5 MG COM REV CT BL AL/AL X 14</t>
  </si>
  <si>
    <t>1.0068.1062.020-5</t>
  </si>
  <si>
    <t>300 MG + 25 MG COM REV CT BL AL/AL X 14</t>
  </si>
  <si>
    <t>1.0068.1062.014-0</t>
  </si>
  <si>
    <t xml:space="preserve">10 MG COM CT BL AL AL X 20 </t>
  </si>
  <si>
    <t>1.0068.0080.007-3</t>
  </si>
  <si>
    <r>
      <t>SEBIVO</t>
    </r>
    <r>
      <rPr>
        <vertAlign val="superscript"/>
        <sz val="10"/>
        <rFont val="Cambria"/>
        <family val="1"/>
      </rPr>
      <t xml:space="preserve"> ® </t>
    </r>
  </si>
  <si>
    <t>600 MG COM REV CT BL AL PLAS INC X 28</t>
  </si>
  <si>
    <t>1.0068.1047.001-7</t>
  </si>
  <si>
    <t>2 MG COM CT BL AL PLAS INC X 30</t>
  </si>
  <si>
    <t>600 MG 20 DG</t>
  </si>
  <si>
    <t>600 MG DRG CT FR PLAS OPC X 20</t>
  </si>
  <si>
    <t>CLORETO DE POTÁSSIO</t>
  </si>
  <si>
    <t>1.0068.0876.002-1</t>
  </si>
  <si>
    <t>50 MG + 12,5 MG + 200 MG COM REV CT FR PLAS OPC X 10</t>
  </si>
  <si>
    <t>1.0068.0962.001-9</t>
  </si>
  <si>
    <t>100 MG + 25 MG + 200 MG COM REV CT FR PLAS OPC X 10</t>
  </si>
  <si>
    <t>1.0068.0962.004-3</t>
  </si>
  <si>
    <t>150 + 37,5 + 200 MG COM REV CT FR PLAS OPC X 10</t>
  </si>
  <si>
    <t>1.0068.0962.007-8</t>
  </si>
  <si>
    <t>120 MG COM REV + 500 MG COM REV CT 8 BL PVC/PVDC/ALU X 6 + 6</t>
  </si>
  <si>
    <t>1.0068.0887.011-9</t>
  </si>
  <si>
    <t>120 MG COM REV + 500 MG COM REV CT 14 BL PVC/PVDC/ALU X 6 + 6</t>
  </si>
  <si>
    <t>1.0068.0887.012-7</t>
  </si>
  <si>
    <t>120 MG COM REV + 850 MG COM REV CT 8 BL PVC/PVDC/ALU X 6 + 6</t>
  </si>
  <si>
    <t>1.0068.0887.015-1</t>
  </si>
  <si>
    <t>120 MG COM REV + 850 MG COM REV CT 14 BL PVC/PVDC/ALU X 6 + 6</t>
  </si>
  <si>
    <t>1.0068.0887.016-1</t>
  </si>
  <si>
    <t>200 MG CAPGEL DURA CT BL AL/AL X 112</t>
  </si>
  <si>
    <t>1.0068.1060.003-4</t>
  </si>
  <si>
    <t>CARBAMAZEPINA</t>
  </si>
  <si>
    <t>400 MG COM CT BL AL PLAS INC X 20</t>
  </si>
  <si>
    <t>10 MG DRG CT BL AL PLAS INC X 20</t>
  </si>
  <si>
    <t>CLORIDRATO DE IMIPRAMINA</t>
  </si>
  <si>
    <t>1.0068.0083.001-0</t>
  </si>
  <si>
    <t>1.0068.0083.002-9</t>
  </si>
  <si>
    <t>OXCARBAZEPINA</t>
  </si>
  <si>
    <t>300 MG COM REV CT BL AL PLAS INC X 20</t>
  </si>
  <si>
    <t>600 MG COM REV CT BL AL PLAS INC X 10</t>
  </si>
  <si>
    <t>10068.0046.016-7</t>
  </si>
  <si>
    <t>600 MG COM REV CT BL AL PLAS INC X 20</t>
  </si>
  <si>
    <t>500 MG 4 CE</t>
  </si>
  <si>
    <t>500 MG COM REV CT 1 STR AL/AL X 4</t>
  </si>
  <si>
    <t>PARACETAMOL + MALEATO DE DIMENTINDENO + O-(BETA-HIDROXIETIL)-RUTOSÍDEOS + ÁCIDO ASCÓRBICO + CLORIDRATO DE FENILEFRINA</t>
  </si>
  <si>
    <t>1.0068.0869.001-3</t>
  </si>
  <si>
    <t>500 MG 24 CE</t>
  </si>
  <si>
    <t>500 MG + 0,5 MG + 15 MG + 40 MG COM REV 1 CT STR AL/AL X 24</t>
  </si>
  <si>
    <t>1.0068.0869.004-8</t>
  </si>
  <si>
    <t>10 MCG PO LIOF INJ CT FA VD INC + SER PREENC X 0,6 ML</t>
  </si>
  <si>
    <t>VACINA ADSORVIDA MENINGOCÓCICA C (CONJUGADA – CRM197)</t>
  </si>
  <si>
    <t>1.0068.1064.004-4</t>
  </si>
  <si>
    <t xml:space="preserve"> SUS INJ CT 1 SER VD INC PREENCH X 0,5 ML</t>
  </si>
  <si>
    <t>VACINA INFLUENZA (INATIVADA, SUBUNITÁRIA, ADJUVADA)</t>
  </si>
  <si>
    <t>1.0068.1069.001-7</t>
  </si>
  <si>
    <t>SUS INJ CT 10 SER VD INC PREENCH X 0,5 ML</t>
  </si>
  <si>
    <t>1.0068.1069.002-5</t>
  </si>
  <si>
    <t>SUS INJ CT 1 SER PREENCH VD INC X 0,5 ML</t>
  </si>
  <si>
    <t>VACINA INFLUENZA (SUBUNITÁRIA, INATIVADA)</t>
  </si>
  <si>
    <t>1.0068.1067.001-6</t>
  </si>
  <si>
    <t>1.0068.1067.002-4</t>
  </si>
  <si>
    <t>10 MCG PO LIOF FA VD INC + 5-5-5 MCG SOL INJ SER PRE-ENCH VD INC X 0,6 ML</t>
  </si>
  <si>
    <t>VACINA MENINGOCÓCICA ACWY (CONJUGADA)</t>
  </si>
  <si>
    <t>1.0068.1074.001-4</t>
  </si>
  <si>
    <t>300 MG 20 CS</t>
  </si>
  <si>
    <t>300 MG CAP GEL DURA CT 2 BL AL PLAS INC  X 10</t>
  </si>
  <si>
    <t>RUTOSÍDEO</t>
  </si>
  <si>
    <t>1.0068.0870.006-1</t>
  </si>
  <si>
    <t>500 MG 20 CP</t>
  </si>
  <si>
    <t>500 MG COM REV CT 2 BL AL PLAS INC X 10</t>
  </si>
  <si>
    <t>1.0068.0870.002-7</t>
  </si>
  <si>
    <t>1 MG COM CT 1 BL AL PVC INC X 20</t>
  </si>
  <si>
    <t>0,2 MG/ML XPE CT FR VD AMB X 120 ML</t>
  </si>
  <si>
    <t>0,345 MG/ML SOL OC CT FR PLAS OPC GOT X 5 ML</t>
  </si>
  <si>
    <t>4 MG SOL INJ 1 FR AMP PLAS INC X 5ML + 9MG/ML SOL INJ IV BOLS PVC INC SIST FECH X 100ML</t>
  </si>
  <si>
    <t>1.0068.0154.010-5</t>
  </si>
  <si>
    <t>200 MG COM REV CT BL AL PLAS INC X 30</t>
  </si>
  <si>
    <t>PREÇO FÁBRICA R$</t>
  </si>
  <si>
    <t>PREÇO CONSUMIDOR R$</t>
  </si>
  <si>
    <t>10 MCG PO LIOF SOL INJ X 5 DOSE CT 5 FA VD TRANS + 5-5-5 MCG SOL INJ 5 FA VD TRANS X 0,6 ML</t>
  </si>
  <si>
    <t>1.0068.1074.003-0</t>
  </si>
  <si>
    <t>10 MCG PO LIOF SOL INJ X 1 DOSE CT FA VD TRANS + 5-5-5 MCG SOL INJ FA VD TRANS X 0,6 ML</t>
  </si>
  <si>
    <t>1.0068.1074.002-2</t>
  </si>
  <si>
    <t>CATAFLAMPRO</t>
  </si>
  <si>
    <t>25 MG</t>
  </si>
  <si>
    <t>25 MG COM REV CT BL AL PLAS INC X 10</t>
  </si>
  <si>
    <t>1.0068.1092.028-4</t>
  </si>
  <si>
    <t>-</t>
  </si>
  <si>
    <t>NA = NEUTRO
N = NEGATIVO
P = POSITIVO</t>
  </si>
  <si>
    <t>NA</t>
  </si>
  <si>
    <t>Informações adicionais</t>
  </si>
  <si>
    <t>TIPO DE PRODUTO</t>
  </si>
  <si>
    <t>REGIME DE PREÇO</t>
  </si>
  <si>
    <t>CAP</t>
  </si>
  <si>
    <t>PORTARIA 344/98</t>
  </si>
  <si>
    <t>PRODUTO HOSP.</t>
  </si>
  <si>
    <t>Não</t>
  </si>
  <si>
    <t>Referência</t>
  </si>
  <si>
    <t>Monitorado</t>
  </si>
  <si>
    <t>ADELFAN ESIDREX</t>
  </si>
  <si>
    <t>0,1 MG + 10 MG + 10 MG COM CT BL AL PLAS INC X 20</t>
  </si>
  <si>
    <t>Inativa</t>
  </si>
  <si>
    <t>Similar</t>
  </si>
  <si>
    <t>Patente</t>
  </si>
  <si>
    <t>AGRIPPAL</t>
  </si>
  <si>
    <t>SUS INJ CX SER VD INC PRE ENCH X 0,5 ML</t>
  </si>
  <si>
    <t>ALENDRONATO SÓDICO</t>
  </si>
  <si>
    <t>10 MG COM CT FR PLAS OPC X 15</t>
  </si>
  <si>
    <t>Genérico</t>
  </si>
  <si>
    <t>10 MG COM CT FR PLAS OPC X 30</t>
  </si>
  <si>
    <t>ALPRAZOLAM</t>
  </si>
  <si>
    <t>0,50 MG COM CT 2 BL AL PLAS INC X 10</t>
  </si>
  <si>
    <t>1 MG COM CT 2 BL AL PLAS INC X 10</t>
  </si>
  <si>
    <t>2 MG COM CT FR VD AMB X 30</t>
  </si>
  <si>
    <t>AMINOFILINA SANDOZ</t>
  </si>
  <si>
    <t>100 MG COM CT 2 BL AL PLAS INC X 10</t>
  </si>
  <si>
    <t>200 MG COM CT 2 BL AL PLAS INC X 10</t>
  </si>
  <si>
    <t>24 MG/ML SOL INJ CT 100 AMP VD INC X 10 ML</t>
  </si>
  <si>
    <t>240MG/ML SOL OR CT FR VD AMB X 10 ML</t>
  </si>
  <si>
    <t>AMOXICILINA</t>
  </si>
  <si>
    <t>500 MG CAP GEL DURA CT BL AL PLAS INC X 16</t>
  </si>
  <si>
    <t>500 MG CAP GEL DURA CT BL AL PLAS INC X 20</t>
  </si>
  <si>
    <t>500 MG CAP GEL DURA CT BL AL PLAS INC X 21</t>
  </si>
  <si>
    <t>500 MG CAP GEL DURA CT BL AL PLAS INC X 30</t>
  </si>
  <si>
    <t>AMOXICILINA + CLAVULANATO DE POTÁSSIO</t>
  </si>
  <si>
    <t>25 MG/ML + 6,25 MG/ML PO SUS OR CT FR VD AMB X 75 ML + COL DOSAD</t>
  </si>
  <si>
    <t>25 MG/ML+ 6,25 MG/ML PÓ SUS OR CT FR VD AMB X 100 ML COL DOSAD</t>
  </si>
  <si>
    <t>50 MG/ML+ 12,5 MG/ML PÓ SUS OR CT FR VD AMB X 100 ML COL DOSAD</t>
  </si>
  <si>
    <t>50 MG/ML 12,5 MG/ML PO SUS OR CT FR VD AMB X 75 ML COL DOSAD</t>
  </si>
  <si>
    <t>500 MG + 125 MG COM REV CT STR AL X 12</t>
  </si>
  <si>
    <t>875 MG + 125 MG COM REV CT STR AL X 12</t>
  </si>
  <si>
    <t>875 MG + 125 MG COM REV CT STR AL X 20</t>
  </si>
  <si>
    <t>AMPICILINA</t>
  </si>
  <si>
    <t>500 MG CAP GEL DURA CT BL AL PLAS INC X 12</t>
  </si>
  <si>
    <t>500 MG CAP GEL DURA CT 2 BL AL PLAS INC X 12</t>
  </si>
  <si>
    <t>ANACYCLIN</t>
  </si>
  <si>
    <t>(1 MG + O,05 MG) COM REV CT CART BL AL PLAS INC X 22 + 6 COM REV</t>
  </si>
  <si>
    <t>ANAFRANIL</t>
  </si>
  <si>
    <t>501 - ANTIDEPRESSIVOS EXCUINDO OS DE ORIGEM HERBÁCEA</t>
  </si>
  <si>
    <t>25 MG SOL INJ CX C/10 AMP 2 ML</t>
  </si>
  <si>
    <t>ANDELUX</t>
  </si>
  <si>
    <t>50 MG COM CT 2 BL AL PLAST INC X 10</t>
  </si>
  <si>
    <t>ANDURSIL</t>
  </si>
  <si>
    <t>COM MAST CT 4 BL AL PLAST INC X 5</t>
  </si>
  <si>
    <t>GEL OR FR PLAST AMB X 240 ML</t>
  </si>
  <si>
    <t>Sim</t>
  </si>
  <si>
    <t>AREDIA</t>
  </si>
  <si>
    <t>15 MG PÓ LIOF INJ CX 4 FA VD INC + 4 AMP DIL VD INC X 5 ML</t>
  </si>
  <si>
    <t>30 MG PÓ LIOF INJ CX 2 FA VD INC + 2 AMP DIL VD INC X 10 ML</t>
  </si>
  <si>
    <t>60 MG PÓ LIOF INJ CX FA VD INC + AMP DIL VD INC X 10 ML</t>
  </si>
  <si>
    <t>90 MG PÓ LIOF INJ CX FA VD INC + AMP DIL VD INC X 10 ML</t>
  </si>
  <si>
    <t>ATENOLOL</t>
  </si>
  <si>
    <t>25 MG COM CT BL AL PLAS INC X 30</t>
  </si>
  <si>
    <t>50 MG COM CT BL AL PLAS INC X 30</t>
  </si>
  <si>
    <t>AZITROMICINA</t>
  </si>
  <si>
    <t>500 MG COM REV CT BL AL PLAS BCO X 2</t>
  </si>
  <si>
    <t>500 MG COM REV CT BL AL PLAS BCO X 3</t>
  </si>
  <si>
    <t>BESILATO DE ANLODIPINO</t>
  </si>
  <si>
    <t>10 MG COM CT 2 BL AL/AL X 10</t>
  </si>
  <si>
    <t>10 MG COM CT 3 BL AL/AL X 10</t>
  </si>
  <si>
    <t>5 MG COM CT 2 BL AL/AL X 10</t>
  </si>
  <si>
    <t>5 MG COM CT 3 BL AL/AL X 10</t>
  </si>
  <si>
    <t>Liberado</t>
  </si>
  <si>
    <t>488 - ANALGÉSICOS NÃO NARCÓTICOS E ANTIPIRÉTICOS</t>
  </si>
  <si>
    <t>BUSPANIL</t>
  </si>
  <si>
    <t>10 MG COM CT BL AL PLAS INC X 20</t>
  </si>
  <si>
    <t>5 MG COM CT BL AL PLAS INC X 20</t>
  </si>
  <si>
    <t>BUTAZOLIDINA</t>
  </si>
  <si>
    <t>200 MG DRG CT 2 BL AL PLAS INC X 10</t>
  </si>
  <si>
    <t>466 - ANTI-REUMÁTICOS NÃO ESTEROIDAIS PUROS</t>
  </si>
  <si>
    <t>200 MG/ML SOL INJ CT 5 AMP VD INC X 3 ML</t>
  </si>
  <si>
    <t>CALCIUM D3</t>
  </si>
  <si>
    <t>400 MG + 200 UI COM MAST CT FR PLAS OPC X 30</t>
  </si>
  <si>
    <t>CALCIUM SANDOZ</t>
  </si>
  <si>
    <t>103,95 MG/ML + 242,55 MG/ML XPE CT FR VD AMB X 200 ML</t>
  </si>
  <si>
    <t>CALCIUM SANDOZ + VITAMINA C</t>
  </si>
  <si>
    <t>1000 MG + 500 MG + 1000 MG COM EFERV CT TB PLAST X 10 (SABOR LIMAO)</t>
  </si>
  <si>
    <t>500 MG + 1000 MG + 1000 MG COM EFEV CT TB PLAS X 10 (SABOR LARANJA)</t>
  </si>
  <si>
    <t>CALCIUM SANDOZ F</t>
  </si>
  <si>
    <t>500 MG PO OR CT X 20 SACHET</t>
  </si>
  <si>
    <t>875 MG + 1132 MG COM EFEV CT TB PLAS X 12</t>
  </si>
  <si>
    <t>CALCIUM SANDOZ FF</t>
  </si>
  <si>
    <t>1000 MG PO OR CT X 20 SACHET</t>
  </si>
  <si>
    <t>1750 MG + 2263 MG COM EFEV CT TB PLAS X 12</t>
  </si>
  <si>
    <t>CAPTOPRIL</t>
  </si>
  <si>
    <t>25 MG COM CT 2 BL AL PLAS INC X 10</t>
  </si>
  <si>
    <t>25 MG COM CT 3 BL AL PLAS INC X 10</t>
  </si>
  <si>
    <t>50 MG COM CT 2 BL AL PLAS INC X 10</t>
  </si>
  <si>
    <t>50 MG COM CT 3 BL AL PLAS INC X 10</t>
  </si>
  <si>
    <t>CAPTOPRIL HCT</t>
  </si>
  <si>
    <t>50 MG + 25 MG COM CT 3 BL AL PLAS INC X 10</t>
  </si>
  <si>
    <t>20 MG/ML SUS OR CT FR VD AMB X 100 ML + SER DOSAD</t>
  </si>
  <si>
    <t>200 MG COM BL AL PLAS INC X 20 </t>
  </si>
  <si>
    <t>CATAFLAM</t>
  </si>
  <si>
    <t>11,6 MG/G GEL CT TB PLAS X 90 G EMULGEL</t>
  </si>
  <si>
    <t>12,5 MG COM REV CT 48 BL AL PLAS INC X 4 (EMB HOSP)</t>
  </si>
  <si>
    <t>12,5 MG SUP RET CT STR X 5</t>
  </si>
  <si>
    <t>75 MG SOL INJ CT 50 AMP VD INC X 3 ML</t>
  </si>
  <si>
    <t>75,0 MG SUP RET CT STR X 5</t>
  </si>
  <si>
    <t>CATAFLAM EMULGEL</t>
  </si>
  <si>
    <t>11,6 MG/G GEL CT BG AL X 100 G</t>
  </si>
  <si>
    <t>11,6 MG/G GEL CT BG AL X 30 G</t>
  </si>
  <si>
    <t>11,6 MG/G GEL CT BG AL X 60 G</t>
  </si>
  <si>
    <t>CEDILANIDE</t>
  </si>
  <si>
    <t>0,2 MG/ML SOL INJ CT 50 AMP VD INC X 2 ML</t>
  </si>
  <si>
    <t>CEFACLOR</t>
  </si>
  <si>
    <t>500 MG CAP GEL DURA CT 1 BL AL PLAS INC X 10</t>
  </si>
  <si>
    <t>CEFADROXILA</t>
  </si>
  <si>
    <t>250 MG/5 ML PÓ P/ SUS OR CT FR 100 ML</t>
  </si>
  <si>
    <t>500 MG CAP GEL DURA CT 1 BL AL PLAS INC X 8</t>
  </si>
  <si>
    <t>500 MG/5 ML PÓ P/ SUS OR CT FR 100 ML</t>
  </si>
  <si>
    <t>CEFALEXINA</t>
  </si>
  <si>
    <t>500 MG COM REV CT BL AL PLAS INC X 40</t>
  </si>
  <si>
    <t>500 MG COM REV CT 1 BL AL PLAS INC X 10</t>
  </si>
  <si>
    <t>500 MG COM REV CT 20 BL AL PLAS INC X 10 (EMB HOSP)</t>
  </si>
  <si>
    <t>CEFTRIAXONA SÓDICA</t>
  </si>
  <si>
    <t>1.000 MG PÓ SOL INJ IM CT FA VD INC + AMP DIL X 3,5 ML</t>
  </si>
  <si>
    <t>1000 MG PO SOL INJ IV CT FA VD INC + AMP DIL X 10 ML</t>
  </si>
  <si>
    <t>500 MG PÓ SOL INJ IM CT FA VD INC + AMP DIL X 2 ML</t>
  </si>
  <si>
    <t>500MG PO SOL INJ IV CT FA VD INC + AMP DIL X 5 ML</t>
  </si>
  <si>
    <t>CEFUROXIMA SÓDICA</t>
  </si>
  <si>
    <t>750 MG PÓ SOL INJ CT FA VD INC + DIL AMP VD INC X 6 ML</t>
  </si>
  <si>
    <t>750 MG PO SOL INJ CT 50 FA VD INC + 50 DIL AMP VD INC X 6 ML (EMB HOSP)</t>
  </si>
  <si>
    <t>CIBALENA A</t>
  </si>
  <si>
    <t>200 MG + 150 MG + 50 MG COM BD PAP INV PLAS X 4 BL AL PLAS INC X 4</t>
  </si>
  <si>
    <t>200 MG + 150 MG + 50 MG COM CT 2 BL AL PLAS INC X 10</t>
  </si>
  <si>
    <t>200 MG + 150 MG + 50 MG COM CT 48 BL AL PLAS INC X 4</t>
  </si>
  <si>
    <t>250 MG + 250 MG + 65 MG COM REV CT SACH AL/PE X 10</t>
  </si>
  <si>
    <t>CISPLAX</t>
  </si>
  <si>
    <t>10 MG PÓ LIOF INJ CT FA VD AMB + AMP DIL X 10 ML</t>
  </si>
  <si>
    <t>50 MG PÓ LIOF INJ CT FA VD AMB</t>
  </si>
  <si>
    <t>CLARITROMICINA</t>
  </si>
  <si>
    <t>500 MG COM REV CT 2 BL AL PLAS INC X 7</t>
  </si>
  <si>
    <t>600 MG + 400 MG COM EFERV CT TB AL X 20</t>
  </si>
  <si>
    <t>CLORIDRATO DE CIPROFLOXACINO</t>
  </si>
  <si>
    <t>250 MG COM REV CT 1 BL AL PLAS INC X 10</t>
  </si>
  <si>
    <t>CLORIDRATO DE FLUOXETINA</t>
  </si>
  <si>
    <t>20 MG CAP GEL DURA CT 1 BL AL PLAS INC X 14</t>
  </si>
  <si>
    <t>20 MG CAP GEL DURA CT 2 BL AL PLAS INC X 14</t>
  </si>
  <si>
    <t>CLORIDRATO DE METFORMINA</t>
  </si>
  <si>
    <t>1 G COM REV CT BL ALPLAS INC X 30</t>
  </si>
  <si>
    <t>500MG COM REV CT 2 BL AL PLAS INC X 15</t>
  </si>
  <si>
    <t>850MG COM REV CT 3 BL AL PLAS INC X 10</t>
  </si>
  <si>
    <t>CLORIDRATO DE RANITIDINA</t>
  </si>
  <si>
    <t>150 MG COM REV CT 2 STR ALU/ALU X 10</t>
  </si>
  <si>
    <t>300 MG COM REV CT 1 STR ALU/ALU X 10</t>
  </si>
  <si>
    <t>300 MG COM REV CT 2 STR ALU/ALU X 10</t>
  </si>
  <si>
    <t>CLORIDRATO DE SERTRALINA</t>
  </si>
  <si>
    <t>50 MG COM REV BL AL PLAS BRANCO X 30</t>
  </si>
  <si>
    <t>50 MG COM REV CT BL AL PLAS BRANCO X 20</t>
  </si>
  <si>
    <t>1 MG COM CT STR AL X 20</t>
  </si>
  <si>
    <t>2 MG COM CT STR AL X 20</t>
  </si>
  <si>
    <t>4 MG COM CT STR AL X 20</t>
  </si>
  <si>
    <t>492 - AANTIPARKINSONIANOS</t>
  </si>
  <si>
    <t>DESERILA</t>
  </si>
  <si>
    <t>1 MG DRG CT FR VD AMB X 25</t>
  </si>
  <si>
    <t>490 - TODOS AS OUTRAS PREPARAÇÕES ANTIENXAQUECOSAS</t>
  </si>
  <si>
    <t>DESFERAL</t>
  </si>
  <si>
    <t>500 MG PÓ LIOF CT X 10 FA VD INC</t>
  </si>
  <si>
    <t>140 MG CAP GEL DURA CT BL AL PLAS INC X 20</t>
  </si>
  <si>
    <t>DIFTETALL</t>
  </si>
  <si>
    <t>SUS INJ CX 10 FA VD INC X 0,5 ML</t>
  </si>
  <si>
    <t>DIOCOMB SI</t>
  </si>
  <si>
    <t>160 MG COM REV + 20 MG COM REV CT BL AL/AL 28 + 28 </t>
  </si>
  <si>
    <t>160MG COM REV + 10MG COM REV CT 4 BL AL/AL 7X7</t>
  </si>
  <si>
    <t>80 MG COM REV + 20 MG COM REV CT BL AL/AL 28 + 28 </t>
  </si>
  <si>
    <t>80 MG COM REV + 10 MG COM REV CT 4 BL AL/AL 7 X 7</t>
  </si>
  <si>
    <t>DIOVAN</t>
  </si>
  <si>
    <t>160 MG CAP CT BL AL PLAS INC X 14</t>
  </si>
  <si>
    <t>160 MG CAP CT BL AL PLAS INC X 28</t>
  </si>
  <si>
    <t>80 MG CAP CT BL X 14</t>
  </si>
  <si>
    <t>80 MG CAP CT BL X 28</t>
  </si>
  <si>
    <t>DIOVAN AMLO FIX</t>
  </si>
  <si>
    <t>160 MG + 10 MG COM REV CT BL AL/AL X 14 </t>
  </si>
  <si>
    <t>80 MG + 5 MG COM REV CT BL AL/AL X 14 </t>
  </si>
  <si>
    <t>DIOVAN HCT</t>
  </si>
  <si>
    <t>160 MG + 25 MG COM REV CT BL AL/AL X 14</t>
  </si>
  <si>
    <t>DIOVAN TRIPLO</t>
  </si>
  <si>
    <t>160 MG + 25 MG COM REV + 10 MG COM CT BL AL/AL X 14 + 14</t>
  </si>
  <si>
    <t>160 MG + 25 MG COM REV + 5 MG COM CT BL AL/AL X 14 + 14</t>
  </si>
  <si>
    <t>DORETRIM</t>
  </si>
  <si>
    <t>20 MG/ML SUS OR CT FR VD AMB X 200 ML + SER DOSADORA</t>
  </si>
  <si>
    <t>400 MG CAP AP CT 3 BL AL PLAS INC X 10</t>
  </si>
  <si>
    <t>ESTALIS</t>
  </si>
  <si>
    <t>50 MCG + 140 MCG STT CT 4 ENV X 1</t>
  </si>
  <si>
    <t>50 MCG + 250 MCG STT CT 4 ENV X FASE 1 + 4 ENV X FASE 2</t>
  </si>
  <si>
    <t>ESTALIS SQ</t>
  </si>
  <si>
    <t>50 MCG + 250MCG STT CX CT 4 ENV X FASE 1 + 4 ENV X FASE 2</t>
  </si>
  <si>
    <t>ESTRACOMB</t>
  </si>
  <si>
    <t>4 MG ADES + 30 MG + 10 MG ADES CT 4 ENV X 1 + 4 ENV X 1</t>
  </si>
  <si>
    <t>ESTRADERM</t>
  </si>
  <si>
    <t>0,77 MG SIST ADS TRANSD CT 8 ENV PAPEL KRAFT/ALU/POLIAC X 1 (LIBERA 25 MCG)</t>
  </si>
  <si>
    <t>1,54 MG SIST ADS TRANSD CT 8 ENV PAPEL KRAFT/ALU/POLIAC X 1 (LIBERA 50 MCG)</t>
  </si>
  <si>
    <t>3,09 MG SIST ADS TRANSD CT 8 ENV PAPEL KRAFT/ALU/POLIAC X 1 (LIBERA 100 MCG)</t>
  </si>
  <si>
    <t>ESTRADERM TTS</t>
  </si>
  <si>
    <t>2 MG STT CT 8 ENV AL POLIT X 1 ADES (LIBERA 25MCG)</t>
  </si>
  <si>
    <t>4 MG STT CT 8 ENV AL POLIT X 1 ADES (LIBERA 50 MCG)</t>
  </si>
  <si>
    <t>8 MG STT CT 8 ENV AL POLIT X 1 ADES (LIBERA 100MCG)</t>
  </si>
  <si>
    <t>ESTRADOT</t>
  </si>
  <si>
    <t>0,390 MG ADS TRANSD (25 MCG/DIA) CT ENV AL LAM X 4</t>
  </si>
  <si>
    <t>0,780 MG ADS TRANSD (50 MCG/DIA) CT ENV AL LAM X 4</t>
  </si>
  <si>
    <t>ESTRAGEST TTS</t>
  </si>
  <si>
    <t>125 MCG + 25 MCG ADS TRANSD. CT 8 ENV.AL. POLIET X 1</t>
  </si>
  <si>
    <t>EXCEDRIN</t>
  </si>
  <si>
    <t>500 MG + 65 MG COM REV DISP CT BL AL PLAS INC X 200</t>
  </si>
  <si>
    <t>EXELON</t>
  </si>
  <si>
    <t>1,5 MG CAP. GEL DURA CT. FR PLAS OPC X 28</t>
  </si>
  <si>
    <t>3,0 MG CAP. GEL DURA CT. FR PLAS OPC X 28</t>
  </si>
  <si>
    <t>3,0 MG CAP. GEL DURA CT. FR PLAS OPC X 56</t>
  </si>
  <si>
    <t>4,5 MG CAP. GEL DURA CT. FR PLAS OPC X 28</t>
  </si>
  <si>
    <t>6,0 MG CAP. GEL DURA CT. FR PLAS OPC X 28</t>
  </si>
  <si>
    <t>EXELON PATCH</t>
  </si>
  <si>
    <t>18MG ADES TRANSD CT SACHE X 7 (9,5MG / 24H)</t>
  </si>
  <si>
    <t>27MG ADES TRANSD CT SACHE X 7 (13,3MG / 24H)</t>
  </si>
  <si>
    <t>36MG ADES TRANSD CT SACHE X 30 (17,4MG / 24H)</t>
  </si>
  <si>
    <t>EXFORGE HCT</t>
  </si>
  <si>
    <t>160 MG + 12,5 MG + 10 MG COM REV CT BL AL/AL X 14</t>
  </si>
  <si>
    <t>160 MG + 25 MG + 10 MG COM REV CT BL AL/AL X 14</t>
  </si>
  <si>
    <t>160 MG + 25 MG + 5 MG COM REV CT BL AL/AL X 14</t>
  </si>
  <si>
    <t>EXTAVIA</t>
  </si>
  <si>
    <t>9,6 MUI PÓ LIOF INJ CT 5 FA VD INC + 5 SER VD INC X 1,2 ML</t>
  </si>
  <si>
    <t>FACLOR</t>
  </si>
  <si>
    <t>AP 375 MG DRG AP CT X 1 BL AL PLAST INC X 10</t>
  </si>
  <si>
    <t>250 MG/5ML SUS OR CT FR VD AMB X 80 ML</t>
  </si>
  <si>
    <t>FAMVIR</t>
  </si>
  <si>
    <t>P 1 PCC CREM TOP CT TB AL X 5 G</t>
  </si>
  <si>
    <t>125 MG COM REV CT BL AL PLAS X 10</t>
  </si>
  <si>
    <t>250 MG COM REV CT BL AL PLAS X 21</t>
  </si>
  <si>
    <t>FAXIMIN</t>
  </si>
  <si>
    <t>1500 MG PO SOL OR CT 15 SACH X 4,0 G</t>
  </si>
  <si>
    <t>FENISTIL</t>
  </si>
  <si>
    <t>0,1 PCC GEL CT TB X 30 G</t>
  </si>
  <si>
    <t>FESTONE</t>
  </si>
  <si>
    <t>10 MG COM CT 3 BL AL PLAS OPC X 10</t>
  </si>
  <si>
    <t>20 MG COM CT 3 BL AL PLAS OPC X 10</t>
  </si>
  <si>
    <t>FINASTERIDA</t>
  </si>
  <si>
    <t>1 MG COM REV CT BL AL PLAS INC X 30</t>
  </si>
  <si>
    <t>1 MG COM REV CT BL AL PLAS INC X 60</t>
  </si>
  <si>
    <t>5 MG COM REV CT BL AL PLAS INC X 30</t>
  </si>
  <si>
    <t>FLOTAC</t>
  </si>
  <si>
    <t>140 MG CAP GEL DURA CT BL AL PLAS INC X 8</t>
  </si>
  <si>
    <t>FLUCTUN</t>
  </si>
  <si>
    <t>50 MG/ML SOL INJ CT 5 AMP VD INC X 10 ML</t>
  </si>
  <si>
    <t>FORADIL</t>
  </si>
  <si>
    <t>12 MCG AER CT TB AL X 5 ML (50 JATOS)</t>
  </si>
  <si>
    <t>FUMARATO DE CETOTIFENO</t>
  </si>
  <si>
    <t>2 MG COM REV LIB LENTA CT BL AL PLAS INC X 20</t>
  </si>
  <si>
    <t>2 MG COM REV LIB LENTA CT BL AL PLAS INC X 30</t>
  </si>
  <si>
    <t>GALVUS</t>
  </si>
  <si>
    <t>100 MG COM CT BL AL/AL X 28</t>
  </si>
  <si>
    <t>50 MG COM CT BL AL/AL X 07</t>
  </si>
  <si>
    <t>GALVUS MET</t>
  </si>
  <si>
    <t>50 MG + 1000 MG COM REV CT BL AL/AL X 7</t>
  </si>
  <si>
    <t>50 MG + 500 MG COM REV CT BL AL/AL X 7</t>
  </si>
  <si>
    <t>50 MG + 850 MG COM REV CT BL AL/AL X 7</t>
  </si>
  <si>
    <t>GALVUS MET COMBI PACK</t>
  </si>
  <si>
    <t>100 MG COM CT BL AL/AL X 28 + 500 MG COM REV CT BL AL PLAS INC X 56</t>
  </si>
  <si>
    <t>100 MG COM CT BL AL/AL X 28 + 850 MG COM REV CT BL AL/PLAS INC X 56</t>
  </si>
  <si>
    <t>50 MG COM CT BL AL/AL X 28 + 500 MG COM REV CT BL AL PLAS INC X 28</t>
  </si>
  <si>
    <t>50 MG COM CT BL AL/AL X 28 + 850 MG COM REV CT BL AL PLAS INC X 28</t>
  </si>
  <si>
    <t>50 MG COM CT BL AL/AL X 56 + 500 MG COM REV CT BL AL PLAS INC X 56</t>
  </si>
  <si>
    <t>50 MG COM CT BL AL/AL X 56 + 850 MG COM REV CT BL AL PLAS INC X 56</t>
  </si>
  <si>
    <t>GENTEAL</t>
  </si>
  <si>
    <t>3 MG/ML COL OFT FR PLAS OPC GOT X 15 ML</t>
  </si>
  <si>
    <t>GEPEPROSTIN</t>
  </si>
  <si>
    <t>50 MG COM REV CT BL AL PLAS INC X 30</t>
  </si>
  <si>
    <t>GILENYA</t>
  </si>
  <si>
    <t>0,5 MG CAP GEL DURA CT BL AL PLAS INC X 14</t>
  </si>
  <si>
    <t>0,5 MG CAP GEL DURA CT BL AL PLAS INC X 84</t>
  </si>
  <si>
    <t>GLIMEPIRIDA</t>
  </si>
  <si>
    <t>1 MG COM CT BL AL PLAS INC X 30</t>
  </si>
  <si>
    <t>2 MG COM CT BL AL PLAS INC X 60</t>
  </si>
  <si>
    <t>4 MG COM CT BL AL PLAS INC X 30</t>
  </si>
  <si>
    <t>4 MG COM CT BL AL PLAS INC X 60</t>
  </si>
  <si>
    <t>GLIVEC</t>
  </si>
  <si>
    <t>100 MG CAP GEL DURA CT BL AL PLAS INC X 120</t>
  </si>
  <si>
    <t>446 - INIBIDORES DE PROTEINA QUINASE</t>
  </si>
  <si>
    <t>189 - VASOPROTETORES SISTÊMICOS</t>
  </si>
  <si>
    <t>HIGROTON RESERPINA</t>
  </si>
  <si>
    <t>0,25 MG + 50 MG COM CT BL AL PLAS INC X 20</t>
  </si>
  <si>
    <t>HYDERGINE</t>
  </si>
  <si>
    <t>4,5 MG/1,5ML SOL OR CT FR VD AMB X 15 ML</t>
  </si>
  <si>
    <t>HYPOTEARS PLUS DU</t>
  </si>
  <si>
    <t>CONTROLE</t>
  </si>
  <si>
    <t>50 MG/ML SOL OFT CT 20 FLAC X 0,4 ML</t>
  </si>
  <si>
    <t>IRENAX</t>
  </si>
  <si>
    <t>20 MG/ML SOL INJ CT FR AMP VD AMB X 5 ML</t>
  </si>
  <si>
    <t>LABIMION</t>
  </si>
  <si>
    <t>20 MG/ML SOL INJ CT AMP VD AMB X 5 ML</t>
  </si>
  <si>
    <t>LAMISIL</t>
  </si>
  <si>
    <t>1% GEL CT BG AL X 30 G</t>
  </si>
  <si>
    <t>222 - ANTIFÚNGICOS DERMATOLÓGICOS TÓPICOS</t>
  </si>
  <si>
    <t>1 PCC SOL TOP CT FR PLAS OPC GOT X 30 ML</t>
  </si>
  <si>
    <t>LAMISIL CREME</t>
  </si>
  <si>
    <t>10 MG/G CREME CT TB AL X 20 G</t>
  </si>
  <si>
    <t>10 MG/G CREME CT TB AL X 7,5 G</t>
  </si>
  <si>
    <t>LAMISIL GEL</t>
  </si>
  <si>
    <t>10 MG/G GEL CT BG AL X 15 G</t>
  </si>
  <si>
    <t>10 MG/G GEL CT BG AL X 20 G</t>
  </si>
  <si>
    <t>LAMISIL SPRAY</t>
  </si>
  <si>
    <t>LAMISIL UMA VEZ</t>
  </si>
  <si>
    <t>10 MG/G SOL DERM LIB PROL CT BG AL X 4 G</t>
  </si>
  <si>
    <t>LAMISILATE</t>
  </si>
  <si>
    <t>10 MG/G CREM DERM CT TB AL X 7,5 G </t>
  </si>
  <si>
    <t>10 MG/G GEL CT BG AL X 20 G </t>
  </si>
  <si>
    <t>LECTRUM</t>
  </si>
  <si>
    <t>3,75 MG PÓ LIO INJ CT 1 FA VD INC + AMP DIL X 1,5 ML + SER + 2 AGU</t>
  </si>
  <si>
    <t>7,50 MG PÓ LIO INJ CT 1 FA VD INC + AMP DIL X 1,5 ML + SER + 2 AGU</t>
  </si>
  <si>
    <t>LENTARON</t>
  </si>
  <si>
    <t>250 MG PO LIOF INJ CX 2 FA VD INC + 2 AMP DIL X 2 ML</t>
  </si>
  <si>
    <t>LEPONEX</t>
  </si>
  <si>
    <t>100 MG COM CT 6 BL AL PLAS INC X 15</t>
  </si>
  <si>
    <t>25 MG COM CT 10 BL AL PLAS INC X 20</t>
  </si>
  <si>
    <t>LESCOL</t>
  </si>
  <si>
    <t>XL 80 MG COM REV LIB PROLONG BL AL/AL X 10</t>
  </si>
  <si>
    <t>20 MG CAP GEL DURA CT BL AL/AL X 14</t>
  </si>
  <si>
    <t>20 MG CAP GEL DURA CT BL AL/AL X 28</t>
  </si>
  <si>
    <t>40 MG CAP GEL DURA CT BL AL/AL X 14</t>
  </si>
  <si>
    <t>40 MG CAP GEL DURA CT BL AL/AL X 28</t>
  </si>
  <si>
    <t>80 MG COM REV LIB PROLONG 3 BL AL/AL X 10</t>
  </si>
  <si>
    <t>LEVOFLOXACINO</t>
  </si>
  <si>
    <t>250 MG COM REV CT BL AL PLAS INC X 7</t>
  </si>
  <si>
    <t>500 MG COM REV CT BL AL PLAS INC X 10</t>
  </si>
  <si>
    <t>500 MG COM REV CT BL AL PLAS INC X 3</t>
  </si>
  <si>
    <t>500 MG COM REV CT BL AL PLAS INC X 7</t>
  </si>
  <si>
    <t>LISINOPRIL</t>
  </si>
  <si>
    <t>10 MG COM CT 3 BL AL PLAS INC X 10</t>
  </si>
  <si>
    <t>20 MG COM CT 3 BL AL PLAS INC X 10</t>
  </si>
  <si>
    <t>5 MG COM CT 3 BL AL PLAS INC X 10</t>
  </si>
  <si>
    <t>LIVOSTIN COLÍRIO</t>
  </si>
  <si>
    <t>0,5 MG/ML SUS TOP OFT FR PLAS GOT X 4 ML</t>
  </si>
  <si>
    <t>LOCORTEN</t>
  </si>
  <si>
    <t>0,2 MG/G + 5 MG/G CREM DERM CT BG AL X 15 G</t>
  </si>
  <si>
    <t>0,2 MG/G + 5 MG/G POM DERM CT BG AL X 15 G</t>
  </si>
  <si>
    <t>LOCORTEN VIOFORMIO</t>
  </si>
  <si>
    <t>0,2 MG/G + 30 MG/G CREM DERM CT BG AL X 15 G</t>
  </si>
  <si>
    <t>0,2 MG/G + 30 MG/G POM DERM CT BG AL X 15 G</t>
  </si>
  <si>
    <t>0,2 MG/G + 5,0 MG/G CREM DERM CT BG AL X 15G</t>
  </si>
  <si>
    <t>0,2 MG/G + 5,0 MG/G POM DERM CT BG AL X 15G</t>
  </si>
  <si>
    <t>LOMIR</t>
  </si>
  <si>
    <t>5,0 MG CAP CT BL AL/AL X 14</t>
  </si>
  <si>
    <t>LOMIR SRO</t>
  </si>
  <si>
    <t>LORATADINA</t>
  </si>
  <si>
    <t>10 MG COM CT BL AL PLAS INC X 12</t>
  </si>
  <si>
    <t>10 MG COM CT 1 BL AL PLAS INC X 10</t>
  </si>
  <si>
    <t>LORATADINA + SULFATO DE PSEUDOEFEDRINA</t>
  </si>
  <si>
    <t>1 MG/ML + 12 MG/ML XPE CT FR PLAS OPC X 60 ML + CP MED</t>
  </si>
  <si>
    <t>LOSALEN</t>
  </si>
  <si>
    <t>0,2 MG/G + 30 MG/G POM DERM CT BG AL X 30 G</t>
  </si>
  <si>
    <t>LOSARTANA POTÁSSICA</t>
  </si>
  <si>
    <t>50 MG COM REV CT BL AL PLAS INC X 14</t>
  </si>
  <si>
    <t>50 MG COM REV CT BL AL PLAS INC X 28</t>
  </si>
  <si>
    <t>LOTENSIN</t>
  </si>
  <si>
    <t>10 MG + 12,5 MG COM REV CT 2 BL ALU/ALU X 15</t>
  </si>
  <si>
    <t>10 MG COM REV CT FR PLAS OPC X 60</t>
  </si>
  <si>
    <t>5 MG + 6,25 MG COM REV CT 2 BL ALU/ALU X 15</t>
  </si>
  <si>
    <t>5 MG COM REV CT FR PLAS OPC X 14</t>
  </si>
  <si>
    <t>5 MG COM REV CT FR PLAST OPC X 60</t>
  </si>
  <si>
    <t>LOVASTATINA</t>
  </si>
  <si>
    <t>20 MG COM CT 3 BL AL / PVC X 10</t>
  </si>
  <si>
    <t>LUCENTIS</t>
  </si>
  <si>
    <t>10 MG/ML SOL INJ CT 1 FA X 0,3 ML + SER + AGULHA + FILTRO PARA INJEÇÃO</t>
  </si>
  <si>
    <t>LUDIOMIL</t>
  </si>
  <si>
    <t>5 MG/ML SOL INJ CT 5 AMP VD INC X 5 ML</t>
  </si>
  <si>
    <t>MALEATO DE ENALAPRIL</t>
  </si>
  <si>
    <t>20 MG COM CT 3 BL AL/AL X 10</t>
  </si>
  <si>
    <t>MALEATO DE ENALAPRIL + HIDROCLOROTIAZIDA</t>
  </si>
  <si>
    <t>20 MG + 12.5 MG COM CT BL AL/AL X 30</t>
  </si>
  <si>
    <t>MELLERIL</t>
  </si>
  <si>
    <t>10 MG DRG CT BL AL PLAST INC X 20</t>
  </si>
  <si>
    <t>100 MG DRG CT 2 BL AL PLAST INC X 10</t>
  </si>
  <si>
    <t>200 MG COM RET CT FR VD AMB X 20</t>
  </si>
  <si>
    <t>25 MG DRG CT BL AL PLAST INC X 20</t>
  </si>
  <si>
    <t>3 PCC SOL ORAL CT FR VD AMB X 50 ML</t>
  </si>
  <si>
    <t>50 MG DRG CT 2 BL AL PLAST INC X 10</t>
  </si>
  <si>
    <t>MENJUGATE</t>
  </si>
  <si>
    <t>10 MCG PÓ LIOF INJ CT FA VD INC + AMP DILX 0,5 ML</t>
  </si>
  <si>
    <t>10 MCG PÓ LIOF INJ CT FA VD INC + 10 AMP DIL X 0,5 ML</t>
  </si>
  <si>
    <t>10 MCG PÓ LIOF INJ CT 5 FA VD INC + 5 AMP DIL X 0,5 ML</t>
  </si>
  <si>
    <t>MERICOMB</t>
  </si>
  <si>
    <t>1 MG COM REV+ 1MG+1MG COM REV CT BL AL PLAS OPC X 16 + 12</t>
  </si>
  <si>
    <t>MERIMONO</t>
  </si>
  <si>
    <t>1,0 MG COM REV CT BL AL PVC OPC X 28</t>
  </si>
  <si>
    <t>METFORMIX</t>
  </si>
  <si>
    <t>500 MG COM REV CT BL AL PVC X 12</t>
  </si>
  <si>
    <t>500 MG COM REV CT BL AL PVC X 24</t>
  </si>
  <si>
    <t>500 MG COM REV CT BL AL PVC X 48</t>
  </si>
  <si>
    <t>850 MG COM REV CT BL AL PVC X 12</t>
  </si>
  <si>
    <t>850 MG COM REV CT BL AL PVC X 24</t>
  </si>
  <si>
    <t>850 MG COM REV CT BL AL PVC X 48</t>
  </si>
  <si>
    <t>MIACALCIC</t>
  </si>
  <si>
    <t>100 UI SOL INJ CT 5 SER VD X 1 ML</t>
  </si>
  <si>
    <t>50 UI SOL INJ CT 5 SER VD X 0,5 ML</t>
  </si>
  <si>
    <t>MIFLONIDE</t>
  </si>
  <si>
    <t>200 MCG CAP GEL DURA P/ INAL CT BL AL PLAS INC X 30</t>
  </si>
  <si>
    <t>200 MCG CAP GEL DURA P/ INAL CT BL AL PLAS INC X 60</t>
  </si>
  <si>
    <t>400 MCG CAP GEL DURA P/ INAL CT BL AL PLAS INC X 30</t>
  </si>
  <si>
    <t>400 MCG CAP GEL DURA P/ INAL CT BL AL PLAS INC X 60</t>
  </si>
  <si>
    <t>MIRTAZAPINA</t>
  </si>
  <si>
    <t>30 MG COM REV CT BL AL PLAS INC X 7</t>
  </si>
  <si>
    <t>30MG COM REV CT BL AL PLAS INC X 14</t>
  </si>
  <si>
    <t>30MG COM REV CT BL AL PLAS INC X 28</t>
  </si>
  <si>
    <t>45MG COM REV CT BL AL PLAS INC X 28</t>
  </si>
  <si>
    <t>MORUPAR</t>
  </si>
  <si>
    <t>PÓ LIOF INJ CT FA VD INC + SER PRÉ-ENCH X 0,5 ML</t>
  </si>
  <si>
    <t>PÓ LIOF INJ CT 10 FA VD INC + 10 AMP VD INC X 0,5 ML</t>
  </si>
  <si>
    <t>PÓ LIOF INJ CT 10 FA VD INC + 10 AMP VD INC X 5 ML</t>
  </si>
  <si>
    <t>NAETENE</t>
  </si>
  <si>
    <t>CAP GEL MOLE CT FR VD AMB X 30</t>
  </si>
  <si>
    <t>NAVOBAN</t>
  </si>
  <si>
    <t>1 MG/ML SOL INJ CT 1 AMP VD INC X 5 ML</t>
  </si>
  <si>
    <t>5 MG CAP GEL DURA CT BL AL PLAS INC X 5</t>
  </si>
  <si>
    <t>NEOCITEC</t>
  </si>
  <si>
    <t>10 MG/ML SOL INJ CT FR AMP VD AMBAR X 1 ML</t>
  </si>
  <si>
    <t>10 MG/ML SOL INJ CT FR AMP VD AMBAR X 5 ML</t>
  </si>
  <si>
    <t>NICOTINELL</t>
  </si>
  <si>
    <t>511 - PRODUTOS ANTITABACO</t>
  </si>
  <si>
    <t>7 MG ADES TRANSD SACHE X 14 + 14 MG ADES TRANSD SACHE X 14 + 21 MG ADES TRANSD SACHE X 42 CT</t>
  </si>
  <si>
    <t>NIMESULIDA</t>
  </si>
  <si>
    <t>100 MG COM CT BL AL PLAS INC X 20</t>
  </si>
  <si>
    <t>NORFLOXACINO</t>
  </si>
  <si>
    <t>400 MG COM REV CT 1 BL AL PLAS INC X 14</t>
  </si>
  <si>
    <t>NUPERCAINAL</t>
  </si>
  <si>
    <t>11 MG/G POM DERM CT BG AL X 20 G</t>
  </si>
  <si>
    <t>OKACIN</t>
  </si>
  <si>
    <t>3 MG/ML SOL OFT CT FR PLAS OPC GOT X 5 ML</t>
  </si>
  <si>
    <t>OLCADIL</t>
  </si>
  <si>
    <t>1 MG COM CT STR AL X 30</t>
  </si>
  <si>
    <t>2 MG COM CT STR AL X 20 </t>
  </si>
  <si>
    <t>2 MG COM CT STR AL X 30</t>
  </si>
  <si>
    <t>4 MG COM CT STR AL X 30</t>
  </si>
  <si>
    <t>ORIMETEN</t>
  </si>
  <si>
    <t>250 MG COM CT FR VD AMB X 100</t>
  </si>
  <si>
    <t>PARCEL</t>
  </si>
  <si>
    <t>1 MG + 450 MG + 40 MG DRG CT BL AL PLAS INC X 20</t>
  </si>
  <si>
    <t>PARLODEL SRO</t>
  </si>
  <si>
    <t>2,5 MG CAP GEL DURA LIB PROL CT BL AL/AL X 14</t>
  </si>
  <si>
    <t>2,5 MG CAP GEL DURA LIB PROL CT BL AL/AL X 28</t>
  </si>
  <si>
    <t>5 MG CAP GEL DURA LIB PROL CT BL AL/AL X 14</t>
  </si>
  <si>
    <t>5 MG CAP GEL DURA LIB PROL CT BL AL/AL X 28</t>
  </si>
  <si>
    <t>POLIORAL</t>
  </si>
  <si>
    <t>SUS OR CT FR PLAS TRANS GOT X 1 ML (10 DOSES)</t>
  </si>
  <si>
    <t>PREXIGE</t>
  </si>
  <si>
    <t>100 MG COM REV CT BL AL PLAS INC X 20</t>
  </si>
  <si>
    <t>200 MG COM REV CT BL AL PLAS INC X 10</t>
  </si>
  <si>
    <t>200 MG COM REV CT BL AL PLAS INC X 7</t>
  </si>
  <si>
    <t>400 MG COM REV CT BL AL PLAS INC X 10</t>
  </si>
  <si>
    <t>400 MG COM REV CT BL AL PLAS INC X 4</t>
  </si>
  <si>
    <t>400 MG COM REV CT BL AL PLAS INC X 7</t>
  </si>
  <si>
    <t>PROCTO-GLYVENOL</t>
  </si>
  <si>
    <t>187 - ANTI-HEMORROIDAIS SEM CORTICOSTERÓIDES</t>
  </si>
  <si>
    <t>400 MG + 40 MG SUP RET CT STR X 5</t>
  </si>
  <si>
    <t>50 MG/G + 20 MG/G CREM CT BG AL X 15 G</t>
  </si>
  <si>
    <t>50 MG/G + 20 MG/G CREM CT BG AL X 60 G + APLIC</t>
  </si>
  <si>
    <t>RAMIPRIL</t>
  </si>
  <si>
    <t>2,5 MG COM CT 5 STR AL AL X 6</t>
  </si>
  <si>
    <t>5 MG COM CT 5 STR AL AL X 6</t>
  </si>
  <si>
    <t>RANXAS</t>
  </si>
  <si>
    <t>10 MG PÓ LIOF INJ CT FA VD AMB + AMP DIL X 5 ML</t>
  </si>
  <si>
    <t>RASILEZ</t>
  </si>
  <si>
    <t>168 - ANTI-HIPERTENSIVOS PURO-AÇÃO CENTRAL</t>
  </si>
  <si>
    <t>150 MG COM REV CT BL AL/AL X 7</t>
  </si>
  <si>
    <t>300 MG COM REV CT BL AL/AL X 7</t>
  </si>
  <si>
    <t>RASILEZ AMLO</t>
  </si>
  <si>
    <t>212 - OUTROS AGENTES COM AÇÃO NO SISTEMA RENINA-ANGIOTENSINA</t>
  </si>
  <si>
    <t>150 MG + 5 MG COM REV CT BL AL/AL X 14</t>
  </si>
  <si>
    <t>150 MG COM REV + 5 MG COM CT BL AL AL X 14 + 14</t>
  </si>
  <si>
    <t>150 MG COM REV + 5 MG COM CT BL AL AL X 28 + 28</t>
  </si>
  <si>
    <t>150 MG COM REV + 5 MG COM CT BL AL AL X 7 + 7</t>
  </si>
  <si>
    <t>300 MG COM REV + 10 MG COM CT BL AL AL X 14 + 14</t>
  </si>
  <si>
    <t>300 MG COM REV + 10 MG COM CT BL AL AL X 28 + 28</t>
  </si>
  <si>
    <t>300 MG COM REV + 10 MG COM CT BL AL AL X 7 + 7</t>
  </si>
  <si>
    <t>RASILEZ HCT</t>
  </si>
  <si>
    <t>171 - ANTI-HIPERTENSIVOS (NÃO HERBÁCEOS) ASSOCIADOS COM DIURÉTICOS DE AÇÃO CENTRTAL</t>
  </si>
  <si>
    <t>150 MG + 12,5 MG COM REV CT BL AL/AL X 7</t>
  </si>
  <si>
    <t>150 MG + 25 MG COM REV CT BL AL/AL X 7</t>
  </si>
  <si>
    <t>300 MG + 12,5 MG COM REV CT BL AL/AL X 7</t>
  </si>
  <si>
    <t>300 MG + 25 MG COM REV CT BL AL/AL X 7</t>
  </si>
  <si>
    <t>REGITINA</t>
  </si>
  <si>
    <t>40 MG COM CT BL AL/AL X 4</t>
  </si>
  <si>
    <t>RESCULA</t>
  </si>
  <si>
    <t>1,2 MG/ML SOL OCU FR PLAS OPC GOT X 5 ML</t>
  </si>
  <si>
    <t>RISPERIDONA</t>
  </si>
  <si>
    <t>1 MG COM REV CT BL AL PLAST INC X 20</t>
  </si>
  <si>
    <t>1 MG COM REV CT BL AL PLAST INC X 60</t>
  </si>
  <si>
    <t>2 MG COM REV CT BL AL PLAST INC X 20</t>
  </si>
  <si>
    <t>3 MG COM REV CT BL AL PLAST INC X 20</t>
  </si>
  <si>
    <t>RITALINA</t>
  </si>
  <si>
    <t>507 - PSICOESTIMULANTES</t>
  </si>
  <si>
    <t>10 MG COM CT BL AL PLAS INC X 60</t>
  </si>
  <si>
    <t>ROXITROMICINA</t>
  </si>
  <si>
    <t>300 MG COM REV CT BL AL PLAS INC X 5</t>
  </si>
  <si>
    <t>SANDOGLOBULINA</t>
  </si>
  <si>
    <t>1 G LIOF INJ + DIL 33 ML</t>
  </si>
  <si>
    <t>12 G PÓ LIOF INJ + DIL X 200 ML + CONJ INFUSÃO</t>
  </si>
  <si>
    <t>3 G LIOF INJ + DIL 100 ML</t>
  </si>
  <si>
    <t>6 G LIOF INJ + DIL 200 ML</t>
  </si>
  <si>
    <t>SANDOSTATIN</t>
  </si>
  <si>
    <t>10 MG SUS INJ CT FA VD INC + 2 AMP DIL X 2 ML+ SIST APLIC</t>
  </si>
  <si>
    <t>10MG PÓ P/ SUS INJ CT FA VD INC + 1 SER DIL X 2,5ML + SIST APLIC</t>
  </si>
  <si>
    <t>20 MG SUS INJ CT FA VD INC + 2 AMP DIL X 2 ML+ SIST APLIC</t>
  </si>
  <si>
    <t>20MG PÓ P/ SUS INJ CT FA VD INC + 1 SER DIL X 2,5ML + SIST APLIC</t>
  </si>
  <si>
    <t>30 MG SUS INJ CT FA VD INC + 2 AMP DIL X 2 ML+ SIST APLIC</t>
  </si>
  <si>
    <t>30MG PÓ P/ SUS INJ CT FA VD INC + 1 SER DIL X 2,5ML + SIST APLIC</t>
  </si>
  <si>
    <t>SANDOSTATIN LAR</t>
  </si>
  <si>
    <t>10 MG SUS INJ CT FA VD INC + 2 AMP DIL X 2 ML + SIST APLIC LAR</t>
  </si>
  <si>
    <t>20 MG SUS INJ CT FA VD INC + 2 AMP DIL X 2 ML+ SIST APLIC LAR</t>
  </si>
  <si>
    <t>30 MG SUS INJ CT FA VD INC + 2 AMP DIL X 2 ML+ SIST APLIC LAR</t>
  </si>
  <si>
    <t>SANTUSSAL</t>
  </si>
  <si>
    <t>0,1 MG + 2,5 MG + 20 MG / ML XPE CT FR VD AMB X 120 ML</t>
  </si>
  <si>
    <t>SINVASTATINA</t>
  </si>
  <si>
    <t>10 MG COM REV CT BL AL PLAS INC X 10</t>
  </si>
  <si>
    <t>10 MG COM REV CT 3 BL AL PLAS INC X 10</t>
  </si>
  <si>
    <t>20 MG COM REV CT BL AL PLAS INC X 10</t>
  </si>
  <si>
    <t>20 MG COM REV CT 3 BL AL PLAS INC X 10</t>
  </si>
  <si>
    <t>40 MG COM REV CT BL AL PLAS INC X 10</t>
  </si>
  <si>
    <t>5 MG COM REV CT 3 BL AL PLAS INC X 10</t>
  </si>
  <si>
    <t>SIRDALUD</t>
  </si>
  <si>
    <t>2 MG COM CT 1 BL AL PLAS INC X 12</t>
  </si>
  <si>
    <t>2 MG COM CT 1 BL AL PLAS INC X 20</t>
  </si>
  <si>
    <t>STALEVO</t>
  </si>
  <si>
    <t>SUCCINATO DE SUMATRIPTANO</t>
  </si>
  <si>
    <t>100 MG COM REV CT BL AL PLAS INC X 2</t>
  </si>
  <si>
    <t>SYNTOCINON</t>
  </si>
  <si>
    <t>40 UI/ML SOL NAS CT FR PLAS OPC SPR X 5 ML</t>
  </si>
  <si>
    <t>SYNVISC</t>
  </si>
  <si>
    <t>8 MG / ML SOL INJ CX CT SER VD INC X 2 ML</t>
  </si>
  <si>
    <t>TALOFILINA</t>
  </si>
  <si>
    <t>100 MG CAP GEL RET CT BL AL PLAS INC X 20</t>
  </si>
  <si>
    <t>200 MG CAP GEL RET CT BL AL PLAS INC X 20</t>
  </si>
  <si>
    <t>300 MG CAP GEL RET CT BL AL PLAS INC X 20</t>
  </si>
  <si>
    <t>TARVEXOL</t>
  </si>
  <si>
    <t>6 MG/ML SOL INJ CT FA VD INC X 16,7 ML</t>
  </si>
  <si>
    <t>6 MG/ML SOL INJ CT FA VD INC X 5 ML</t>
  </si>
  <si>
    <t>6 MG/ML SOL INJ CT FA VD INC X 50 ML</t>
  </si>
  <si>
    <t>TOFLAMIXINA</t>
  </si>
  <si>
    <t>3 MG/ML SOL OCU CT FR PLAS OPC GOT X 5 ML</t>
  </si>
  <si>
    <t>TOFRANIL</t>
  </si>
  <si>
    <t>150 MG CAP GEL DURA CT BL AL PLAS INC X 20 PAMOATO</t>
  </si>
  <si>
    <t>75 MG CAP GEL DURA CT 2 BL AL PLAS INC X 10 PAMOATO</t>
  </si>
  <si>
    <t>TOFRANIL PAMOATO</t>
  </si>
  <si>
    <t>150 MG CAP GEL DURA CT BL AL PLAS INC X 20</t>
  </si>
  <si>
    <t>TRILEPTAL</t>
  </si>
  <si>
    <t>150 MG COM REV CT BL AL PLAS INC X 10</t>
  </si>
  <si>
    <t>150 MG COM REV CT 2 BL AL PLAS INC X 10</t>
  </si>
  <si>
    <t>60 MG/ML SUS OR CT FR VD AMB X 100 ML + SER DOS</t>
  </si>
  <si>
    <t>TRIMEDAL</t>
  </si>
  <si>
    <t>500 MG COM REV CT 2 STR AL/AL X 10</t>
  </si>
  <si>
    <t>TRIMEDAL ALERGIA</t>
  </si>
  <si>
    <t>12,5 MG FILME DESINT OR CT SACHÊ X 16</t>
  </si>
  <si>
    <t>25 MG FILME DESINT OR CT SACHÊ X 12</t>
  </si>
  <si>
    <t>TRIMEDAL D&amp;F</t>
  </si>
  <si>
    <t>750 MG COM CT BL AL PLAS AMB X 100 (EMB MULT)</t>
  </si>
  <si>
    <t>750 MG COM CT BL AL PLAS AMB X 20</t>
  </si>
  <si>
    <t>750 MG COM CT BL AL PLAS AMB X 4</t>
  </si>
  <si>
    <t>TRIMEDAL TOSSE</t>
  </si>
  <si>
    <t>15 MG FILME DESINT OR CT SACHÊ X 12</t>
  </si>
  <si>
    <t>7,5 MG FILME DESINT OR CT SACHE X 16</t>
  </si>
  <si>
    <t>TRIXOTENE</t>
  </si>
  <si>
    <t>20 MG SOL INJ CT FA VD INC X 0,5 ML + SOL DIL X 1,5 ML</t>
  </si>
  <si>
    <t>80 MG SOL INJ CT FA VD INC X 2,0 ML + SOL DIL X 6,0 ML</t>
  </si>
  <si>
    <t>UXALUN</t>
  </si>
  <si>
    <t>100 MG PÓ LIOF CT FA VD AMB</t>
  </si>
  <si>
    <t>50 MG PÓ LIOF CT FA VD AMB</t>
  </si>
  <si>
    <t>VECTAVIR</t>
  </si>
  <si>
    <t>1 PCC CREM TOP CT TB AL X 5 G</t>
  </si>
  <si>
    <t>VENORUTON</t>
  </si>
  <si>
    <t>1000 MG COM EFERV CT 1 TB PLAS X 15 </t>
  </si>
  <si>
    <t>20 MG/G GEL CT BG AL X 20 G</t>
  </si>
  <si>
    <t>VIOFORMIO HIDROCORTISONA</t>
  </si>
  <si>
    <t>30 MG/G + 10 MG/G CREM DERM CT BG AL X 20 G</t>
  </si>
  <si>
    <t>VOLTAREM EMUGEL</t>
  </si>
  <si>
    <t>10 MG/G EMULGEL CT BG AL X 30G</t>
  </si>
  <si>
    <t>10 MG/G EMULGEL CT BG AL X 60 G</t>
  </si>
  <si>
    <t>VOLTAREN</t>
  </si>
  <si>
    <t>1 MG/ML SOL OFT CT FR PLAS OPC GOT X 5 ML</t>
  </si>
  <si>
    <t>1 MG/ML SOL OFT CT 20 FLAC X 0,3 ML</t>
  </si>
  <si>
    <t>50 MG COM REV CT BL AL PLAS INC X 10</t>
  </si>
  <si>
    <t>50 MG COM REV CT BL AL PLAS INC X 240</t>
  </si>
  <si>
    <t>VOLTAREN COLÍRIO</t>
  </si>
  <si>
    <t>XOLAIR</t>
  </si>
  <si>
    <t>75 MG PO LIOF INJ CT FR AMP VD INC + AMP DIL X 2 ML</t>
  </si>
  <si>
    <t>ZADITEN</t>
  </si>
  <si>
    <t>0,69 MG/ML SOL OFT CT FR PLAS OPC X 5 ML COLÍRIO</t>
  </si>
  <si>
    <t>1 MG COM CT 2 STR X 10</t>
  </si>
  <si>
    <t>2 MG COM SRO CT BL AL PLAS INC X 20</t>
  </si>
  <si>
    <t>ZELMAC</t>
  </si>
  <si>
    <t>6 MG COM 1 BL ALU/ALU X 10</t>
  </si>
  <si>
    <t>6 MG COM 2 BL ALU/ALU X 10</t>
  </si>
  <si>
    <t>ZOMETA</t>
  </si>
  <si>
    <t>4 MG PÓ INJ CX 01 FR AMP + DIL X 5 ML</t>
  </si>
  <si>
    <t>ZURCAL</t>
  </si>
  <si>
    <t>20 MG COM REV CT BL AL /AL X 7</t>
  </si>
  <si>
    <t>20 MG COM REV CT 2 BL AL / AL X 7</t>
  </si>
  <si>
    <t>20 MG COM REV CT 4 BL AL / AL X 7</t>
  </si>
  <si>
    <t>40 MG COM REV CT BL AL / AL X 7</t>
  </si>
  <si>
    <t>40 MG COM REV CT 2 BL AL / AL X 7</t>
  </si>
  <si>
    <t>40 MG COM REV CT 4 BL AL / AL X 7</t>
  </si>
  <si>
    <t>Alimento</t>
  </si>
  <si>
    <t>Não Controlado</t>
  </si>
  <si>
    <t>CONVÊNIO ICMS 162/94</t>
  </si>
  <si>
    <t>CONVÊNIO ICMS 140/01</t>
  </si>
  <si>
    <t>CONVÊNIO ICMS 87/02</t>
  </si>
  <si>
    <t>CLASSE TERAPÊUTICA</t>
  </si>
  <si>
    <t>SITUAÇÃO DA APRESENTAÇÃO</t>
  </si>
  <si>
    <t>NOVARTIS  BIOCIÊNCIAS  S.A. - Produtos Inativos no Relatório SAMMED</t>
  </si>
  <si>
    <t>Produtos não comercializados, porém ativos no relatório de informações econômicas</t>
  </si>
  <si>
    <t>Legenda:</t>
  </si>
  <si>
    <t>Excluir antes de carregar via Interface no SAP</t>
  </si>
  <si>
    <t>Manter para carregar via interface</t>
  </si>
  <si>
    <t>565 - ANTI-HISTAMÍNICOS SISTÊMICOS</t>
  </si>
  <si>
    <t>122 - INIBIDORES DA AGREGAÇÃO PLAQUETÁRIA, CICLO-OXIGENASE INIBIDORES</t>
  </si>
  <si>
    <t>105 - PRODUTOS A BASE DE CÁLCIO</t>
  </si>
  <si>
    <t>471 - ANTI-REUMÁTICOS E ANALGÉSICOS TÓPICOS</t>
  </si>
  <si>
    <t>279 - PRODUTOS PARA INCONTINÊNCIA URINÁRIA</t>
  </si>
  <si>
    <t>184 - VASOTERAPÊUTICOS CEREBRAIS E PERIFÉRICOS, EXCLUINDO ANTOAGONISTAS DE CÁLCIO COM AÇÃO CEREBRAL</t>
  </si>
  <si>
    <t>201 - INIBIDORES DA ECA ASSOCIADOS A ANTI-HIPERTERSIVOS (C2) E/OU DIURÉTICOS (C3)</t>
  </si>
  <si>
    <t>165 - NITRITOS E NITRATOS</t>
  </si>
  <si>
    <t>531 - DESCONGESTIONANTES NASAIS</t>
  </si>
  <si>
    <t>106 - SUPLEMENTOS MINERAIS Á BASE DE POTÁSSIO</t>
  </si>
  <si>
    <t>74 - ASSOCIAÇÕES DE ANTIDIABÉTICOS GLINIDAS COM BIGUANIDAS</t>
  </si>
  <si>
    <t>559 - ANTIGRIPAIS SEM ANTIINFECCIOSOS</t>
  </si>
  <si>
    <t>380 - VACINA PARA MENINGITE, TODOS OS TIPOS</t>
  </si>
  <si>
    <t>373 - VACINA PARA GRIPE (INFLUENZA)</t>
  </si>
  <si>
    <t>477 - BISFOSFONATOS PARA OSTEOPOROSE E ALTERAÇÕES RELACIONADAS</t>
  </si>
  <si>
    <t>25 MG/ML SOL INJ CT 3 AMP VD INC X 3 ML</t>
  </si>
  <si>
    <t>11,6 MG/G GEL CT TB AL X 100 G</t>
  </si>
  <si>
    <t>11,6 MG/G GEL CT TB AL X 30 G</t>
  </si>
  <si>
    <t>11,6 MG/G GEL CT TB AL X 60 G</t>
  </si>
  <si>
    <t>11,6 MG/G GEL CT TB AL LAMIN X 150 G</t>
  </si>
  <si>
    <t>CERTICAN</t>
  </si>
  <si>
    <t>0,10 MG COM DISP CT BL AL/AL X 60</t>
  </si>
  <si>
    <t>0,25 MG COM DISP CT BL AL/AL X 60</t>
  </si>
  <si>
    <t>1,560 MG ADS TRANSD (100 MCG/DIA) CT ENV AL LAM X 4</t>
  </si>
  <si>
    <t>MURICALM</t>
  </si>
  <si>
    <t>0.1 MG/ML XPE CT FR VD AMB X 120 ML</t>
  </si>
  <si>
    <t>150 MG + 10 MG COM REV CT BL AL/AL X 30</t>
  </si>
  <si>
    <t>200 MG + 50 MG + 200 MG COM REV CT FR PLAS OPC X 10 </t>
  </si>
  <si>
    <t>25 MG COM REV CT BL AL PLAS INC X 4</t>
  </si>
  <si>
    <t>1.0068.1092.027-6</t>
  </si>
  <si>
    <t>Aguardando...</t>
  </si>
  <si>
    <t>1.0068.1063.013-8</t>
  </si>
  <si>
    <t>SLOW-K</t>
  </si>
  <si>
    <t>FLUAD</t>
  </si>
  <si>
    <t>MENVEO</t>
  </si>
  <si>
    <t>VOTRIENT</t>
  </si>
  <si>
    <t>400 MG 30 CP</t>
  </si>
  <si>
    <t>400 MG 60 CP</t>
  </si>
  <si>
    <t>REVOLADE</t>
  </si>
  <si>
    <t>HYCAMTIN</t>
  </si>
  <si>
    <t>4 MG 4 ML 1 AP</t>
  </si>
  <si>
    <t>ZOFRAN</t>
  </si>
  <si>
    <t>4 MG 10 CP</t>
  </si>
  <si>
    <t>8 MG 10 CP</t>
  </si>
  <si>
    <t>4 MG 5 AP</t>
  </si>
  <si>
    <t>8 MG 5 AP</t>
  </si>
  <si>
    <t>TYKERB</t>
  </si>
  <si>
    <t>250 MG 70 CP</t>
  </si>
  <si>
    <t>CLORIDRATO DE ONDANSETRONA DIIDRATADO</t>
  </si>
  <si>
    <t>2 MG/ML SOL INJ CT 5 AMP PLAS X 2 ML</t>
  </si>
  <si>
    <t>2 MG/ML SOL INJ CT 5 AMP PLAS X 4 ML</t>
  </si>
  <si>
    <t>4 MG COM REV CT BL AL PLAS OPC BCO X 10</t>
  </si>
  <si>
    <t>8 MG COM REV CT BL AL PLAS OPC BCO X 10</t>
  </si>
  <si>
    <t>CLORIDRATO DE PAZOPANIBE</t>
  </si>
  <si>
    <t>200 MG COM REV CT FR PLAS OPC X 90</t>
  </si>
  <si>
    <t>400 MG COM REV CT FR PLAS OPC X 30</t>
  </si>
  <si>
    <t>400 MG COM REV CT FR PLAS OPC X 60</t>
  </si>
  <si>
    <t>CLORIDRATO DE TOPOTECANA</t>
  </si>
  <si>
    <t>0,25 MG CAP GEL DURA CT BL ALU PLAS OPC X 10</t>
  </si>
  <si>
    <t>1,0 MG CAP GEL DURA CT BL ALU PLAS OPC X 10</t>
  </si>
  <si>
    <t>DITOSILATO DE LAPATINIBE</t>
  </si>
  <si>
    <t>250 MG COM REV CT BL AL/AL X 70 (EMB HOSP)</t>
  </si>
  <si>
    <t>250 MG COM REV FR PLAS OPC X 70 (EMB HOSP)</t>
  </si>
  <si>
    <t>ELTROMBOPAG OLAMINA</t>
  </si>
  <si>
    <t>25 MG COM REV CT BL AL/AL X 14</t>
  </si>
  <si>
    <t>25 MG COM REV CT BL AL/AL X 28</t>
  </si>
  <si>
    <t>50 MG COM REV CT BL AL/AL X 14</t>
  </si>
  <si>
    <t>50 MG COM REV CT BL AL/AL X 28</t>
  </si>
  <si>
    <t>TOPOTECANA</t>
  </si>
  <si>
    <t>4 MG PO LIOF INJ CT FA VD INC </t>
  </si>
  <si>
    <t>25 MG 28 CP</t>
  </si>
  <si>
    <t>10068.0038.047-3</t>
  </si>
  <si>
    <t>10068.0038.050-3</t>
  </si>
  <si>
    <t>1.0068.0038.051-1</t>
  </si>
  <si>
    <t>1.0068.0038.053-8</t>
  </si>
  <si>
    <t>1.0068.0038.002-3</t>
  </si>
  <si>
    <t>1.0068.0057.002-7</t>
  </si>
  <si>
    <t>1.0068.0959.005-5</t>
  </si>
  <si>
    <t>1.0068.0959.006-3</t>
  </si>
  <si>
    <t>ONBRIZE</t>
  </si>
  <si>
    <t>9,6 MUI PÓ LIOF INJ CT 5 FA VD INC + 5 SER (2,25 ML) VD INC DIL X 1,2 ML</t>
  </si>
  <si>
    <t>7896261020115</t>
  </si>
  <si>
    <t xml:space="preserve">1.0068.1081.003-9 </t>
  </si>
  <si>
    <t xml:space="preserve">1.0068.1073.009-4 </t>
  </si>
  <si>
    <t>150 MCG CAP PO INAL CT BL AL/AL X 60 + 1 INALADOR</t>
  </si>
  <si>
    <t>300 MCG CAP PO INAL CT BL AL/AL X 60 + 1 INALADOR</t>
  </si>
  <si>
    <t>150 MCG CAP PO INAL CT BL AL/AL X 90 + 1 INALADOR</t>
  </si>
  <si>
    <t>300 MCG CAP PO INAL CT BL AL/AL X 90 + 1 INALADOR</t>
  </si>
  <si>
    <t>7896261019805</t>
  </si>
  <si>
    <t>7896261019812</t>
  </si>
  <si>
    <t>7896261019829</t>
  </si>
  <si>
    <t>7896261019836</t>
  </si>
  <si>
    <t xml:space="preserve">1.0068.1073.010-8 </t>
  </si>
  <si>
    <t xml:space="preserve">1.0068.1073.011-6 </t>
  </si>
  <si>
    <t xml:space="preserve">1.0068.1073.012-4 </t>
  </si>
  <si>
    <t>Produto</t>
  </si>
  <si>
    <t>Apresentação</t>
  </si>
  <si>
    <t>FLORATE</t>
  </si>
  <si>
    <t>1,0 MG/ML SUS OFT CT 1 FR PLAS GOT X 5 ML</t>
  </si>
  <si>
    <t>ACETATO DE PREDNISOLONA</t>
  </si>
  <si>
    <t>10,0 MG/ML SUS OFT CT FR PLAS OPC CGT X 5 ML</t>
  </si>
  <si>
    <t>AZOPT</t>
  </si>
  <si>
    <t>10 MG/ML SUS OFT CT FR PLAS TRANS GOT X 5 ML</t>
  </si>
  <si>
    <t>BETOPTIC</t>
  </si>
  <si>
    <t>2,5 MG/ML SUS OFT CT FR PLAS TRANS GOT X 5 ML</t>
  </si>
  <si>
    <t>5,0 MG/ML SOL OFT CT FR PLAS TRANS GOT X 5 ML</t>
  </si>
  <si>
    <t>CILOXAN</t>
  </si>
  <si>
    <t>3 MG/ML SOL OFT CT FR PLAS TRANS GOT X 5 ML</t>
  </si>
  <si>
    <t>3,0 MG/ML SOL OTO CT FR PLAS OPC GOT X 5 ML</t>
  </si>
  <si>
    <t>3 MG/G POM OFT CT BG AL X 3,5 G</t>
  </si>
  <si>
    <t>VIGAMOX</t>
  </si>
  <si>
    <t>5 MG/ML CT FR PLAS TRANS GOT X 5 ML</t>
  </si>
  <si>
    <t>CLAROFT</t>
  </si>
  <si>
    <t>0,12 MG/ML SOL OFT CT FR PLAS OPC GOT X 15 ML</t>
  </si>
  <si>
    <t>PATANOL S</t>
  </si>
  <si>
    <t>2,0 MG/ML SOL OFT CT FR PLAS OPC X 2,5 ML </t>
  </si>
  <si>
    <t>PATANOL</t>
  </si>
  <si>
    <t>1,0 MG/ML SOL OFT CT FR PLAS OPC GOT X 5 ML</t>
  </si>
  <si>
    <t>ANESTALCON</t>
  </si>
  <si>
    <t>5,0 MG/ML SOL OFT CT FR PLAST OPC GOT X 5 ML</t>
  </si>
  <si>
    <t>MAXIDEX</t>
  </si>
  <si>
    <t>1,0 MG/G POM OFT CT BG AL X 3,5 G</t>
  </si>
  <si>
    <t>1,0 MG/ML SUS OFT CT FR PLAS TRANS GOT X 5 ML</t>
  </si>
  <si>
    <t>3 MG/ML COL OFT FR PLAS OPC GOT X 10 ML</t>
  </si>
  <si>
    <t>GLAUTIMOL</t>
  </si>
  <si>
    <t>5,0 MG/ML SOL OFT CT  FR PLAS OPC GOT X 5 ML</t>
  </si>
  <si>
    <t>MALEATO DE TIMOLOL</t>
  </si>
  <si>
    <t>5,0 MG/ML SOL OFT CT FR PLAS OPC GOT X 5 ML</t>
  </si>
  <si>
    <t>NEVANAC</t>
  </si>
  <si>
    <t>1 MG/ML SUS OFT CT FR PLAS TRANS GOT X 5 ML </t>
  </si>
  <si>
    <t>NEVANAC UNO</t>
  </si>
  <si>
    <t>3 MG/ML SUS OFT CT FR PLAS OPC GOT X 3 ML</t>
  </si>
  <si>
    <t>LACRIGEL A</t>
  </si>
  <si>
    <t>10  MG/G GEL OFT CT TB AL X 10 G</t>
  </si>
  <si>
    <t>HYPOTEARS PLUS</t>
  </si>
  <si>
    <t>TARTARATO DE BRIMONIDINA</t>
  </si>
  <si>
    <t>2,0 MG/ML SOL OFT CT FR PLAS OPC CGT X 5 ML</t>
  </si>
  <si>
    <t>TOBREX</t>
  </si>
  <si>
    <t>TRAVATAN</t>
  </si>
  <si>
    <t>0,04 MG/ML SOL OFT CT FR PLAS TRANS GOT X 2,5 ML</t>
  </si>
  <si>
    <t>0,04 MG/ML SOL OFT CT FR PLAS TRANS GOT X 5,0 ML</t>
  </si>
  <si>
    <t>MYDRIACYL</t>
  </si>
  <si>
    <t>10 MG/ML SOL OFT CT FR PLAS TRANS GOT X 5 ML</t>
  </si>
  <si>
    <t>VISCOTEARS</t>
  </si>
  <si>
    <t>2,0 MG/G GEL OFT CT TB LAM X 10 G</t>
  </si>
  <si>
    <t>AZORGA</t>
  </si>
  <si>
    <t>10 MG/ML + 5,0 MG/ML SUS OFT CT FR OPC GOT X 5 ML</t>
  </si>
  <si>
    <t>10 MG/ML + 5 MG/ML SUS OFT CT FR OPC GOT X 6 ML</t>
  </si>
  <si>
    <t>CILODEX</t>
  </si>
  <si>
    <t>3,0 MG/ML+1,0 MG/ML SUS OFT CT FR PLAS OPC GOT X 5 ML</t>
  </si>
  <si>
    <t>3 MG/G + 1 MG/G POM OFT CT BG AL X 3,5 G</t>
  </si>
  <si>
    <t>CIPRO HC</t>
  </si>
  <si>
    <t>2,0 MG/ML + 10,0 MG/ML SUS OTO CT FR VD TRANS CGT X 10 ML</t>
  </si>
  <si>
    <t>CLARIL</t>
  </si>
  <si>
    <t>0,25 MG/ML + 3,0 MG/ML SOL OFT CT FR PLAS TRANS GOT X 15 ML</t>
  </si>
  <si>
    <t>VIGADEXA</t>
  </si>
  <si>
    <t>5 MG/ML + 1 MG/ML SOL OFT CT FR PLAS OPC GOT X 5 ML</t>
  </si>
  <si>
    <t>TOBRADEX</t>
  </si>
  <si>
    <t>3,0 MG/ML + 1,0 MG/ML SUS OFT CT FR PLAS TRANS GOT X 5 ML</t>
  </si>
  <si>
    <t>3,0 MG/G + 1,0 MG/G POM OFT CT BG AL X 3,5 G</t>
  </si>
  <si>
    <t>TOBRAMICINA + DEXAMETASONA</t>
  </si>
  <si>
    <t>3 MG/ML + 1 MG/ML SUS OFT CT 1 FR PLAS TRANS GOT X 5 ML</t>
  </si>
  <si>
    <t>LACRIMA PLUS</t>
  </si>
  <si>
    <t>1,0 MG/ML + 3,0 MG/ML SOL OFT CT FR PLAS TRANS GOT X 15 ML</t>
  </si>
  <si>
    <t>CERUMIN</t>
  </si>
  <si>
    <t>0,4MG/ML + 140MG/ML SOL OTO CT FR PLAS OPC GOT X 8 ML</t>
  </si>
  <si>
    <t>DUO-TRAVATAN</t>
  </si>
  <si>
    <t>0,04 MG/ML + 5,0 MG/ML SOL OFT CT FR PLAS OPC GOT X 2,5 ML </t>
  </si>
  <si>
    <t>0,04 MG/ML + 5,0 MG/ML SOL OFT CT FR PLAS OPC GOT X 5 ML </t>
  </si>
  <si>
    <t>MAXITROL</t>
  </si>
  <si>
    <t>1,0 MG/ML + 5,0 MG/ML + 6.000 UI/ML SUS OFT CT FR PLAS TRANS GOT X 5 ML</t>
  </si>
  <si>
    <t>1,0 MG/G + 5,0 MG/G + 6.000 UI/G POM OFT CT BG AL X 3,5 G</t>
  </si>
  <si>
    <t>TRISORB</t>
  </si>
  <si>
    <t>3,0 MG/ML + 1,0 MG/ML + 2,0 MG/ML CT FR GOT PLAS TRANS X 15 ML</t>
  </si>
  <si>
    <t>FILE: TPN35</t>
  </si>
  <si>
    <t>EAN</t>
  </si>
  <si>
    <t>OBSERVAÇÕES</t>
  </si>
  <si>
    <r>
      <t>CALCIUM D3</t>
    </r>
    <r>
      <rPr>
        <vertAlign val="superscript"/>
        <sz val="9"/>
        <rFont val="Verdana"/>
        <family val="2"/>
      </rPr>
      <t>®</t>
    </r>
    <r>
      <rPr>
        <sz val="9"/>
        <rFont val="Verdana"/>
        <family val="2"/>
      </rPr>
      <t xml:space="preserve"> </t>
    </r>
  </si>
  <si>
    <r>
      <t>LAMISILATE</t>
    </r>
    <r>
      <rPr>
        <vertAlign val="superscript"/>
        <sz val="9"/>
        <rFont val="Verdana"/>
        <family val="2"/>
      </rPr>
      <t xml:space="preserve">TM </t>
    </r>
  </si>
  <si>
    <r>
      <t>LEPONEX</t>
    </r>
    <r>
      <rPr>
        <vertAlign val="superscript"/>
        <sz val="9"/>
        <rFont val="Verdana"/>
        <family val="2"/>
      </rPr>
      <t>®</t>
    </r>
  </si>
  <si>
    <r>
      <t>OTRIVINA</t>
    </r>
    <r>
      <rPr>
        <vertAlign val="superscript"/>
        <sz val="9"/>
        <rFont val="Verdana"/>
        <family val="2"/>
      </rPr>
      <t>®</t>
    </r>
  </si>
  <si>
    <r>
      <t>PARCEL</t>
    </r>
    <r>
      <rPr>
        <vertAlign val="superscript"/>
        <sz val="9"/>
        <rFont val="Verdana"/>
        <family val="2"/>
      </rPr>
      <t>®</t>
    </r>
  </si>
  <si>
    <r>
      <t>PRIVINA</t>
    </r>
    <r>
      <rPr>
        <vertAlign val="superscript"/>
        <sz val="9"/>
        <rFont val="Verdana"/>
        <family val="2"/>
      </rPr>
      <t>®</t>
    </r>
  </si>
  <si>
    <r>
      <t>PROCTO-GLYVENOL</t>
    </r>
    <r>
      <rPr>
        <vertAlign val="superscript"/>
        <sz val="9"/>
        <rFont val="Verdana"/>
        <family val="2"/>
      </rPr>
      <t>®</t>
    </r>
  </si>
  <si>
    <r>
      <t>TASIGNA</t>
    </r>
    <r>
      <rPr>
        <vertAlign val="superscript"/>
        <sz val="9"/>
        <rFont val="Verdana"/>
        <family val="2"/>
      </rPr>
      <t>®</t>
    </r>
    <r>
      <rPr>
        <sz val="9"/>
        <rFont val="Verdana"/>
        <family val="2"/>
      </rPr>
      <t xml:space="preserve"> </t>
    </r>
  </si>
  <si>
    <r>
      <t>TOFRANIL</t>
    </r>
    <r>
      <rPr>
        <vertAlign val="superscript"/>
        <sz val="9"/>
        <rFont val="Verdana"/>
        <family val="2"/>
      </rPr>
      <t>®</t>
    </r>
    <r>
      <rPr>
        <sz val="9"/>
        <rFont val="Verdana"/>
        <family val="2"/>
      </rPr>
      <t xml:space="preserve"> ◊</t>
    </r>
  </si>
  <si>
    <r>
      <t>TRILEPTAL</t>
    </r>
    <r>
      <rPr>
        <vertAlign val="superscript"/>
        <sz val="9"/>
        <rFont val="Verdana"/>
        <family val="2"/>
      </rPr>
      <t>®</t>
    </r>
    <r>
      <rPr>
        <sz val="9"/>
        <rFont val="Verdana"/>
        <family val="2"/>
      </rPr>
      <t xml:space="preserve"> </t>
    </r>
  </si>
  <si>
    <r>
      <t>TRIMEDAL</t>
    </r>
    <r>
      <rPr>
        <vertAlign val="superscript"/>
        <sz val="9"/>
        <rFont val="Verdana"/>
        <family val="2"/>
      </rPr>
      <t>®</t>
    </r>
  </si>
  <si>
    <r>
      <t>VENORUTON</t>
    </r>
    <r>
      <rPr>
        <vertAlign val="superscript"/>
        <sz val="9"/>
        <rFont val="Verdana"/>
        <family val="2"/>
      </rPr>
      <t>®</t>
    </r>
  </si>
  <si>
    <r>
      <t>AGASTEN</t>
    </r>
    <r>
      <rPr>
        <vertAlign val="superscript"/>
        <sz val="9"/>
        <rFont val="Verdana"/>
        <family val="2"/>
      </rPr>
      <t>®</t>
    </r>
  </si>
  <si>
    <r>
      <t>BENEFIBER</t>
    </r>
    <r>
      <rPr>
        <vertAlign val="superscript"/>
        <sz val="9"/>
        <rFont val="Verdana"/>
        <family val="2"/>
      </rPr>
      <t>®</t>
    </r>
  </si>
  <si>
    <r>
      <t>BENEFIBER</t>
    </r>
    <r>
      <rPr>
        <vertAlign val="superscript"/>
        <sz val="9"/>
        <rFont val="Verdana"/>
        <family val="2"/>
      </rPr>
      <t>®</t>
    </r>
    <r>
      <rPr>
        <sz val="9"/>
        <rFont val="Verdana"/>
        <family val="2"/>
      </rPr>
      <t xml:space="preserve"> NUTRIOSE</t>
    </r>
  </si>
  <si>
    <r>
      <t>BUFFERIN</t>
    </r>
    <r>
      <rPr>
        <vertAlign val="superscript"/>
        <sz val="9"/>
        <rFont val="Verdana"/>
        <family val="2"/>
      </rPr>
      <t>®</t>
    </r>
  </si>
  <si>
    <r>
      <t>BUFFERIN</t>
    </r>
    <r>
      <rPr>
        <vertAlign val="superscript"/>
        <sz val="9"/>
        <rFont val="Verdana"/>
        <family val="2"/>
      </rPr>
      <t>®</t>
    </r>
    <r>
      <rPr>
        <sz val="9"/>
        <rFont val="Verdana"/>
        <family val="2"/>
      </rPr>
      <t xml:space="preserve"> </t>
    </r>
  </si>
  <si>
    <r>
      <t>BUFFERIN</t>
    </r>
    <r>
      <rPr>
        <vertAlign val="superscript"/>
        <sz val="9"/>
        <rFont val="Verdana"/>
        <family val="2"/>
      </rPr>
      <t>®</t>
    </r>
    <r>
      <rPr>
        <sz val="9"/>
        <rFont val="Verdana"/>
        <family val="2"/>
      </rPr>
      <t xml:space="preserve"> CARDIO</t>
    </r>
  </si>
  <si>
    <r>
      <t>CALCIUM SANDOZ</t>
    </r>
    <r>
      <rPr>
        <vertAlign val="superscript"/>
        <sz val="9"/>
        <rFont val="Verdana"/>
        <family val="2"/>
      </rPr>
      <t>®</t>
    </r>
    <r>
      <rPr>
        <sz val="9"/>
        <rFont val="Verdana"/>
        <family val="2"/>
      </rPr>
      <t xml:space="preserve"> F</t>
    </r>
  </si>
  <si>
    <r>
      <t>CALCIUM SANDOZ</t>
    </r>
    <r>
      <rPr>
        <vertAlign val="superscript"/>
        <sz val="9"/>
        <rFont val="Verdana"/>
        <family val="2"/>
      </rPr>
      <t>®</t>
    </r>
    <r>
      <rPr>
        <sz val="9"/>
        <rFont val="Verdana"/>
        <family val="2"/>
      </rPr>
      <t xml:space="preserve"> FF</t>
    </r>
  </si>
  <si>
    <r>
      <t>CALCIUM SANDOZ</t>
    </r>
    <r>
      <rPr>
        <vertAlign val="superscript"/>
        <sz val="9"/>
        <rFont val="Verdana"/>
        <family val="2"/>
      </rPr>
      <t>®</t>
    </r>
    <r>
      <rPr>
        <sz val="9"/>
        <rFont val="Verdana"/>
        <family val="2"/>
      </rPr>
      <t xml:space="preserve"> + VIT. C Laranja</t>
    </r>
  </si>
  <si>
    <r>
      <t>CALSAN</t>
    </r>
    <r>
      <rPr>
        <vertAlign val="superscript"/>
        <sz val="9"/>
        <rFont val="Verdana"/>
        <family val="2"/>
      </rPr>
      <t>®</t>
    </r>
    <r>
      <rPr>
        <sz val="9"/>
        <rFont val="Verdana"/>
        <family val="2"/>
      </rPr>
      <t xml:space="preserve"> </t>
    </r>
  </si>
  <si>
    <r>
      <t>CATAFLAM</t>
    </r>
    <r>
      <rPr>
        <vertAlign val="superscript"/>
        <sz val="9"/>
        <rFont val="Verdana"/>
        <family val="2"/>
      </rPr>
      <t>®</t>
    </r>
    <r>
      <rPr>
        <sz val="9"/>
        <rFont val="Verdana"/>
        <family val="2"/>
      </rPr>
      <t xml:space="preserve"> </t>
    </r>
  </si>
  <si>
    <r>
      <t>CATAFLAMPRO</t>
    </r>
    <r>
      <rPr>
        <vertAlign val="superscript"/>
        <sz val="9"/>
        <rFont val="Verdana"/>
        <family val="2"/>
      </rPr>
      <t>®</t>
    </r>
    <r>
      <rPr>
        <sz val="9"/>
        <rFont val="Verdana"/>
        <family val="2"/>
      </rPr>
      <t xml:space="preserve"> AEROSOL</t>
    </r>
  </si>
  <si>
    <r>
      <t>CATAFLAMPRO EMULGEL</t>
    </r>
    <r>
      <rPr>
        <vertAlign val="superscript"/>
        <sz val="9"/>
        <rFont val="Verdana"/>
        <family val="2"/>
      </rPr>
      <t>®</t>
    </r>
    <r>
      <rPr>
        <sz val="9"/>
        <rFont val="Verdana"/>
        <family val="2"/>
      </rPr>
      <t xml:space="preserve"> </t>
    </r>
  </si>
  <si>
    <r>
      <t>CATAFLAMPRO XT EMULGEL</t>
    </r>
    <r>
      <rPr>
        <vertAlign val="superscript"/>
        <sz val="9"/>
        <rFont val="Verdana"/>
        <family val="2"/>
      </rPr>
      <t>®</t>
    </r>
    <r>
      <rPr>
        <sz val="9"/>
        <rFont val="Verdana"/>
        <family val="2"/>
      </rPr>
      <t xml:space="preserve"> </t>
    </r>
  </si>
  <si>
    <r>
      <t>CATAFLAM SPORT ICE</t>
    </r>
    <r>
      <rPr>
        <vertAlign val="superscript"/>
        <sz val="9"/>
        <rFont val="Verdana"/>
        <family val="2"/>
      </rPr>
      <t>TM</t>
    </r>
  </si>
  <si>
    <r>
      <t>DIOVAN</t>
    </r>
    <r>
      <rPr>
        <vertAlign val="superscript"/>
        <sz val="9"/>
        <rFont val="Verdana"/>
        <family val="2"/>
      </rPr>
      <t xml:space="preserve">® </t>
    </r>
    <r>
      <rPr>
        <sz val="9"/>
        <rFont val="Verdana"/>
        <family val="2"/>
      </rPr>
      <t>TRIPLO</t>
    </r>
  </si>
  <si>
    <r>
      <t>NICOTINELL</t>
    </r>
    <r>
      <rPr>
        <vertAlign val="superscript"/>
        <sz val="9"/>
        <rFont val="Verdana"/>
        <family val="2"/>
      </rPr>
      <t>®  **</t>
    </r>
  </si>
  <si>
    <r>
      <t>RITALINA</t>
    </r>
    <r>
      <rPr>
        <vertAlign val="superscript"/>
        <sz val="9"/>
        <rFont val="Verdana"/>
        <family val="2"/>
      </rPr>
      <t>®</t>
    </r>
  </si>
  <si>
    <t>720825 (Gov)</t>
  </si>
  <si>
    <t>720829 (Gov)</t>
  </si>
  <si>
    <t>720827 (Gov)</t>
  </si>
  <si>
    <t>7 MG ADES TRANSD CT SACHE X 7 (GOV)</t>
  </si>
  <si>
    <t>14 MG ADES TRANSD CT SACHE X 7 (GOV)</t>
  </si>
  <si>
    <t>21 MG ADES TRANSD CT SACHE X 7 (GOV)</t>
  </si>
  <si>
    <t>718294 / RMEC00070</t>
  </si>
  <si>
    <t>724776 / RFL00047</t>
  </si>
  <si>
    <t>722439 / RINF00065</t>
  </si>
  <si>
    <t>722815 / RINF00102</t>
  </si>
  <si>
    <t>722081 / RMEX00021</t>
  </si>
  <si>
    <t>726612 / RMEX00228</t>
  </si>
  <si>
    <t>EMPRESA</t>
  </si>
  <si>
    <t>GSK</t>
  </si>
  <si>
    <t>BEXSERO</t>
  </si>
  <si>
    <t>SUS INJ CT SER PREENC VD INC X 0,5ML + AGU</t>
  </si>
  <si>
    <t>SUS INJ CT SER PREENC VD INC X 0,5ML</t>
  </si>
  <si>
    <t>SUS INJ CT 10 SER PREENC VD INC X 0,5ML</t>
  </si>
  <si>
    <t>VACINA ADSORVIDA MENINGOCÓCICA B (RECOMBINANTE)</t>
  </si>
  <si>
    <t>1.0068.1118.001-2</t>
  </si>
  <si>
    <t>1.0068.1118.004-7</t>
  </si>
  <si>
    <t>1.0068.1118.005-5</t>
  </si>
  <si>
    <t>PF 19%</t>
  </si>
  <si>
    <t>PMC 19%</t>
  </si>
  <si>
    <t>PF 18%</t>
  </si>
  <si>
    <t>PMC 18%</t>
  </si>
  <si>
    <t>PF 17%</t>
  </si>
  <si>
    <t>PMC 17%</t>
  </si>
  <si>
    <t>PF 17% ZFM</t>
  </si>
  <si>
    <t>PMC 17% ZFM</t>
  </si>
  <si>
    <t>PF 12%</t>
  </si>
  <si>
    <t>PMC 12%</t>
  </si>
  <si>
    <t>PF 0%</t>
  </si>
  <si>
    <t>PMC 0%</t>
  </si>
  <si>
    <r>
      <t>LAMISILATE</t>
    </r>
    <r>
      <rPr>
        <vertAlign val="superscript"/>
        <sz val="9"/>
        <rFont val="Verdana"/>
        <family val="2"/>
      </rPr>
      <t>®</t>
    </r>
    <r>
      <rPr>
        <sz val="9"/>
        <rFont val="Verdana"/>
        <family val="2"/>
      </rPr>
      <t xml:space="preserve"> UMA VEZ</t>
    </r>
  </si>
  <si>
    <t>SUS INJ CT 10 SER PREENCH VD INC X 0,5 ML</t>
  </si>
  <si>
    <t>VACINA MENINGOCÓCICA ACWY (CONJUGADA) - MENVEO</t>
  </si>
  <si>
    <t>Exceção SAP</t>
  </si>
  <si>
    <t>200 MG 90 CP</t>
  </si>
  <si>
    <t>0,25 MG 10 CAP</t>
  </si>
  <si>
    <t>1,0 MG 10 CAP</t>
  </si>
  <si>
    <t>Registro caducado</t>
  </si>
  <si>
    <t>Resolução Nº 13</t>
  </si>
  <si>
    <t>Conv. 140 - Repetir PF 0% e PMC 0% para todas as alíquotas antes de subir o preço no SAP</t>
  </si>
  <si>
    <r>
      <t>*STARFORM</t>
    </r>
    <r>
      <rPr>
        <vertAlign val="superscript"/>
        <sz val="9"/>
        <rFont val="Verdana"/>
        <family val="2"/>
      </rPr>
      <t>®</t>
    </r>
  </si>
  <si>
    <r>
      <t>*CIBALENA A</t>
    </r>
    <r>
      <rPr>
        <vertAlign val="superscript"/>
        <sz val="9"/>
        <rFont val="Verdana"/>
        <family val="2"/>
      </rPr>
      <t>®</t>
    </r>
  </si>
  <si>
    <r>
      <t>*EXCEDRIN</t>
    </r>
    <r>
      <rPr>
        <vertAlign val="superscript"/>
        <sz val="9"/>
        <rFont val="Verdana"/>
        <family val="2"/>
      </rPr>
      <t>®</t>
    </r>
    <r>
      <rPr>
        <sz val="9"/>
        <rFont val="Verdana"/>
        <family val="2"/>
      </rPr>
      <t xml:space="preserve"> </t>
    </r>
  </si>
  <si>
    <r>
      <t>*HYDERGINE</t>
    </r>
    <r>
      <rPr>
        <vertAlign val="superscript"/>
        <sz val="9"/>
        <rFont val="Verdana"/>
        <family val="2"/>
      </rPr>
      <t>®</t>
    </r>
  </si>
  <si>
    <r>
      <t>*LOTENSIN H</t>
    </r>
    <r>
      <rPr>
        <vertAlign val="superscript"/>
        <sz val="9"/>
        <rFont val="Verdana"/>
        <family val="2"/>
      </rPr>
      <t>®</t>
    </r>
  </si>
  <si>
    <r>
      <t>*NITRODERM TTS</t>
    </r>
    <r>
      <rPr>
        <vertAlign val="superscript"/>
        <sz val="9"/>
        <rFont val="Verdana"/>
        <family val="2"/>
      </rPr>
      <t>®</t>
    </r>
  </si>
  <si>
    <r>
      <t>*RASILEZ</t>
    </r>
    <r>
      <rPr>
        <vertAlign val="superscript"/>
        <sz val="9"/>
        <rFont val="Verdana"/>
        <family val="2"/>
      </rPr>
      <t>®</t>
    </r>
  </si>
  <si>
    <r>
      <t>*RASILEZ</t>
    </r>
    <r>
      <rPr>
        <vertAlign val="superscript"/>
        <sz val="9"/>
        <rFont val="Verdana"/>
        <family val="2"/>
      </rPr>
      <t>®</t>
    </r>
    <r>
      <rPr>
        <sz val="9"/>
        <rFont val="Verdana"/>
        <family val="2"/>
      </rPr>
      <t xml:space="preserve"> AMLO</t>
    </r>
  </si>
  <si>
    <r>
      <t>*RASILEZ</t>
    </r>
    <r>
      <rPr>
        <vertAlign val="superscript"/>
        <sz val="9"/>
        <rFont val="Verdana"/>
        <family val="2"/>
      </rPr>
      <t>®</t>
    </r>
    <r>
      <rPr>
        <sz val="9"/>
        <rFont val="Verdana"/>
        <family val="2"/>
      </rPr>
      <t xml:space="preserve"> HCT</t>
    </r>
  </si>
  <si>
    <r>
      <t>*STALEVO</t>
    </r>
    <r>
      <rPr>
        <vertAlign val="superscript"/>
        <sz val="9"/>
        <rFont val="Verdana"/>
        <family val="2"/>
      </rPr>
      <t>®</t>
    </r>
  </si>
  <si>
    <r>
      <t>*ZOMETA</t>
    </r>
    <r>
      <rPr>
        <vertAlign val="superscript"/>
        <sz val="9"/>
        <rFont val="Verdana"/>
        <family val="2"/>
      </rPr>
      <t>®</t>
    </r>
  </si>
  <si>
    <t>SACH AL/PE x 192</t>
  </si>
  <si>
    <t>COMPR (2 X 10)</t>
  </si>
  <si>
    <t>Em pruning</t>
  </si>
  <si>
    <t>NE</t>
  </si>
  <si>
    <r>
      <t>*ENABLEX</t>
    </r>
    <r>
      <rPr>
        <vertAlign val="superscript"/>
        <sz val="9"/>
        <rFont val="Verdana"/>
        <family val="2"/>
      </rPr>
      <t xml:space="preserve">® </t>
    </r>
    <r>
      <rPr>
        <sz val="9"/>
        <rFont val="Verdana"/>
        <family val="2"/>
      </rPr>
      <t>◊</t>
    </r>
  </si>
  <si>
    <t>*ENABLEX® ◊</t>
  </si>
  <si>
    <t>Produto para saúde</t>
  </si>
  <si>
    <t>Biológico</t>
  </si>
  <si>
    <t>CÓDIGO SAP</t>
  </si>
  <si>
    <t>Em Pruning</t>
  </si>
  <si>
    <t>PF 0% R$</t>
  </si>
  <si>
    <t>PMC 0% R$</t>
  </si>
  <si>
    <t>PF 12% R$</t>
  </si>
  <si>
    <t>PMC 12% R$</t>
  </si>
  <si>
    <t>PF 17% ZFM R$</t>
  </si>
  <si>
    <t>PMC 17% ZFM R$</t>
  </si>
  <si>
    <t>PF 17% R$</t>
  </si>
  <si>
    <t>PMC 17% R$</t>
  </si>
  <si>
    <t>PF 18% R$</t>
  </si>
  <si>
    <t>PMC 18% R$</t>
  </si>
  <si>
    <t>PF 19% R$</t>
  </si>
  <si>
    <t>PMC 19% R$</t>
  </si>
  <si>
    <t>Reajuste de Preços 2015: Aumento aplicado de 61%, conforme acordado para se equiparar ao concorrente Migrainex (base de cálculo, cada comprimido de Migrainex = R$ 0,902)</t>
  </si>
  <si>
    <t>Aguardando publicação do cancelamento de registro (Jun-2015).</t>
  </si>
  <si>
    <t>7389 unidades. Sem previsão de novas produções. Seremos avisados por SCM.</t>
  </si>
  <si>
    <t xml:space="preserve">Estoques esgotados. </t>
  </si>
  <si>
    <t>Código descontinuado.</t>
  </si>
  <si>
    <t>Registro expirado em 10-Mar-2015. Estoque esgotado.</t>
  </si>
  <si>
    <t>Estoques esgotados.</t>
  </si>
  <si>
    <t>1) SAP Cadastro por cliente Aspen (45258). Condições: ZBRG / ZBRP / ZB00
2) REGISTRO CANCELADO E TRANSFERIDO PARA ASPEN - VERIFICAR A RETIRADA DA TPN - Verificar reunião de Pruning. SCM vai nos avisar.</t>
  </si>
  <si>
    <t>DATA</t>
  </si>
  <si>
    <t>ALTERAÇÃO</t>
  </si>
  <si>
    <t>VERSÃO</t>
  </si>
  <si>
    <t>Atualização de todos os preços, conforme reajuste 2015</t>
  </si>
  <si>
    <t>TPN35 v1</t>
  </si>
  <si>
    <t xml:space="preserve">Exclusões de apresentações prunadas que somente serão excluidos de bula: Diovan 40mg x14 (704654); Exelon 1,5 mg x 14 e 3,0 mg x 56 (706201 e 700614); Foraseq 12/200 mcg 20+20 (724697); </t>
  </si>
  <si>
    <t>HISTÓRICO DE ALTERAÇÕES TPN</t>
  </si>
  <si>
    <t>TPN35 v2</t>
  </si>
  <si>
    <t>Remoção dos preços das alíquotas de ICMS 12, 17, 18 e 19 para produtos do Convênio 140.</t>
  </si>
  <si>
    <t>TPN35 v3</t>
  </si>
  <si>
    <t>TPN35 v4</t>
  </si>
  <si>
    <t xml:space="preserve"> G:\BUSUNITS\Preços\LISTAS\TPN\Histórico TPN\HISTÓRIO TPN_até 2014.doc</t>
  </si>
  <si>
    <t>TPN versão 05 a 34 disponível no arquivo:</t>
  </si>
  <si>
    <t>Aguardando aprovação do pruning. (30/Junho)</t>
  </si>
  <si>
    <t>Estoque esgotado, códigos descontinuados e DRA vai submeter cancelamento de registro até 03/Julho.</t>
  </si>
  <si>
    <t>50 MG COM REV CT BL AL/AL X 20</t>
  </si>
  <si>
    <t xml:space="preserve">60g </t>
  </si>
  <si>
    <t xml:space="preserve">Aerosol 60g </t>
  </si>
  <si>
    <t xml:space="preserve">120g </t>
  </si>
  <si>
    <t xml:space="preserve">Aerosol 120g </t>
  </si>
  <si>
    <t>TPN35 v5</t>
  </si>
  <si>
    <t>TPN35 v6</t>
  </si>
  <si>
    <t xml:space="preserve">Inclusão dos códigos SAP de Revolade 25 mg x 14 (733230), Revolade 50 mg x 14 (733235), Zofran 4 mg x 5 (734128) e Zofran 8 mg x 5 (734129); Atualização dos preços de diversas apresentações de acordo com a lista oficial da CMED (julho/2015). </t>
  </si>
  <si>
    <t>24/08/2015 - PREÇOS INATIVADOS DEVIDO A NÃO COMERCIALIZAÇÃO - REF. COMUNICADO CMED N° 12/2015</t>
  </si>
  <si>
    <r>
      <t xml:space="preserve">Retirada das apresentações listadas na aba "Produtos Inativos" da lista de preços, devido ao Comunicado n° 12 de 2015, que estabeleceu que as apresentações não comercializadas teriam seus preços inativados no SAMMED. Caso haja interesse da empresa comercializar estas apresentações novamente, será necessário submeter um novo Documento Informativo de Preço - </t>
    </r>
    <r>
      <rPr>
        <sz val="10"/>
        <color indexed="10"/>
        <rFont val="Verdana"/>
        <family val="2"/>
      </rPr>
      <t>Versão não publicada na intranet, uma vez que a partir de 01/09/2015 haverá uma nova lista de preços devido ao aumento de preços dos produtos OTC.</t>
    </r>
  </si>
  <si>
    <r>
      <t>Aumento de preços dos produtos OTC - Benefiber pote 155 g (712327), Benefiber</t>
    </r>
    <r>
      <rPr>
        <sz val="10"/>
        <rFont val="Calibri"/>
        <family val="2"/>
      </rPr>
      <t>®</t>
    </r>
    <r>
      <rPr>
        <sz val="10"/>
        <rFont val="Verdana"/>
        <family val="2"/>
      </rPr>
      <t xml:space="preserve"> Nutriose 3,5 g 10 sachet (720224), Benefiber</t>
    </r>
    <r>
      <rPr>
        <sz val="10"/>
        <rFont val="Calibri"/>
        <family val="2"/>
      </rPr>
      <t>®</t>
    </r>
    <r>
      <rPr>
        <sz val="10"/>
        <rFont val="Verdana"/>
        <family val="2"/>
      </rPr>
      <t xml:space="preserve"> Nutriose 3,5 g 28 sachet (712329), Cataflam Sport Ice</t>
    </r>
    <r>
      <rPr>
        <sz val="10"/>
        <rFont val="Calibri"/>
        <family val="2"/>
      </rPr>
      <t>™</t>
    </r>
    <r>
      <rPr>
        <sz val="10"/>
        <rFont val="Verdana"/>
        <family val="2"/>
      </rPr>
      <t xml:space="preserve"> 60 g (723973) e Cataflam Sport Ice™ 120 g (725943).</t>
    </r>
  </si>
  <si>
    <t>1) SAP Cadastro por city code ZPR1 / lista de preços Z6 Condição: ZBRG - Mesmo preço para cliente e TPN
2) Produto sem preço na alíquota 12% ICMS - Publicar o 18% na SIMPRO. (Conferir se Z3 e Z5 têm o mesmo preço de Z6).
3) Produtos sem PMC - Não há preços na condição ZB00.</t>
  </si>
  <si>
    <t>Produtos sem PMC - Não há preços na condição ZB00.</t>
  </si>
  <si>
    <t>1) Conv. 140 - Repetir PF 0% e PMC 0% para todas as alíquotas antes de subir o preço no SAP
2) Produtos sem PMC - Não há preços na condição ZB00. Código descontinuado.</t>
  </si>
  <si>
    <r>
      <t>Correção do Número de Registro do Tasigna.
Incorreto: 1.0068.</t>
    </r>
    <r>
      <rPr>
        <sz val="10"/>
        <color indexed="10"/>
        <rFont val="Verdana"/>
        <family val="2"/>
      </rPr>
      <t>1074</t>
    </r>
    <r>
      <rPr>
        <sz val="10"/>
        <rFont val="Verdana"/>
        <family val="2"/>
      </rPr>
      <t>.007-7. Correto: 1.0068.</t>
    </r>
    <r>
      <rPr>
        <sz val="10"/>
        <color indexed="17"/>
        <rFont val="Verdana"/>
        <family val="2"/>
      </rPr>
      <t>1060</t>
    </r>
    <r>
      <rPr>
        <sz val="10"/>
        <rFont val="Verdana"/>
        <family val="2"/>
      </rPr>
      <t>.007-7.</t>
    </r>
  </si>
  <si>
    <t>CÓD. SAP</t>
  </si>
  <si>
    <t>LISTA</t>
  </si>
  <si>
    <t>Redução do preço das apresentações de Zometa (714990 e 721974)  por determinação da CMED (Ofício 779/2015/CMED/ANVISA).</t>
  </si>
  <si>
    <t>TPN35 v7</t>
  </si>
  <si>
    <t>Alteração da divisão NSO, que foi separada em duas unidades: NS e Retina.</t>
  </si>
  <si>
    <t>Data de Aprovação de Preço</t>
  </si>
  <si>
    <t>Categoria</t>
  </si>
  <si>
    <t>Categoria II</t>
  </si>
  <si>
    <t>Incluir</t>
  </si>
  <si>
    <t>Categoria III</t>
  </si>
  <si>
    <t>INCLUIR</t>
  </si>
  <si>
    <t>NA Preço Não Controlado</t>
  </si>
  <si>
    <t>NA Preço Liberado</t>
  </si>
  <si>
    <t>Inclusão da data de aprovação dos preços e categorias de registro de preço.</t>
  </si>
  <si>
    <t>Inclusão nova apresentação Voltaren (734703).</t>
  </si>
  <si>
    <t>Atualização para fórmula com apenas 2 casas decimais.</t>
  </si>
  <si>
    <t>Inclusão de coluna para identificar se a apresentação está sendo discutida na reunião de pruning.</t>
  </si>
  <si>
    <t>Inclusão das exceções do SAP.</t>
  </si>
  <si>
    <t>Inclusão Stalevo 200 mg - Código SAP 711639 (Lançamento).</t>
  </si>
  <si>
    <t>Ajuste de produtos por Bus.</t>
  </si>
  <si>
    <t>Correção do código EAN da Apresolina nova embalagem.</t>
  </si>
  <si>
    <t>Retirada produtos da Alcon para outra aba.</t>
  </si>
  <si>
    <t>Inclusões das novas apresentações Sandostatin LAR; Seebri; Bexsero.</t>
  </si>
  <si>
    <t>Exclusão dos produtos da Alcon que não tem preço controlado pela CMED - Genteal Gel e Vitalux Plus (707330 e 705631).</t>
  </si>
  <si>
    <t>Exclusão de Diovan Amlo Combo 160 mg/5 mg 28 + 28 e 80 mg/5 mg 28 + 28 (702344 e 702338) - registro cancelado em 19/02/2015.</t>
  </si>
  <si>
    <t>Exclusão de Sebivo 600 MG 28 CP (710895) - registro caducado em 22/10/2011.</t>
  </si>
  <si>
    <t>Exclusões de apresentações prunadas aguardando cancelamento: Diclofenaco Sódico 50 mg x 20 (702356); Merigest 2,0 mg + 0,7 mg x 28 (127338); Muricalm 10 ml sol or (120079); Nyolol Gel 0,1% x 5 ml (147095).</t>
  </si>
  <si>
    <t>Higroton 12,5 mg x 14 e 25 mg x 14 (719753 e 725680); Lamisil 125 mg x 14 e 250 mg x 7 (105180 e 132533); Miflonide 200 mcg x 30 (720424); Rasilez 300 mg x 14 (713396); Rasilez Amlo 300 mg + 5 mg x 14 (721599); Rasilez HCT 150 mg + 25 mg x 14, 300 mg + 12,5 mg x 14 e 300 mg + 25 mg x 14 (715488, 715491 e 715494).</t>
  </si>
  <si>
    <r>
      <t>Redução de preços de Diovan</t>
    </r>
    <r>
      <rPr>
        <sz val="10"/>
        <rFont val="Calibri"/>
        <family val="2"/>
      </rPr>
      <t>®(146481, 146482, 146485, 146486, 703028, 703029 e 704655)</t>
    </r>
    <r>
      <rPr>
        <sz val="10"/>
        <rFont val="Verdana"/>
        <family val="2"/>
      </rPr>
      <t xml:space="preserve"> e Diovan</t>
    </r>
    <r>
      <rPr>
        <sz val="10"/>
        <rFont val="Calibri"/>
        <family val="2"/>
      </rPr>
      <t>®</t>
    </r>
    <r>
      <rPr>
        <sz val="10"/>
        <rFont val="Verdana"/>
        <family val="2"/>
      </rPr>
      <t xml:space="preserve"> HCT (132259, 140011, 140012, 152550, 704152, 711386, 711388 e 711389).</t>
    </r>
  </si>
  <si>
    <t>VACINAS</t>
  </si>
  <si>
    <t>SAP</t>
  </si>
  <si>
    <t>Aprovação de Preço</t>
  </si>
  <si>
    <t>Observações Pruning</t>
  </si>
  <si>
    <t>PRUNING</t>
  </si>
  <si>
    <t>CONVÊNIOS</t>
  </si>
  <si>
    <t>Classificações</t>
  </si>
  <si>
    <t>TPN35 v8</t>
  </si>
  <si>
    <t>Inlcusão dos valores de PMC para o Xolair (141045) e alteração das novas alíquotas de ICMS (18% para AM e RS e 12% para genéricos de SP)</t>
  </si>
  <si>
    <t>TPN35 v9</t>
  </si>
  <si>
    <t>Inclusão do produto Jakavi (Lançamento)
Alteração do preço de Aclasta (correção do reajuste)</t>
  </si>
  <si>
    <t>Retirar da TPN - Estoque esgotado e do SAP</t>
  </si>
  <si>
    <t>Lotes expirados! Retirar da TPN e do SAP</t>
  </si>
  <si>
    <t>Retirar da TPN e SAP - Estoque esgotado</t>
  </si>
  <si>
    <t>Retirar do SAP e TPN - lotes vencidos</t>
  </si>
  <si>
    <t>Substituído pela nova embalagem - Lotes expirados, retirar da TPN e SAP</t>
  </si>
  <si>
    <t>Lotes expirados! Retirar da TPN e do SAP (31/07/2014)</t>
  </si>
  <si>
    <t>Lotes expirados! Retirar da TPN e do SAP (30/11/2015)</t>
  </si>
  <si>
    <t>Lotes expirados! Retirar da TPN e do SAP (30/09/2015)</t>
  </si>
  <si>
    <t>Lotes expirados! Retirar da TPN e do SAP (30/06/2015)</t>
  </si>
  <si>
    <t>Retirar da TPN e SAP - Estoque esgotado em 30/04/2012</t>
  </si>
  <si>
    <t>Retirar da TPN e SAP - Estoque esgotado em 30/11/2013</t>
  </si>
  <si>
    <t>RETIRADOS DA TPN EM 28/01/2016 (Reunião de Pruning)</t>
  </si>
  <si>
    <t>Vencimento do lote - 31/03/2016</t>
  </si>
  <si>
    <t>Registrado pela Aspen - aguardar vencimento dos lotes para retirar do SAP e da TPN</t>
  </si>
  <si>
    <t>Atualização da reunião de pruning - retirada de códigos inativos e não comercializados (diversos)</t>
  </si>
  <si>
    <t>ESTABELECIDOS</t>
  </si>
  <si>
    <t>TPN35 v10</t>
  </si>
  <si>
    <t xml:space="preserve">4.5141.0965.003-8 </t>
  </si>
  <si>
    <t xml:space="preserve">4.5141.0965.004-6 </t>
  </si>
  <si>
    <t>Inclusão da coluna de ICMS 18% ZFM, inclusão dos códigos GGREM das três apresentações do Jakavi (726714, 726715 e 726716) e atualização dos números de registro do Benefiber</t>
  </si>
  <si>
    <t>ARZERRA</t>
  </si>
  <si>
    <t xml:space="preserve">20 MG / ML SOL INJ CT 3 FA VD INC X 5 ML </t>
  </si>
  <si>
    <t xml:space="preserve">20 MG / ML SOL INJ CT FA VD INC X 50 ML </t>
  </si>
  <si>
    <t>OFATUMUMABE</t>
  </si>
  <si>
    <t>10 MG/ML SOL INJ CT 1 SER PREENC VD TRANS X 0,165 ML</t>
  </si>
  <si>
    <t>7896261020085</t>
  </si>
  <si>
    <t>ICMS 20%</t>
  </si>
  <si>
    <t>ICMS 18% ALC</t>
  </si>
  <si>
    <t>ICMS 17,5%</t>
  </si>
  <si>
    <t>ICMS 17,5% ALC</t>
  </si>
  <si>
    <t>ICMS 17% ALC</t>
  </si>
  <si>
    <t>PF 20%</t>
  </si>
  <si>
    <t>PMC 20%</t>
  </si>
  <si>
    <t>PF 18% ALC</t>
  </si>
  <si>
    <t>PMC 18% ALC</t>
  </si>
  <si>
    <t>PF 17,5%</t>
  </si>
  <si>
    <t>PMC 17,5%</t>
  </si>
  <si>
    <t>PF 17,5% ALC</t>
  </si>
  <si>
    <t>PMC 17,5% ALC</t>
  </si>
  <si>
    <t>PF 17% ALC</t>
  </si>
  <si>
    <t>PMC 17% ALC</t>
  </si>
  <si>
    <t>CONVERTER PARA LISTA POSITIVA</t>
  </si>
  <si>
    <t>FATORES DE CONVERSÃO PARA PMC</t>
  </si>
  <si>
    <t>LISTA POSITIVA</t>
  </si>
  <si>
    <t>LISTA NEGATIVA</t>
  </si>
  <si>
    <t>LISTA NEUTRA</t>
  </si>
  <si>
    <t>ORIGEM</t>
  </si>
  <si>
    <t>Lista Positiva 18%</t>
  </si>
  <si>
    <t>Lista Negativa 18%</t>
  </si>
  <si>
    <t>Lista Neutra 18%</t>
  </si>
  <si>
    <t>CONVERTER PARA LISTA NEGATIVA</t>
  </si>
  <si>
    <t>CONVERTER PARA LISTA NEUTRA</t>
  </si>
  <si>
    <t>Lista</t>
  </si>
  <si>
    <t>JETREA</t>
  </si>
  <si>
    <t>2,5 MG/ML SOL DIL INJ IVIT AMP VD TRANS X 0,2 ML</t>
  </si>
  <si>
    <t>7896548199596</t>
  </si>
  <si>
    <t>NYOLOL GEL</t>
  </si>
  <si>
    <t>7898088360849</t>
  </si>
  <si>
    <t>★ Alíquotas de ICMS 20% - RJ; ICMS 18% - AM, AP, BA, MA, MG, PB, PE, PR, RN, RS, SE, SP, TO e RJ (medicamentos da Portaria MS 1318/2002 ); ICMS 17,5% - RO; ICMS 17% - Demais Estados; ICMS 12% - Medicamentos Genéricos de SP e MG. Áreas de Livre Comércio – ALC -: Manaus/Tabatinga (AM), Boa Vista/Bonfim (RR), Macapá/Santana (AP), Guajará-Mirim (RO), Brasiléia/Epitaciolândia/ Cruzeiro do Sul (AC)</t>
  </si>
  <si>
    <t>LISTA DE PREÇOS NACIONAL Nº 36 - Versão 1 (em vigor a partir de 31/03/2016)</t>
  </si>
  <si>
    <t>EM VIGOR A PARTIR DE 31/03/2016, AUTORIZADO PELA RESOLUÇÃO CMED nº 01, DE 14 DE MARÇO DE 2016, DOU DE 01/04/2016</t>
  </si>
  <si>
    <t>Cadastro de preço para cliente específico Aspen 51014 (Incluir racional de cálculo)</t>
  </si>
  <si>
    <t>Registro transferido para Aspen - Retirado da TPN em 01/04/2016</t>
  </si>
  <si>
    <t>Categoria IV</t>
  </si>
  <si>
    <t>1225/10 de 30/09/2010</t>
  </si>
  <si>
    <t>TPN36 v1</t>
  </si>
  <si>
    <t>Reajuste de Preços 2016.
Produtos Diovan Amlo Fix e Foraseq tiveram reajuste de preços 0%, conforme aprovação dos responsáveis.</t>
  </si>
  <si>
    <t>Retirado da TPN em 01/04/2016</t>
  </si>
  <si>
    <r>
      <t>CATAFLAMPRO XT EMULGEL</t>
    </r>
    <r>
      <rPr>
        <vertAlign val="superscript"/>
        <sz val="9"/>
        <color indexed="10"/>
        <rFont val="Verdana"/>
        <family val="2"/>
      </rPr>
      <t>®</t>
    </r>
    <r>
      <rPr>
        <sz val="9"/>
        <color indexed="10"/>
        <rFont val="Verdana"/>
        <family val="2"/>
      </rPr>
      <t xml:space="preserve"> </t>
    </r>
  </si>
</sst>
</file>

<file path=xl/styles.xml><?xml version="1.0" encoding="utf-8"?>
<styleSheet xmlns="http://schemas.openxmlformats.org/spreadsheetml/2006/main">
  <numFmts count="1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00000000"/>
    <numFmt numFmtId="165" formatCode="_(* #,##0.00_);_(* \(#,##0.00\);_(* &quot;-&quot;??_);_(@_)"/>
    <numFmt numFmtId="166" formatCode="000000000000000"/>
    <numFmt numFmtId="167" formatCode="#,##0.000"/>
    <numFmt numFmtId="168" formatCode="0.00000"/>
    <numFmt numFmtId="169" formatCode="0.000000"/>
    <numFmt numFmtId="170" formatCode="0.0%"/>
  </numFmts>
  <fonts count="86">
    <font>
      <sz val="11"/>
      <color theme="1"/>
      <name val="Calibri"/>
      <family val="2"/>
    </font>
    <font>
      <sz val="11"/>
      <color indexed="8"/>
      <name val="Calibri"/>
      <family val="2"/>
    </font>
    <font>
      <sz val="10"/>
      <name val="Verdana"/>
      <family val="2"/>
    </font>
    <font>
      <sz val="8"/>
      <name val="Verdana"/>
      <family val="2"/>
    </font>
    <font>
      <sz val="9"/>
      <name val="Verdana"/>
      <family val="2"/>
    </font>
    <font>
      <b/>
      <sz val="9"/>
      <name val="Verdana"/>
      <family val="2"/>
    </font>
    <font>
      <b/>
      <sz val="12"/>
      <name val="Verdana"/>
      <family val="2"/>
    </font>
    <font>
      <b/>
      <sz val="10"/>
      <color indexed="9"/>
      <name val="Verdana"/>
      <family val="2"/>
    </font>
    <font>
      <b/>
      <sz val="8"/>
      <color indexed="9"/>
      <name val="Verdana"/>
      <family val="2"/>
    </font>
    <font>
      <b/>
      <sz val="7"/>
      <color indexed="9"/>
      <name val="Verdana"/>
      <family val="2"/>
    </font>
    <font>
      <b/>
      <sz val="6"/>
      <color indexed="9"/>
      <name val="Verdana"/>
      <family val="2"/>
    </font>
    <font>
      <vertAlign val="superscript"/>
      <sz val="9"/>
      <name val="NewCenturySchlbk"/>
      <family val="1"/>
    </font>
    <font>
      <sz val="9"/>
      <name val="NewCenturySchlbk"/>
      <family val="1"/>
    </font>
    <font>
      <vertAlign val="superscript"/>
      <sz val="9"/>
      <name val="Verdana"/>
      <family val="2"/>
    </font>
    <font>
      <sz val="10"/>
      <color indexed="10"/>
      <name val="Verdana"/>
      <family val="2"/>
    </font>
    <font>
      <vertAlign val="superscript"/>
      <sz val="10"/>
      <name val="Verdana"/>
      <family val="2"/>
    </font>
    <font>
      <sz val="12"/>
      <name val="Verdana"/>
      <family val="2"/>
    </font>
    <font>
      <vertAlign val="superscript"/>
      <sz val="10"/>
      <name val="Cambria"/>
      <family val="1"/>
    </font>
    <font>
      <sz val="11"/>
      <color indexed="8"/>
      <name val="Arial"/>
      <family val="2"/>
    </font>
    <font>
      <b/>
      <sz val="10"/>
      <name val="Verdana"/>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Tahoma"/>
      <family val="2"/>
    </font>
    <font>
      <b/>
      <sz val="9"/>
      <name val="Tahoma"/>
      <family val="2"/>
    </font>
    <font>
      <sz val="9"/>
      <color indexed="9"/>
      <name val="Verdana"/>
      <family val="2"/>
    </font>
    <font>
      <b/>
      <sz val="9"/>
      <color indexed="10"/>
      <name val="Verdana"/>
      <family val="2"/>
    </font>
    <font>
      <b/>
      <sz val="48"/>
      <color indexed="10"/>
      <name val="Verdana"/>
      <family val="2"/>
    </font>
    <font>
      <sz val="11"/>
      <color indexed="8"/>
      <name val="Verdana"/>
      <family val="2"/>
    </font>
    <font>
      <b/>
      <sz val="12"/>
      <name val="Arial"/>
      <family val="2"/>
    </font>
    <font>
      <b/>
      <sz val="14"/>
      <name val="Arial"/>
      <family val="2"/>
    </font>
    <font>
      <u val="single"/>
      <sz val="11"/>
      <color indexed="12"/>
      <name val="Calibri"/>
      <family val="2"/>
    </font>
    <font>
      <sz val="10"/>
      <name val="Calibri"/>
      <family val="2"/>
    </font>
    <font>
      <sz val="10"/>
      <color indexed="17"/>
      <name val="Verdana"/>
      <family val="2"/>
    </font>
    <font>
      <b/>
      <sz val="8"/>
      <color indexed="10"/>
      <name val="Verdana"/>
      <family val="2"/>
    </font>
    <font>
      <sz val="10"/>
      <name val="MS Sans Serif"/>
      <family val="2"/>
    </font>
    <font>
      <b/>
      <sz val="11"/>
      <color indexed="10"/>
      <name val="Verdana"/>
      <family val="2"/>
    </font>
    <font>
      <b/>
      <sz val="9"/>
      <color indexed="8"/>
      <name val="Verdana"/>
      <family val="2"/>
    </font>
    <font>
      <sz val="9"/>
      <color indexed="10"/>
      <name val="Verdana"/>
      <family val="2"/>
    </font>
    <font>
      <vertAlign val="superscript"/>
      <sz val="9"/>
      <color indexed="10"/>
      <name val="Verdan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0"/>
      <name val="Verdana"/>
      <family val="2"/>
    </font>
    <font>
      <b/>
      <sz val="10"/>
      <color theme="0"/>
      <name val="Verdana"/>
      <family val="2"/>
    </font>
    <font>
      <b/>
      <sz val="7"/>
      <color theme="0"/>
      <name val="Verdana"/>
      <family val="2"/>
    </font>
    <font>
      <sz val="11"/>
      <color theme="1"/>
      <name val="Verdana"/>
      <family val="2"/>
    </font>
    <font>
      <b/>
      <sz val="48"/>
      <color rgb="FFFF0000"/>
      <name val="Verdana"/>
      <family val="2"/>
    </font>
    <font>
      <sz val="9"/>
      <color theme="0"/>
      <name val="Verdana"/>
      <family val="2"/>
    </font>
    <font>
      <b/>
      <sz val="9"/>
      <color rgb="FFFF0000"/>
      <name val="Verdana"/>
      <family val="2"/>
    </font>
    <font>
      <b/>
      <sz val="8"/>
      <color rgb="FFFF0000"/>
      <name val="Verdana"/>
      <family val="2"/>
    </font>
    <font>
      <b/>
      <sz val="9"/>
      <color theme="1"/>
      <name val="Verdana"/>
      <family val="2"/>
    </font>
    <font>
      <b/>
      <sz val="9"/>
      <color rgb="FF000000"/>
      <name val="Verdana"/>
      <family val="2"/>
    </font>
    <font>
      <sz val="9"/>
      <color rgb="FFFF0000"/>
      <name val="Verdana"/>
      <family val="2"/>
    </font>
    <font>
      <b/>
      <sz val="11"/>
      <color rgb="FFFF0000"/>
      <name val="Verdana"/>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9" tint="-0.4999699890613556"/>
        <bgColor indexed="64"/>
      </patternFill>
    </fill>
    <fill>
      <patternFill patternType="solid">
        <fgColor theme="2"/>
        <bgColor indexed="64"/>
      </patternFill>
    </fill>
    <fill>
      <patternFill patternType="solid">
        <fgColor rgb="FFBD5907"/>
        <bgColor indexed="64"/>
      </patternFill>
    </fill>
    <fill>
      <patternFill patternType="solid">
        <fgColor rgb="FFBD5907"/>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theme="9" tint="-0.4999699890613556"/>
        <bgColor indexed="64"/>
      </patternFill>
    </fill>
    <fill>
      <patternFill patternType="solid">
        <fgColor theme="0"/>
        <bgColor indexed="64"/>
      </patternFill>
    </fill>
    <fill>
      <patternFill patternType="solid">
        <fgColor rgb="FFFFC0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
      <patternFill patternType="solid">
        <fgColor rgb="FFEEECE1"/>
        <bgColor indexed="64"/>
      </patternFill>
    </fill>
    <fill>
      <patternFill patternType="solid">
        <fgColor rgb="FFFDE9D9"/>
        <bgColor indexed="64"/>
      </patternFill>
    </fill>
    <fill>
      <patternFill patternType="solid">
        <fgColor theme="2"/>
        <bgColor indexed="64"/>
      </patternFill>
    </fill>
    <fill>
      <patternFill patternType="solid">
        <fgColor theme="0" tint="-0.4999699890613556"/>
        <bgColor indexed="64"/>
      </patternFill>
    </fill>
    <fill>
      <patternFill patternType="solid">
        <fgColor theme="0" tint="-0.2499700039625167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ck">
        <color theme="0"/>
      </left>
      <right style="thick">
        <color theme="0"/>
      </right>
      <top style="thick">
        <color theme="0"/>
      </top>
      <bottom style="thick">
        <color theme="0"/>
      </bottom>
    </border>
    <border>
      <left style="thick">
        <color theme="0"/>
      </left>
      <right style="thick">
        <color theme="0"/>
      </right>
      <top style="thick">
        <color theme="0"/>
      </top>
      <bottom/>
    </border>
    <border>
      <left style="medium">
        <color theme="0"/>
      </left>
      <right style="medium">
        <color theme="0"/>
      </right>
      <top style="medium">
        <color theme="0"/>
      </top>
      <bottom/>
    </border>
    <border>
      <left/>
      <right style="medium">
        <color theme="0"/>
      </right>
      <top/>
      <bottom style="medium">
        <color theme="0"/>
      </bottom>
    </border>
    <border>
      <left style="medium">
        <color theme="0"/>
      </left>
      <right style="medium">
        <color theme="0"/>
      </right>
      <top/>
      <bottom/>
    </border>
    <border>
      <left style="medium">
        <color theme="0"/>
      </left>
      <right style="medium">
        <color theme="0"/>
      </right>
      <top/>
      <bottom style="medium">
        <color theme="0"/>
      </bottom>
    </border>
    <border>
      <left style="medium">
        <color theme="0"/>
      </left>
      <right style="medium">
        <color theme="0"/>
      </right>
      <top style="medium">
        <color theme="0"/>
      </top>
      <bottom style="medium">
        <color theme="0"/>
      </bottom>
    </border>
    <border>
      <left style="medium">
        <color theme="0"/>
      </left>
      <right/>
      <top style="medium">
        <color theme="0"/>
      </top>
      <bottom style="medium">
        <color theme="0"/>
      </bottom>
    </border>
    <border>
      <left/>
      <right/>
      <top style="medium">
        <color theme="0"/>
      </top>
      <bottom style="medium">
        <color theme="0"/>
      </bottom>
    </border>
    <border>
      <left style="thick">
        <color theme="0"/>
      </left>
      <right style="thick">
        <color theme="0"/>
      </right>
      <top style="medium">
        <color theme="0"/>
      </top>
      <bottom style="medium">
        <color theme="0"/>
      </bottom>
    </border>
    <border>
      <left/>
      <right style="medium">
        <color theme="0"/>
      </right>
      <top style="medium">
        <color theme="0"/>
      </top>
      <bottom style="medium">
        <color theme="0"/>
      </bottom>
    </border>
    <border>
      <left style="medium">
        <color theme="0"/>
      </left>
      <right/>
      <top style="medium">
        <color theme="0"/>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medium">
        <color theme="0"/>
      </top>
      <bottom/>
    </border>
    <border>
      <left style="thick">
        <color theme="0"/>
      </left>
      <right/>
      <top style="thick">
        <color theme="0"/>
      </top>
      <bottom style="thick">
        <color theme="0"/>
      </bottom>
    </border>
    <border>
      <left/>
      <right style="thick">
        <color theme="0"/>
      </right>
      <top style="thick">
        <color theme="0"/>
      </top>
      <bottom style="thick">
        <color theme="0"/>
      </bottom>
    </border>
    <border>
      <left style="medium">
        <color theme="0"/>
      </left>
      <right/>
      <top/>
      <bottom style="medium">
        <color theme="0"/>
      </bottom>
    </border>
    <border>
      <left/>
      <right/>
      <top/>
      <bottom style="medium">
        <color theme="0"/>
      </bottom>
    </border>
    <border>
      <left style="medium">
        <color theme="0"/>
      </left>
      <right/>
      <top/>
      <bottom/>
    </border>
    <border>
      <left style="thin"/>
      <right style="thin"/>
      <top style="thin"/>
      <bottom/>
    </border>
    <border>
      <left/>
      <right style="medium">
        <color theme="0"/>
      </right>
      <top style="medium">
        <color theme="0"/>
      </top>
      <bottom/>
    </border>
    <border>
      <left/>
      <right style="medium">
        <color rgb="FFFFFFFF"/>
      </right>
      <top/>
      <bottom/>
    </border>
    <border>
      <left/>
      <right style="medium">
        <color rgb="FFFFFFFF"/>
      </right>
      <top/>
      <bottom style="medium">
        <color rgb="FFFFFFFF"/>
      </bottom>
    </border>
    <border>
      <left style="medium">
        <color rgb="FFFFFFFF"/>
      </left>
      <right style="medium">
        <color rgb="FFFFFFFF"/>
      </right>
      <top/>
      <bottom/>
    </border>
    <border>
      <left style="medium">
        <color rgb="FFFFFFFF"/>
      </left>
      <right style="medium">
        <color rgb="FFFFFFFF"/>
      </right>
      <top/>
      <bottom style="medium">
        <color rgb="FFFFFFFF"/>
      </bottom>
    </border>
    <border>
      <left style="medium">
        <color rgb="FFFFFFFF"/>
      </left>
      <right style="medium">
        <color rgb="FFFFFFFF"/>
      </right>
      <top style="medium">
        <color rgb="FFFFFFFF"/>
      </top>
      <bottom/>
    </border>
    <border>
      <left/>
      <right style="medium">
        <color rgb="FFFFFFFF"/>
      </right>
      <top style="medium">
        <color rgb="FFFFFFFF"/>
      </top>
      <bottom/>
    </border>
    <border>
      <left/>
      <right/>
      <top/>
      <bottom style="medium">
        <color rgb="FFFFFFFF"/>
      </bottom>
    </border>
    <border>
      <left/>
      <right/>
      <top style="medium">
        <color rgb="FFFFFFFF"/>
      </top>
      <bottom/>
    </border>
    <border>
      <left style="medium">
        <color rgb="FFFFFFFF"/>
      </left>
      <right style="medium">
        <color rgb="FFFFFFFF"/>
      </right>
      <top/>
      <bottom style="medium">
        <color theme="0"/>
      </bottom>
    </border>
    <border>
      <left/>
      <right style="medium">
        <color rgb="FFFFFFFF"/>
      </right>
      <top/>
      <bottom style="medium">
        <color theme="0"/>
      </bottom>
    </border>
    <border>
      <left/>
      <right/>
      <top/>
      <bottom style="thin"/>
    </border>
    <border>
      <left style="thick">
        <color theme="0"/>
      </left>
      <right/>
      <top/>
      <bottom style="thick">
        <color theme="0"/>
      </bottom>
    </border>
    <border>
      <left/>
      <right/>
      <top/>
      <bottom style="thick">
        <color theme="0"/>
      </bottom>
    </border>
    <border>
      <left style="medium"/>
      <right/>
      <top style="medium"/>
      <bottom style="medium"/>
    </border>
    <border>
      <left/>
      <right/>
      <top style="medium"/>
      <bottom style="medium"/>
    </border>
    <border>
      <left/>
      <right style="medium"/>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68" fillId="0" borderId="0">
      <alignment/>
      <protection/>
    </xf>
    <xf numFmtId="0" fontId="49" fillId="0" borderId="0">
      <alignment/>
      <protection/>
    </xf>
    <xf numFmtId="0" fontId="20" fillId="0" borderId="0">
      <alignment/>
      <protection/>
    </xf>
    <xf numFmtId="0" fontId="2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66">
    <xf numFmtId="0" fontId="0" fillId="0" borderId="0" xfId="0" applyFont="1" applyAlignment="1">
      <alignment/>
    </xf>
    <xf numFmtId="0" fontId="2" fillId="0" borderId="0" xfId="0" applyFont="1" applyFill="1" applyAlignment="1">
      <alignment/>
    </xf>
    <xf numFmtId="1" fontId="2" fillId="0" borderId="0" xfId="0" applyNumberFormat="1" applyFont="1" applyFill="1" applyAlignment="1">
      <alignment horizontal="center"/>
    </xf>
    <xf numFmtId="0" fontId="2" fillId="0" borderId="0" xfId="0" applyFont="1" applyFill="1" applyAlignment="1">
      <alignment horizontal="center"/>
    </xf>
    <xf numFmtId="4" fontId="2" fillId="0" borderId="0" xfId="0" applyNumberFormat="1" applyFont="1" applyFill="1" applyAlignment="1">
      <alignment/>
    </xf>
    <xf numFmtId="4" fontId="2" fillId="0" borderId="0" xfId="0" applyNumberFormat="1" applyFont="1" applyFill="1" applyBorder="1" applyAlignment="1">
      <alignment horizontal="left"/>
    </xf>
    <xf numFmtId="0" fontId="2" fillId="0" borderId="0" xfId="0" applyFont="1" applyFill="1" applyBorder="1" applyAlignment="1">
      <alignment/>
    </xf>
    <xf numFmtId="0" fontId="3" fillId="0" borderId="0" xfId="0" applyFont="1" applyFill="1" applyBorder="1" applyAlignment="1">
      <alignment/>
    </xf>
    <xf numFmtId="0" fontId="4" fillId="0" borderId="0" xfId="0" applyFont="1" applyFill="1" applyAlignment="1">
      <alignment/>
    </xf>
    <xf numFmtId="1" fontId="4" fillId="0" borderId="0" xfId="0" applyNumberFormat="1" applyFont="1" applyFill="1" applyAlignment="1">
      <alignment horizontal="center"/>
    </xf>
    <xf numFmtId="0" fontId="4" fillId="0" borderId="0" xfId="0" applyFont="1" applyFill="1" applyAlignment="1">
      <alignment horizontal="center"/>
    </xf>
    <xf numFmtId="4" fontId="4" fillId="0" borderId="0" xfId="0" applyNumberFormat="1" applyFont="1" applyFill="1" applyAlignment="1">
      <alignment horizontal="center"/>
    </xf>
    <xf numFmtId="4" fontId="2" fillId="0" borderId="0" xfId="0" applyNumberFormat="1" applyFont="1" applyFill="1" applyAlignment="1">
      <alignment horizontal="center"/>
    </xf>
    <xf numFmtId="0" fontId="5" fillId="0" borderId="0" xfId="0" applyFont="1" applyFill="1" applyBorder="1" applyAlignment="1">
      <alignment/>
    </xf>
    <xf numFmtId="0" fontId="6" fillId="33" borderId="0" xfId="0" applyFont="1" applyFill="1" applyBorder="1" applyAlignment="1">
      <alignment/>
    </xf>
    <xf numFmtId="0" fontId="2" fillId="33" borderId="0" xfId="0" applyFont="1" applyFill="1" applyAlignment="1">
      <alignment horizontal="center"/>
    </xf>
    <xf numFmtId="1" fontId="2" fillId="33" borderId="0" xfId="0" applyNumberFormat="1" applyFont="1" applyFill="1" applyAlignment="1">
      <alignment horizontal="center"/>
    </xf>
    <xf numFmtId="1" fontId="2" fillId="33" borderId="10" xfId="0" applyNumberFormat="1" applyFont="1" applyFill="1" applyBorder="1" applyAlignment="1">
      <alignment horizontal="center"/>
    </xf>
    <xf numFmtId="0" fontId="73" fillId="34" borderId="11" xfId="0" applyFont="1" applyFill="1" applyBorder="1" applyAlignment="1" applyProtection="1">
      <alignment horizontal="center" vertical="center"/>
      <protection/>
    </xf>
    <xf numFmtId="0" fontId="74" fillId="0" borderId="0" xfId="0" applyFont="1" applyFill="1" applyBorder="1" applyAlignment="1">
      <alignment/>
    </xf>
    <xf numFmtId="0" fontId="2" fillId="0" borderId="0" xfId="0" applyFont="1" applyFill="1" applyAlignment="1">
      <alignment/>
    </xf>
    <xf numFmtId="4" fontId="2" fillId="0" borderId="0" xfId="0" applyNumberFormat="1" applyFont="1" applyFill="1" applyAlignment="1">
      <alignment/>
    </xf>
    <xf numFmtId="4" fontId="2" fillId="0" borderId="0" xfId="0" applyNumberFormat="1" applyFont="1" applyFill="1" applyBorder="1" applyAlignment="1">
      <alignment/>
    </xf>
    <xf numFmtId="0" fontId="2" fillId="0" borderId="0" xfId="0" applyFont="1" applyFill="1" applyBorder="1" applyAlignment="1">
      <alignment/>
    </xf>
    <xf numFmtId="0" fontId="5" fillId="0" borderId="0" xfId="0" applyFont="1" applyFill="1" applyBorder="1" applyAlignment="1">
      <alignment horizontal="left" wrapText="1"/>
    </xf>
    <xf numFmtId="0" fontId="73" fillId="34" borderId="11" xfId="0" applyFont="1" applyFill="1" applyBorder="1" applyAlignment="1" applyProtection="1">
      <alignment horizontal="center" vertical="center" wrapText="1"/>
      <protection/>
    </xf>
    <xf numFmtId="1" fontId="73" fillId="34" borderId="11" xfId="0" applyNumberFormat="1" applyFont="1" applyFill="1" applyBorder="1" applyAlignment="1" applyProtection="1">
      <alignment horizontal="center" vertical="center" wrapText="1"/>
      <protection/>
    </xf>
    <xf numFmtId="1" fontId="73" fillId="34" borderId="11" xfId="0" applyNumberFormat="1" applyFont="1" applyFill="1" applyBorder="1" applyAlignment="1" applyProtection="1">
      <alignment horizontal="center" vertical="center"/>
      <protection/>
    </xf>
    <xf numFmtId="1" fontId="75" fillId="34" borderId="11" xfId="0" applyNumberFormat="1" applyFont="1" applyFill="1" applyBorder="1" applyAlignment="1" applyProtection="1">
      <alignment horizontal="center" vertical="center" wrapText="1"/>
      <protection/>
    </xf>
    <xf numFmtId="0" fontId="4" fillId="35" borderId="12" xfId="0" applyFont="1" applyFill="1" applyBorder="1" applyAlignment="1" applyProtection="1" quotePrefix="1">
      <alignment horizontal="left" vertical="center" wrapText="1"/>
      <protection/>
    </xf>
    <xf numFmtId="0" fontId="4" fillId="35" borderId="13" xfId="0" applyFont="1" applyFill="1" applyBorder="1" applyAlignment="1" applyProtection="1">
      <alignment horizontal="left" vertical="center" wrapText="1"/>
      <protection/>
    </xf>
    <xf numFmtId="0" fontId="4" fillId="7" borderId="14" xfId="0" applyFont="1" applyFill="1" applyBorder="1" applyAlignment="1" applyProtection="1" quotePrefix="1">
      <alignment horizontal="left" vertical="center" wrapText="1"/>
      <protection/>
    </xf>
    <xf numFmtId="0" fontId="4" fillId="7" borderId="12" xfId="0" applyFont="1" applyFill="1" applyBorder="1" applyAlignment="1" applyProtection="1" quotePrefix="1">
      <alignment horizontal="left" vertical="center" wrapText="1"/>
      <protection/>
    </xf>
    <xf numFmtId="0" fontId="4" fillId="7" borderId="13" xfId="0" applyFont="1" applyFill="1" applyBorder="1" applyAlignment="1" applyProtection="1">
      <alignment horizontal="left" vertical="center" wrapText="1"/>
      <protection/>
    </xf>
    <xf numFmtId="1" fontId="4" fillId="7" borderId="12" xfId="0" applyNumberFormat="1" applyFont="1" applyFill="1" applyBorder="1" applyAlignment="1" applyProtection="1">
      <alignment horizontal="center" vertical="center" wrapText="1"/>
      <protection/>
    </xf>
    <xf numFmtId="1" fontId="4" fillId="35" borderId="12" xfId="0" applyNumberFormat="1" applyFont="1" applyFill="1" applyBorder="1" applyAlignment="1" applyProtection="1">
      <alignment horizontal="center" vertical="center" wrapText="1"/>
      <protection/>
    </xf>
    <xf numFmtId="1" fontId="4" fillId="35" borderId="14" xfId="0" applyNumberFormat="1" applyFont="1" applyFill="1" applyBorder="1" applyAlignment="1" applyProtection="1">
      <alignment horizontal="center" vertical="center" wrapText="1"/>
      <protection/>
    </xf>
    <xf numFmtId="1" fontId="4" fillId="35" borderId="15" xfId="0" applyNumberFormat="1" applyFont="1" applyFill="1" applyBorder="1" applyAlignment="1" applyProtection="1">
      <alignment horizontal="center" vertical="center" wrapText="1"/>
      <protection/>
    </xf>
    <xf numFmtId="1" fontId="4" fillId="7" borderId="15" xfId="0" applyNumberFormat="1" applyFont="1" applyFill="1" applyBorder="1" applyAlignment="1" applyProtection="1">
      <alignment horizontal="center" vertical="center" wrapText="1"/>
      <protection/>
    </xf>
    <xf numFmtId="1" fontId="4" fillId="7" borderId="14" xfId="0" applyNumberFormat="1" applyFont="1" applyFill="1" applyBorder="1" applyAlignment="1" applyProtection="1">
      <alignment horizontal="center" vertical="center" wrapText="1"/>
      <protection/>
    </xf>
    <xf numFmtId="0" fontId="4" fillId="7" borderId="16"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35" borderId="16" xfId="0" applyFont="1" applyFill="1" applyBorder="1" applyAlignment="1" applyProtection="1">
      <alignment horizontal="left" vertical="center" wrapText="1"/>
      <protection/>
    </xf>
    <xf numFmtId="4" fontId="73" fillId="36" borderId="11" xfId="0" applyNumberFormat="1" applyFont="1" applyFill="1" applyBorder="1" applyAlignment="1" applyProtection="1">
      <alignment horizontal="center" vertical="center" wrapText="1"/>
      <protection/>
    </xf>
    <xf numFmtId="0" fontId="73" fillId="37" borderId="11" xfId="0" applyFont="1" applyFill="1" applyBorder="1" applyAlignment="1" applyProtection="1">
      <alignment horizontal="center" vertical="center" wrapText="1"/>
      <protection/>
    </xf>
    <xf numFmtId="1" fontId="73" fillId="37" borderId="11" xfId="0" applyNumberFormat="1" applyFont="1" applyFill="1" applyBorder="1" applyAlignment="1" applyProtection="1">
      <alignment horizontal="center" vertical="center" wrapText="1"/>
      <protection/>
    </xf>
    <xf numFmtId="164" fontId="4" fillId="7" borderId="12" xfId="0" applyNumberFormat="1" applyFont="1" applyFill="1" applyBorder="1" applyAlignment="1" applyProtection="1">
      <alignment horizontal="center" vertical="center" wrapText="1"/>
      <protection/>
    </xf>
    <xf numFmtId="0" fontId="4" fillId="7" borderId="12" xfId="0" applyFont="1" applyFill="1" applyBorder="1" applyAlignment="1" applyProtection="1">
      <alignment horizontal="center" vertical="center" wrapText="1"/>
      <protection/>
    </xf>
    <xf numFmtId="4" fontId="4" fillId="7" borderId="12" xfId="0" applyNumberFormat="1"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4" fontId="4" fillId="35" borderId="14" xfId="0" applyNumberFormat="1"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7" borderId="15" xfId="0" applyFont="1" applyFill="1" applyBorder="1" applyAlignment="1" applyProtection="1">
      <alignment horizontal="center" vertical="center" wrapText="1"/>
      <protection/>
    </xf>
    <xf numFmtId="0" fontId="4" fillId="7" borderId="14" xfId="0" applyFont="1" applyFill="1" applyBorder="1" applyAlignment="1" applyProtection="1">
      <alignment horizontal="center" vertical="center" wrapText="1"/>
      <protection/>
    </xf>
    <xf numFmtId="4" fontId="4" fillId="7" borderId="14" xfId="0" applyNumberFormat="1"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4" fontId="4" fillId="35" borderId="12" xfId="0" applyNumberFormat="1" applyFont="1" applyFill="1" applyBorder="1" applyAlignment="1" applyProtection="1">
      <alignment horizontal="center" vertical="center" wrapText="1"/>
      <protection/>
    </xf>
    <xf numFmtId="0" fontId="4" fillId="7" borderId="14" xfId="0" applyFont="1" applyFill="1" applyBorder="1" applyAlignment="1" applyProtection="1">
      <alignment horizontal="left" vertical="center" wrapText="1"/>
      <protection/>
    </xf>
    <xf numFmtId="0" fontId="4" fillId="7" borderId="15" xfId="0" applyFont="1" applyFill="1" applyBorder="1" applyAlignment="1" applyProtection="1">
      <alignment horizontal="left" vertical="center" wrapText="1"/>
      <protection/>
    </xf>
    <xf numFmtId="0" fontId="4" fillId="7" borderId="12" xfId="0" applyFont="1" applyFill="1" applyBorder="1" applyAlignment="1" applyProtection="1">
      <alignment horizontal="left" vertical="center" wrapText="1"/>
      <protection/>
    </xf>
    <xf numFmtId="0" fontId="4" fillId="35" borderId="14" xfId="0" applyFont="1" applyFill="1" applyBorder="1" applyAlignment="1" applyProtection="1">
      <alignment horizontal="left" vertical="center" wrapText="1"/>
      <protection/>
    </xf>
    <xf numFmtId="0" fontId="4" fillId="35" borderId="12" xfId="0" applyFont="1" applyFill="1" applyBorder="1" applyAlignment="1" applyProtection="1">
      <alignment horizontal="left" vertical="center" wrapText="1"/>
      <protection/>
    </xf>
    <xf numFmtId="0" fontId="4" fillId="35" borderId="15" xfId="0" applyFont="1" applyFill="1" applyBorder="1" applyAlignment="1" applyProtection="1">
      <alignment horizontal="left" vertical="center" wrapText="1"/>
      <protection/>
    </xf>
    <xf numFmtId="0" fontId="73" fillId="34" borderId="16" xfId="0" applyFont="1" applyFill="1" applyBorder="1" applyAlignment="1" applyProtection="1">
      <alignment horizontal="center" vertical="center" wrapText="1"/>
      <protection/>
    </xf>
    <xf numFmtId="0" fontId="73" fillId="38" borderId="16" xfId="0" applyFont="1" applyFill="1" applyBorder="1" applyAlignment="1" applyProtection="1">
      <alignment horizontal="center" vertical="center" wrapText="1"/>
      <protection/>
    </xf>
    <xf numFmtId="1" fontId="73" fillId="38" borderId="16" xfId="0" applyNumberFormat="1" applyFont="1" applyFill="1" applyBorder="1" applyAlignment="1" applyProtection="1">
      <alignment horizontal="center" vertical="center" wrapText="1"/>
      <protection/>
    </xf>
    <xf numFmtId="1" fontId="73" fillId="34" borderId="16" xfId="0" applyNumberFormat="1" applyFont="1" applyFill="1" applyBorder="1" applyAlignment="1" applyProtection="1">
      <alignment horizontal="center" vertical="center" wrapText="1"/>
      <protection/>
    </xf>
    <xf numFmtId="4" fontId="73" fillId="39" borderId="16" xfId="0" applyNumberFormat="1" applyFont="1" applyFill="1" applyBorder="1" applyAlignment="1" applyProtection="1">
      <alignment horizontal="center" vertical="center" wrapText="1"/>
      <protection/>
    </xf>
    <xf numFmtId="164" fontId="4" fillId="7" borderId="14" xfId="0" applyNumberFormat="1" applyFont="1" applyFill="1" applyBorder="1" applyAlignment="1" applyProtection="1">
      <alignment horizontal="center" vertical="center" wrapText="1"/>
      <protection/>
    </xf>
    <xf numFmtId="166" fontId="4" fillId="7" borderId="14" xfId="0" applyNumberFormat="1"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7" borderId="16" xfId="0" applyFont="1" applyFill="1" applyBorder="1" applyAlignment="1" applyProtection="1">
      <alignment horizontal="center" vertical="center" wrapText="1"/>
      <protection/>
    </xf>
    <xf numFmtId="164" fontId="4" fillId="35" borderId="15" xfId="0" applyNumberFormat="1" applyFont="1" applyFill="1" applyBorder="1" applyAlignment="1" applyProtection="1">
      <alignment horizontal="center" vertical="center" wrapText="1"/>
      <protection/>
    </xf>
    <xf numFmtId="166" fontId="4" fillId="35" borderId="15" xfId="0" applyNumberFormat="1" applyFont="1" applyFill="1" applyBorder="1" applyAlignment="1" applyProtection="1">
      <alignment horizontal="center" vertical="center" wrapText="1"/>
      <protection/>
    </xf>
    <xf numFmtId="0" fontId="5" fillId="7" borderId="12" xfId="0" applyFont="1" applyFill="1" applyBorder="1" applyAlignment="1" applyProtection="1">
      <alignment horizontal="left" vertical="center" wrapText="1"/>
      <protection/>
    </xf>
    <xf numFmtId="0" fontId="2" fillId="0" borderId="0" xfId="0" applyFont="1" applyFill="1" applyAlignment="1">
      <alignment vertical="center"/>
    </xf>
    <xf numFmtId="1"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Alignment="1">
      <alignment vertical="center"/>
    </xf>
    <xf numFmtId="1" fontId="4" fillId="0" borderId="0" xfId="0" applyNumberFormat="1" applyFont="1" applyFill="1" applyAlignment="1">
      <alignment horizontal="center" vertical="center"/>
    </xf>
    <xf numFmtId="0" fontId="4" fillId="0" borderId="0" xfId="0" applyFont="1" applyFill="1" applyAlignment="1">
      <alignment horizontal="center" vertical="center"/>
    </xf>
    <xf numFmtId="4" fontId="4" fillId="0" borderId="0" xfId="0" applyNumberFormat="1" applyFont="1" applyFill="1" applyAlignment="1">
      <alignment horizontal="center" vertical="center"/>
    </xf>
    <xf numFmtId="4" fontId="2" fillId="0" borderId="0" xfId="0" applyNumberFormat="1" applyFont="1" applyFill="1" applyAlignment="1">
      <alignment horizontal="center" vertical="center"/>
    </xf>
    <xf numFmtId="0" fontId="5" fillId="0" borderId="0" xfId="0" applyFont="1" applyFill="1" applyBorder="1" applyAlignment="1">
      <alignment vertical="center"/>
    </xf>
    <xf numFmtId="0" fontId="6" fillId="33" borderId="17" xfId="0" applyFont="1" applyFill="1" applyBorder="1" applyAlignment="1">
      <alignment vertical="center"/>
    </xf>
    <xf numFmtId="0" fontId="2" fillId="33" borderId="18" xfId="0" applyFont="1" applyFill="1" applyBorder="1" applyAlignment="1">
      <alignment horizontal="center" vertical="center"/>
    </xf>
    <xf numFmtId="1" fontId="2" fillId="33" borderId="18" xfId="0" applyNumberFormat="1" applyFont="1" applyFill="1" applyBorder="1" applyAlignment="1">
      <alignment horizontal="center" vertical="center"/>
    </xf>
    <xf numFmtId="1" fontId="2" fillId="33" borderId="19" xfId="0" applyNumberFormat="1" applyFont="1" applyFill="1" applyBorder="1" applyAlignment="1">
      <alignment horizontal="center" vertical="center"/>
    </xf>
    <xf numFmtId="1" fontId="2" fillId="33" borderId="20" xfId="0" applyNumberFormat="1" applyFont="1" applyFill="1" applyBorder="1" applyAlignment="1">
      <alignment horizontal="center" vertical="center"/>
    </xf>
    <xf numFmtId="4" fontId="73" fillId="40" borderId="16" xfId="0" applyNumberFormat="1" applyFont="1" applyFill="1" applyBorder="1" applyAlignment="1" applyProtection="1">
      <alignment horizontal="center" vertical="center" wrapText="1"/>
      <protection/>
    </xf>
    <xf numFmtId="0" fontId="74" fillId="0" borderId="0" xfId="0" applyFont="1" applyFill="1" applyBorder="1" applyAlignment="1">
      <alignment vertical="center" wrapText="1"/>
    </xf>
    <xf numFmtId="0" fontId="2" fillId="0" borderId="0" xfId="0" applyFont="1" applyFill="1" applyBorder="1" applyAlignment="1">
      <alignment vertical="center" wrapText="1"/>
    </xf>
    <xf numFmtId="0" fontId="16" fillId="0" borderId="0" xfId="0" applyFont="1" applyFill="1" applyBorder="1" applyAlignment="1">
      <alignment vertical="center"/>
    </xf>
    <xf numFmtId="0" fontId="2" fillId="0" borderId="0" xfId="0" applyFont="1" applyFill="1" applyAlignment="1">
      <alignment vertical="center" wrapText="1"/>
    </xf>
    <xf numFmtId="0" fontId="4" fillId="35" borderId="14" xfId="0" applyFont="1" applyFill="1" applyBorder="1" applyAlignment="1" applyProtection="1">
      <alignment horizontal="left" vertical="center" wrapText="1"/>
      <protection hidden="1"/>
    </xf>
    <xf numFmtId="1" fontId="4" fillId="35" borderId="14" xfId="0" applyNumberFormat="1" applyFont="1" applyFill="1" applyBorder="1" applyAlignment="1" applyProtection="1">
      <alignment horizontal="center" vertical="center" wrapText="1"/>
      <protection hidden="1"/>
    </xf>
    <xf numFmtId="0" fontId="4" fillId="35" borderId="14" xfId="0" applyFont="1" applyFill="1" applyBorder="1" applyAlignment="1" applyProtection="1">
      <alignment horizontal="center" vertical="center" wrapText="1"/>
      <protection hidden="1"/>
    </xf>
    <xf numFmtId="0" fontId="2" fillId="0" borderId="0" xfId="0" applyFont="1" applyFill="1" applyBorder="1" applyAlignment="1">
      <alignment horizontal="left" vertical="center"/>
    </xf>
    <xf numFmtId="4" fontId="4" fillId="7" borderId="16" xfId="0" applyNumberFormat="1" applyFont="1" applyFill="1" applyBorder="1" applyAlignment="1" applyProtection="1">
      <alignment horizontal="center" vertical="center" wrapText="1"/>
      <protection/>
    </xf>
    <xf numFmtId="0" fontId="2" fillId="0" borderId="0" xfId="0" applyFont="1" applyFill="1" applyBorder="1" applyAlignment="1" quotePrefix="1">
      <alignment vertical="center" wrapText="1"/>
    </xf>
    <xf numFmtId="0" fontId="2" fillId="0" borderId="0" xfId="0" applyFont="1" applyFill="1" applyBorder="1" applyAlignment="1">
      <alignment horizontal="center" vertical="center"/>
    </xf>
    <xf numFmtId="0" fontId="4" fillId="0" borderId="12" xfId="0" applyFont="1" applyFill="1" applyBorder="1" applyAlignment="1" applyProtection="1">
      <alignment horizontal="center" vertical="center" wrapText="1"/>
      <protection/>
    </xf>
    <xf numFmtId="166" fontId="4" fillId="7" borderId="15" xfId="0" applyNumberFormat="1" applyFont="1" applyFill="1" applyBorder="1" applyAlignment="1" applyProtection="1">
      <alignment horizontal="center" vertical="center" wrapText="1"/>
      <protection/>
    </xf>
    <xf numFmtId="166" fontId="4" fillId="7" borderId="12" xfId="0" applyNumberFormat="1" applyFont="1" applyFill="1" applyBorder="1" applyAlignment="1" applyProtection="1">
      <alignment horizontal="center" vertical="center" wrapText="1"/>
      <protection/>
    </xf>
    <xf numFmtId="166" fontId="4" fillId="35" borderId="12" xfId="0" applyNumberFormat="1" applyFont="1" applyFill="1" applyBorder="1" applyAlignment="1" applyProtection="1">
      <alignment horizontal="center" vertical="center" wrapText="1"/>
      <protection/>
    </xf>
    <xf numFmtId="166" fontId="4" fillId="35" borderId="14" xfId="0" applyNumberFormat="1" applyFont="1" applyFill="1" applyBorder="1" applyAlignment="1" applyProtection="1">
      <alignment horizontal="center" vertical="center" wrapText="1"/>
      <protection hidden="1"/>
    </xf>
    <xf numFmtId="166" fontId="4" fillId="35" borderId="14" xfId="0" applyNumberFormat="1" applyFont="1" applyFill="1" applyBorder="1" applyAlignment="1" applyProtection="1">
      <alignment horizontal="center" vertical="center" wrapText="1"/>
      <protection/>
    </xf>
    <xf numFmtId="0" fontId="2" fillId="0" borderId="0" xfId="0" applyFont="1" applyFill="1" applyBorder="1" applyAlignment="1">
      <alignment horizontal="center"/>
    </xf>
    <xf numFmtId="0" fontId="4" fillId="7" borderId="21" xfId="0" applyFont="1" applyFill="1" applyBorder="1" applyAlignment="1" applyProtection="1">
      <alignment horizontal="center" vertical="center" wrapText="1"/>
      <protection/>
    </xf>
    <xf numFmtId="164" fontId="4" fillId="7" borderId="15" xfId="0" applyNumberFormat="1" applyFont="1" applyFill="1" applyBorder="1" applyAlignment="1" applyProtection="1">
      <alignment horizontal="center" vertical="center" wrapText="1"/>
      <protection/>
    </xf>
    <xf numFmtId="0" fontId="4" fillId="35" borderId="14" xfId="0" applyFont="1" applyFill="1" applyBorder="1" applyAlignment="1" applyProtection="1" quotePrefix="1">
      <alignment horizontal="left" vertical="center" wrapText="1"/>
      <protection/>
    </xf>
    <xf numFmtId="164" fontId="4" fillId="35" borderId="14" xfId="0" applyNumberFormat="1" applyFont="1" applyFill="1" applyBorder="1" applyAlignment="1" applyProtection="1">
      <alignment horizontal="center" vertical="center" wrapText="1"/>
      <protection/>
    </xf>
    <xf numFmtId="0" fontId="2" fillId="0" borderId="0" xfId="0" applyFont="1" applyFill="1" applyAlignment="1" quotePrefix="1">
      <alignment horizontal="center" vertical="center" wrapText="1"/>
    </xf>
    <xf numFmtId="0" fontId="76" fillId="0" borderId="0" xfId="0" applyFont="1" applyAlignment="1">
      <alignment vertical="center"/>
    </xf>
    <xf numFmtId="0" fontId="76" fillId="0" borderId="0" xfId="0" applyFont="1" applyAlignment="1">
      <alignment horizontal="center" vertical="center"/>
    </xf>
    <xf numFmtId="0" fontId="4" fillId="7" borderId="15"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2" fillId="0" borderId="0" xfId="0" applyFont="1" applyFill="1" applyAlignment="1" quotePrefix="1">
      <alignment horizontal="center" vertical="center"/>
    </xf>
    <xf numFmtId="0" fontId="2" fillId="0" borderId="0" xfId="0" applyFont="1" applyFill="1" applyBorder="1" applyAlignment="1" quotePrefix="1">
      <alignment horizontal="center" vertical="center" wrapText="1"/>
    </xf>
    <xf numFmtId="4" fontId="2" fillId="0" borderId="0" xfId="0" applyNumberFormat="1" applyFont="1" applyFill="1" applyBorder="1" applyAlignment="1">
      <alignment horizontal="center" vertical="center"/>
    </xf>
    <xf numFmtId="4" fontId="76" fillId="0" borderId="0" xfId="0" applyNumberFormat="1" applyFont="1" applyAlignment="1">
      <alignment horizontal="center" vertical="center"/>
    </xf>
    <xf numFmtId="4" fontId="2" fillId="0" borderId="0" xfId="0" applyNumberFormat="1" applyFont="1" applyFill="1" applyBorder="1" applyAlignment="1" quotePrefix="1">
      <alignment horizontal="center" vertical="center" wrapText="1"/>
    </xf>
    <xf numFmtId="0" fontId="77" fillId="0" borderId="0" xfId="0" applyFont="1" applyFill="1" applyBorder="1" applyAlignment="1">
      <alignment horizontal="center" vertical="center"/>
    </xf>
    <xf numFmtId="164" fontId="4" fillId="35" borderId="12" xfId="0" applyNumberFormat="1" applyFont="1" applyFill="1" applyBorder="1" applyAlignment="1" applyProtection="1">
      <alignment horizontal="center" vertical="center" wrapText="1"/>
      <protection/>
    </xf>
    <xf numFmtId="164" fontId="4" fillId="35" borderId="14" xfId="0" applyNumberFormat="1" applyFont="1" applyFill="1" applyBorder="1" applyAlignment="1" applyProtection="1">
      <alignment horizontal="center" vertical="center" wrapText="1"/>
      <protection hidden="1"/>
    </xf>
    <xf numFmtId="0" fontId="78" fillId="38" borderId="0" xfId="0" applyFont="1" applyFill="1" applyAlignment="1">
      <alignment horizontal="center" vertical="center"/>
    </xf>
    <xf numFmtId="0" fontId="78" fillId="34" borderId="0" xfId="0" applyFont="1" applyFill="1" applyAlignment="1">
      <alignment horizontal="center" vertical="center"/>
    </xf>
    <xf numFmtId="0" fontId="4" fillId="35" borderId="13" xfId="0" applyFont="1" applyFill="1" applyBorder="1" applyAlignment="1" applyProtection="1">
      <alignment horizontal="center" vertical="center" wrapText="1"/>
      <protection/>
    </xf>
    <xf numFmtId="0" fontId="4" fillId="7" borderId="13" xfId="0" applyFont="1" applyFill="1" applyBorder="1" applyAlignment="1" applyProtection="1">
      <alignment horizontal="center" vertical="center" wrapText="1"/>
      <protection/>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33" borderId="18" xfId="0" applyFont="1" applyFill="1" applyBorder="1" applyAlignment="1">
      <alignment horizontal="center" vertical="center"/>
    </xf>
    <xf numFmtId="0" fontId="16" fillId="0" borderId="0" xfId="0" applyFont="1" applyFill="1" applyBorder="1" applyAlignment="1">
      <alignment horizontal="center" vertical="center"/>
    </xf>
    <xf numFmtId="0" fontId="2" fillId="41" borderId="0" xfId="0" applyFont="1" applyFill="1" applyBorder="1" applyAlignment="1">
      <alignment vertical="center"/>
    </xf>
    <xf numFmtId="0" fontId="74" fillId="41" borderId="0" xfId="0" applyFont="1" applyFill="1" applyBorder="1" applyAlignment="1">
      <alignment vertical="center" wrapText="1"/>
    </xf>
    <xf numFmtId="0" fontId="4" fillId="41" borderId="0" xfId="0" applyFont="1" applyFill="1" applyBorder="1" applyAlignment="1">
      <alignment vertical="center" wrapText="1"/>
    </xf>
    <xf numFmtId="0" fontId="2" fillId="41" borderId="0" xfId="0" applyFont="1" applyFill="1" applyBorder="1" applyAlignment="1">
      <alignment horizontal="left" vertical="center"/>
    </xf>
    <xf numFmtId="4" fontId="2" fillId="41" borderId="0" xfId="0" applyNumberFormat="1" applyFont="1" applyFill="1" applyAlignment="1">
      <alignment vertical="center"/>
    </xf>
    <xf numFmtId="4" fontId="74" fillId="39" borderId="17" xfId="0" applyNumberFormat="1" applyFont="1" applyFill="1" applyBorder="1" applyAlignment="1" applyProtection="1">
      <alignment horizontal="left" vertical="center"/>
      <protection/>
    </xf>
    <xf numFmtId="0" fontId="4" fillId="41" borderId="12" xfId="0" applyFont="1" applyFill="1" applyBorder="1" applyAlignment="1" applyProtection="1">
      <alignment horizontal="left" vertical="center" wrapText="1"/>
      <protection/>
    </xf>
    <xf numFmtId="0" fontId="76" fillId="0" borderId="0" xfId="0" applyFont="1" applyAlignment="1">
      <alignment horizontal="left" vertical="center"/>
    </xf>
    <xf numFmtId="0" fontId="6" fillId="33" borderId="0" xfId="0" applyFont="1" applyFill="1" applyBorder="1" applyAlignment="1">
      <alignment vertical="center"/>
    </xf>
    <xf numFmtId="0" fontId="2" fillId="33" borderId="0" xfId="0" applyFont="1" applyFill="1" applyAlignment="1">
      <alignment horizontal="center" vertical="center"/>
    </xf>
    <xf numFmtId="1" fontId="2" fillId="33" borderId="0" xfId="0" applyNumberFormat="1" applyFont="1" applyFill="1" applyAlignment="1">
      <alignment horizontal="center" vertical="center"/>
    </xf>
    <xf numFmtId="4" fontId="73" fillId="40" borderId="11" xfId="0" applyNumberFormat="1" applyFont="1" applyFill="1" applyBorder="1" applyAlignment="1" applyProtection="1">
      <alignment horizontal="center" vertical="center" wrapText="1"/>
      <protection/>
    </xf>
    <xf numFmtId="0" fontId="3"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center" wrapText="1"/>
    </xf>
    <xf numFmtId="0" fontId="6" fillId="33" borderId="0" xfId="0" applyFont="1" applyFill="1" applyBorder="1" applyAlignment="1">
      <alignment horizontal="center"/>
    </xf>
    <xf numFmtId="0" fontId="5" fillId="41" borderId="0" xfId="0" applyFont="1" applyFill="1" applyBorder="1" applyAlignment="1">
      <alignment vertical="center"/>
    </xf>
    <xf numFmtId="0" fontId="5" fillId="41" borderId="0" xfId="0" applyFont="1" applyFill="1" applyBorder="1" applyAlignment="1">
      <alignment horizontal="center" vertical="center"/>
    </xf>
    <xf numFmtId="0" fontId="4" fillId="41" borderId="0" xfId="0" applyFont="1" applyFill="1" applyAlignment="1">
      <alignment horizontal="center" vertical="center"/>
    </xf>
    <xf numFmtId="0" fontId="79" fillId="0" borderId="0" xfId="0" applyFont="1" applyFill="1" applyBorder="1" applyAlignment="1">
      <alignment wrapText="1"/>
    </xf>
    <xf numFmtId="0" fontId="79" fillId="0" borderId="0" xfId="0" applyFont="1" applyFill="1" applyBorder="1" applyAlignment="1">
      <alignment/>
    </xf>
    <xf numFmtId="167" fontId="4" fillId="7" borderId="12" xfId="0" applyNumberFormat="1" applyFont="1" applyFill="1" applyBorder="1" applyAlignment="1" applyProtection="1">
      <alignment horizontal="center" vertical="center" wrapText="1"/>
      <protection/>
    </xf>
    <xf numFmtId="167" fontId="2" fillId="0" borderId="0" xfId="0" applyNumberFormat="1" applyFont="1" applyFill="1" applyAlignment="1">
      <alignment/>
    </xf>
    <xf numFmtId="167" fontId="2" fillId="0" borderId="0" xfId="0" applyNumberFormat="1" applyFont="1" applyFill="1" applyBorder="1" applyAlignment="1">
      <alignment horizontal="left"/>
    </xf>
    <xf numFmtId="167" fontId="2" fillId="0" borderId="0" xfId="0" applyNumberFormat="1" applyFont="1" applyFill="1" applyBorder="1" applyAlignment="1">
      <alignment/>
    </xf>
    <xf numFmtId="167" fontId="73" fillId="40" borderId="11" xfId="0" applyNumberFormat="1" applyFont="1" applyFill="1" applyBorder="1" applyAlignment="1" applyProtection="1">
      <alignment horizontal="center" vertical="center" wrapText="1"/>
      <protection/>
    </xf>
    <xf numFmtId="167" fontId="73" fillId="36" borderId="11" xfId="0" applyNumberFormat="1" applyFont="1" applyFill="1" applyBorder="1" applyAlignment="1" applyProtection="1">
      <alignment horizontal="center" vertical="center" wrapText="1"/>
      <protection/>
    </xf>
    <xf numFmtId="0" fontId="4" fillId="35" borderId="16" xfId="0" applyFont="1" applyFill="1" applyBorder="1" applyAlignment="1" applyProtection="1" quotePrefix="1">
      <alignment horizontal="left" vertical="center" wrapText="1"/>
      <protection/>
    </xf>
    <xf numFmtId="164" fontId="4" fillId="35" borderId="16" xfId="0" applyNumberFormat="1" applyFont="1" applyFill="1" applyBorder="1" applyAlignment="1" applyProtection="1">
      <alignment horizontal="center" vertical="center" wrapText="1"/>
      <protection/>
    </xf>
    <xf numFmtId="166" fontId="4" fillId="35" borderId="16" xfId="0" applyNumberFormat="1" applyFont="1" applyFill="1" applyBorder="1" applyAlignment="1" applyProtection="1">
      <alignment horizontal="center" vertical="center" wrapText="1"/>
      <protection/>
    </xf>
    <xf numFmtId="0" fontId="2" fillId="0" borderId="0" xfId="0" applyFont="1" applyFill="1" applyAlignment="1" quotePrefix="1">
      <alignment horizontal="left" vertical="center" wrapText="1"/>
    </xf>
    <xf numFmtId="0" fontId="2" fillId="0" borderId="0" xfId="0" applyFont="1" applyFill="1" applyAlignment="1">
      <alignment horizontal="left" vertical="center"/>
    </xf>
    <xf numFmtId="0" fontId="0" fillId="0" borderId="0" xfId="0" applyAlignment="1">
      <alignment horizontal="left"/>
    </xf>
    <xf numFmtId="0" fontId="0" fillId="0" borderId="0" xfId="0" applyAlignment="1">
      <alignment horizontal="center"/>
    </xf>
    <xf numFmtId="0" fontId="2" fillId="41" borderId="22" xfId="0" applyFont="1" applyFill="1" applyBorder="1" applyAlignment="1">
      <alignment vertical="center"/>
    </xf>
    <xf numFmtId="0" fontId="2" fillId="0" borderId="22" xfId="0" applyFont="1" applyFill="1" applyBorder="1" applyAlignment="1" quotePrefix="1">
      <alignment horizontal="left" vertical="center" wrapText="1"/>
    </xf>
    <xf numFmtId="0" fontId="2" fillId="0" borderId="22" xfId="0" applyFont="1" applyFill="1" applyBorder="1" applyAlignment="1">
      <alignment horizontal="left" vertical="center" wrapText="1"/>
    </xf>
    <xf numFmtId="14" fontId="2" fillId="41" borderId="22" xfId="0" applyNumberFormat="1" applyFont="1" applyFill="1" applyBorder="1" applyAlignment="1">
      <alignment horizontal="center" vertical="center"/>
    </xf>
    <xf numFmtId="14" fontId="2" fillId="41" borderId="0" xfId="0" applyNumberFormat="1" applyFont="1" applyFill="1" applyBorder="1" applyAlignment="1">
      <alignment horizontal="center" vertical="center"/>
    </xf>
    <xf numFmtId="0" fontId="19" fillId="42" borderId="22" xfId="0" applyFont="1" applyFill="1" applyBorder="1" applyAlignment="1">
      <alignment vertical="center"/>
    </xf>
    <xf numFmtId="0" fontId="19" fillId="42" borderId="22" xfId="0" applyFont="1" applyFill="1" applyBorder="1" applyAlignment="1">
      <alignment horizontal="center" vertical="center"/>
    </xf>
    <xf numFmtId="0" fontId="19" fillId="42" borderId="22" xfId="0" applyFont="1" applyFill="1" applyBorder="1" applyAlignment="1" quotePrefix="1">
      <alignment horizontal="left" vertical="center"/>
    </xf>
    <xf numFmtId="0" fontId="43" fillId="41" borderId="23" xfId="0" applyFont="1" applyFill="1" applyBorder="1" applyAlignment="1" applyProtection="1">
      <alignment horizontal="left" vertical="center" wrapText="1"/>
      <protection/>
    </xf>
    <xf numFmtId="0" fontId="43" fillId="41" borderId="24" xfId="0" applyFont="1" applyFill="1" applyBorder="1" applyAlignment="1" applyProtection="1">
      <alignment horizontal="left" vertical="center" wrapText="1"/>
      <protection/>
    </xf>
    <xf numFmtId="0" fontId="43" fillId="41" borderId="25" xfId="0" applyFont="1" applyFill="1" applyBorder="1" applyAlignment="1" applyProtection="1">
      <alignment horizontal="left" vertical="center" wrapText="1"/>
      <protection/>
    </xf>
    <xf numFmtId="0" fontId="0" fillId="41" borderId="0" xfId="0" applyFill="1" applyAlignment="1">
      <alignment/>
    </xf>
    <xf numFmtId="0" fontId="64" fillId="41" borderId="22" xfId="55" applyFill="1" applyBorder="1" applyAlignment="1">
      <alignment vertical="center"/>
    </xf>
    <xf numFmtId="0" fontId="77" fillId="0" borderId="0" xfId="0" applyFont="1" applyFill="1" applyBorder="1" applyAlignment="1">
      <alignment horizontal="left" vertical="center"/>
    </xf>
    <xf numFmtId="0" fontId="2" fillId="0" borderId="0" xfId="0" applyFont="1" applyFill="1" applyAlignment="1" quotePrefix="1">
      <alignment horizontal="left" vertical="center"/>
    </xf>
    <xf numFmtId="0" fontId="78" fillId="38" borderId="0" xfId="0" applyFont="1" applyFill="1" applyAlignment="1">
      <alignment horizontal="left" vertical="center"/>
    </xf>
    <xf numFmtId="0" fontId="78" fillId="34" borderId="0" xfId="0" applyFont="1" applyFill="1" applyAlignment="1">
      <alignment horizontal="left" vertical="center"/>
    </xf>
    <xf numFmtId="0" fontId="2" fillId="41" borderId="0" xfId="0" applyFont="1" applyFill="1" applyBorder="1" applyAlignment="1">
      <alignment/>
    </xf>
    <xf numFmtId="0" fontId="2" fillId="41" borderId="0" xfId="0" applyFont="1" applyFill="1" applyBorder="1" applyAlignment="1">
      <alignment vertical="center" wrapText="1"/>
    </xf>
    <xf numFmtId="0" fontId="4" fillId="19" borderId="12" xfId="0" applyFont="1" applyFill="1" applyBorder="1" applyAlignment="1" applyProtection="1">
      <alignment horizontal="left" vertical="center" wrapText="1"/>
      <protection/>
    </xf>
    <xf numFmtId="1" fontId="4" fillId="19" borderId="12" xfId="0" applyNumberFormat="1"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167" fontId="4" fillId="19" borderId="12" xfId="0" applyNumberFormat="1" applyFont="1" applyFill="1" applyBorder="1" applyAlignment="1" applyProtection="1">
      <alignment horizontal="center" vertical="center" wrapText="1"/>
      <protection/>
    </xf>
    <xf numFmtId="0" fontId="4" fillId="19" borderId="16" xfId="0" applyFont="1" applyFill="1" applyBorder="1" applyAlignment="1" applyProtection="1">
      <alignment horizontal="center" vertical="center" wrapText="1"/>
      <protection/>
    </xf>
    <xf numFmtId="4" fontId="74" fillId="39" borderId="20" xfId="0" applyNumberFormat="1" applyFont="1" applyFill="1" applyBorder="1" applyAlignment="1" applyProtection="1">
      <alignment horizontal="left" vertical="center"/>
      <protection/>
    </xf>
    <xf numFmtId="0" fontId="4" fillId="0" borderId="14" xfId="0" applyFont="1" applyFill="1" applyBorder="1" applyAlignment="1" applyProtection="1">
      <alignment horizontal="center" vertical="center" wrapText="1"/>
      <protection/>
    </xf>
    <xf numFmtId="0" fontId="4" fillId="0" borderId="14" xfId="0" applyFont="1" applyFill="1" applyBorder="1" applyAlignment="1" applyProtection="1">
      <alignment horizontal="left" vertical="center" wrapText="1"/>
      <protection/>
    </xf>
    <xf numFmtId="0" fontId="5" fillId="0" borderId="26" xfId="0" applyFont="1" applyFill="1" applyBorder="1" applyAlignment="1">
      <alignment horizontal="center" vertical="center"/>
    </xf>
    <xf numFmtId="0" fontId="4" fillId="0" borderId="26" xfId="0" applyFont="1" applyFill="1" applyBorder="1" applyAlignment="1">
      <alignment horizontal="center" vertical="center"/>
    </xf>
    <xf numFmtId="1" fontId="4" fillId="0" borderId="26" xfId="0" applyNumberFormat="1" applyFont="1" applyFill="1" applyBorder="1" applyAlignment="1">
      <alignment horizontal="center" vertical="center"/>
    </xf>
    <xf numFmtId="4" fontId="4" fillId="0" borderId="26" xfId="0" applyNumberFormat="1" applyFont="1" applyFill="1" applyBorder="1" applyAlignment="1">
      <alignment horizontal="center" vertical="center"/>
    </xf>
    <xf numFmtId="4" fontId="2" fillId="0" borderId="26" xfId="0" applyNumberFormat="1" applyFont="1" applyFill="1" applyBorder="1" applyAlignment="1">
      <alignment horizontal="center" vertical="center"/>
    </xf>
    <xf numFmtId="0" fontId="2" fillId="0" borderId="26" xfId="0" applyFont="1" applyFill="1" applyBorder="1" applyAlignment="1">
      <alignment horizontal="center" vertical="center"/>
    </xf>
    <xf numFmtId="0" fontId="2" fillId="0" borderId="26" xfId="0" applyFont="1" applyFill="1" applyBorder="1" applyAlignment="1">
      <alignment horizontal="left" vertical="center"/>
    </xf>
    <xf numFmtId="0" fontId="77" fillId="0" borderId="26" xfId="0" applyFont="1" applyFill="1" applyBorder="1" applyAlignment="1">
      <alignment horizontal="center" vertical="center"/>
    </xf>
    <xf numFmtId="0" fontId="4" fillId="7" borderId="15" xfId="0" applyFont="1" applyFill="1" applyBorder="1" applyAlignment="1" applyProtection="1" quotePrefix="1">
      <alignment horizontal="left" vertical="center" wrapText="1"/>
      <protection/>
    </xf>
    <xf numFmtId="166" fontId="4" fillId="7" borderId="16" xfId="0" applyNumberFormat="1" applyFont="1" applyFill="1" applyBorder="1" applyAlignment="1" applyProtection="1">
      <alignment horizontal="center" vertical="center" wrapText="1"/>
      <protection/>
    </xf>
    <xf numFmtId="0" fontId="4" fillId="35" borderId="15" xfId="0" applyFont="1" applyFill="1" applyBorder="1" applyAlignment="1" applyProtection="1" quotePrefix="1">
      <alignment horizontal="left" vertical="center" wrapText="1"/>
      <protection/>
    </xf>
    <xf numFmtId="0" fontId="73" fillId="34" borderId="12" xfId="0" applyFont="1" applyFill="1" applyBorder="1" applyAlignment="1" applyProtection="1">
      <alignment horizontal="center" vertical="center" wrapText="1"/>
      <protection/>
    </xf>
    <xf numFmtId="0" fontId="6" fillId="33" borderId="21" xfId="0" applyFont="1" applyFill="1" applyBorder="1" applyAlignment="1">
      <alignment vertical="center"/>
    </xf>
    <xf numFmtId="0" fontId="2" fillId="33" borderId="26" xfId="0" applyFont="1" applyFill="1" applyBorder="1" applyAlignment="1">
      <alignment horizontal="center" vertical="center"/>
    </xf>
    <xf numFmtId="1" fontId="2" fillId="33" borderId="26" xfId="0" applyNumberFormat="1" applyFont="1" applyFill="1" applyBorder="1" applyAlignment="1">
      <alignment horizontal="center" vertical="center"/>
    </xf>
    <xf numFmtId="1" fontId="4" fillId="19" borderId="12" xfId="0" applyNumberFormat="1" applyFont="1" applyFill="1" applyBorder="1" applyAlignment="1" applyProtection="1">
      <alignment horizontal="left" vertical="center" wrapText="1"/>
      <protection/>
    </xf>
    <xf numFmtId="4" fontId="74" fillId="40" borderId="27" xfId="0" applyNumberFormat="1" applyFont="1" applyFill="1" applyBorder="1" applyAlignment="1" applyProtection="1">
      <alignment vertical="center"/>
      <protection/>
    </xf>
    <xf numFmtId="4" fontId="74" fillId="40" borderId="28" xfId="0" applyNumberFormat="1" applyFont="1" applyFill="1" applyBorder="1" applyAlignment="1" applyProtection="1">
      <alignment vertical="center"/>
      <protection/>
    </xf>
    <xf numFmtId="4" fontId="74" fillId="36" borderId="27" xfId="0" applyNumberFormat="1" applyFont="1" applyFill="1" applyBorder="1" applyAlignment="1" applyProtection="1">
      <alignment vertical="center"/>
      <protection/>
    </xf>
    <xf numFmtId="4" fontId="74" fillId="36" borderId="28" xfId="0" applyNumberFormat="1" applyFont="1" applyFill="1" applyBorder="1" applyAlignment="1" applyProtection="1">
      <alignment vertical="center"/>
      <protection/>
    </xf>
    <xf numFmtId="0" fontId="19" fillId="41" borderId="0" xfId="0" applyFont="1" applyFill="1" applyBorder="1" applyAlignment="1">
      <alignment vertical="center"/>
    </xf>
    <xf numFmtId="164" fontId="4" fillId="35" borderId="13" xfId="0" applyNumberFormat="1" applyFont="1" applyFill="1" applyBorder="1" applyAlignment="1" applyProtection="1">
      <alignment horizontal="center" vertical="center" wrapText="1"/>
      <protection/>
    </xf>
    <xf numFmtId="164" fontId="4" fillId="7" borderId="13" xfId="0" applyNumberFormat="1" applyFont="1" applyFill="1" applyBorder="1" applyAlignment="1" applyProtection="1">
      <alignment horizontal="center" vertical="center" wrapText="1"/>
      <protection/>
    </xf>
    <xf numFmtId="0" fontId="5" fillId="35" borderId="15" xfId="0" applyFont="1" applyFill="1" applyBorder="1" applyAlignment="1" applyProtection="1">
      <alignment horizontal="left" vertical="center" wrapText="1"/>
      <protection/>
    </xf>
    <xf numFmtId="0" fontId="4" fillId="7" borderId="0" xfId="0" applyFont="1" applyFill="1" applyBorder="1" applyAlignment="1" applyProtection="1">
      <alignment horizontal="center" vertical="center" wrapText="1"/>
      <protection/>
    </xf>
    <xf numFmtId="0" fontId="4" fillId="35" borderId="0" xfId="0" applyFont="1" applyFill="1" applyBorder="1" applyAlignment="1" applyProtection="1">
      <alignment horizontal="center" vertical="center" wrapText="1"/>
      <protection/>
    </xf>
    <xf numFmtId="0" fontId="4" fillId="35" borderId="21" xfId="0" applyFont="1" applyFill="1" applyBorder="1" applyAlignment="1" applyProtection="1">
      <alignment horizontal="left" vertical="center" wrapText="1"/>
      <protection/>
    </xf>
    <xf numFmtId="0" fontId="4" fillId="35" borderId="26" xfId="0" applyFont="1" applyFill="1" applyBorder="1" applyAlignment="1" applyProtection="1">
      <alignment horizontal="center" vertical="center" wrapText="1"/>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center" vertical="center" wrapText="1"/>
      <protection/>
    </xf>
    <xf numFmtId="0" fontId="4" fillId="7" borderId="17" xfId="0" applyFont="1" applyFill="1" applyBorder="1" applyAlignment="1" applyProtection="1">
      <alignment horizontal="left" vertical="center" wrapText="1"/>
      <protection/>
    </xf>
    <xf numFmtId="0" fontId="4" fillId="7" borderId="18" xfId="0" applyFont="1" applyFill="1" applyBorder="1" applyAlignment="1" applyProtection="1">
      <alignment horizontal="center" vertical="center" wrapText="1"/>
      <protection/>
    </xf>
    <xf numFmtId="0" fontId="4" fillId="7" borderId="21" xfId="0" applyFont="1" applyFill="1" applyBorder="1" applyAlignment="1" applyProtection="1">
      <alignment horizontal="left" vertical="center" wrapText="1"/>
      <protection/>
    </xf>
    <xf numFmtId="0" fontId="4" fillId="7" borderId="26" xfId="0" applyFont="1" applyFill="1" applyBorder="1" applyAlignment="1" applyProtection="1">
      <alignment horizontal="center" vertical="center" wrapText="1"/>
      <protection/>
    </xf>
    <xf numFmtId="0" fontId="4" fillId="7" borderId="29" xfId="0" applyFont="1" applyFill="1" applyBorder="1" applyAlignment="1" applyProtection="1">
      <alignment horizontal="left" vertical="center" wrapText="1"/>
      <protection/>
    </xf>
    <xf numFmtId="0" fontId="4" fillId="7" borderId="30" xfId="0" applyFont="1" applyFill="1" applyBorder="1" applyAlignment="1" applyProtection="1">
      <alignment horizontal="center" vertical="center" wrapText="1"/>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center" vertical="center" wrapText="1"/>
      <protection/>
    </xf>
    <xf numFmtId="0" fontId="4" fillId="7" borderId="31" xfId="0" applyFont="1" applyFill="1" applyBorder="1" applyAlignment="1" applyProtection="1">
      <alignment horizontal="left" vertical="center" wrapText="1"/>
      <protection/>
    </xf>
    <xf numFmtId="0" fontId="4" fillId="35" borderId="31" xfId="0" applyFont="1" applyFill="1" applyBorder="1" applyAlignment="1" applyProtection="1">
      <alignment horizontal="left" vertical="center" wrapText="1"/>
      <protection/>
    </xf>
    <xf numFmtId="0" fontId="73" fillId="38" borderId="18" xfId="0" applyFont="1" applyFill="1" applyBorder="1" applyAlignment="1" applyProtection="1">
      <alignment horizontal="center" vertical="center" wrapText="1"/>
      <protection/>
    </xf>
    <xf numFmtId="0" fontId="5" fillId="7" borderId="16" xfId="0" applyFont="1" applyFill="1" applyBorder="1" applyAlignment="1" applyProtection="1">
      <alignment horizontal="left" vertical="center" wrapText="1"/>
      <protection/>
    </xf>
    <xf numFmtId="0" fontId="5" fillId="35" borderId="16" xfId="0" applyFont="1" applyFill="1" applyBorder="1" applyAlignment="1" applyProtection="1">
      <alignment horizontal="left" vertical="center" wrapText="1"/>
      <protection/>
    </xf>
    <xf numFmtId="0" fontId="5" fillId="7" borderId="15" xfId="0" applyFont="1" applyFill="1" applyBorder="1" applyAlignment="1" applyProtection="1">
      <alignment horizontal="left" vertical="center" wrapText="1"/>
      <protection/>
    </xf>
    <xf numFmtId="0" fontId="5" fillId="35" borderId="14" xfId="0" applyFont="1" applyFill="1" applyBorder="1" applyAlignment="1" applyProtection="1">
      <alignment horizontal="left" vertical="center" wrapText="1"/>
      <protection/>
    </xf>
    <xf numFmtId="0" fontId="4" fillId="7" borderId="16" xfId="0" applyFont="1" applyFill="1" applyBorder="1" applyAlignment="1" applyProtection="1" quotePrefix="1">
      <alignment horizontal="left" vertical="center" wrapText="1"/>
      <protection/>
    </xf>
    <xf numFmtId="1" fontId="73" fillId="38" borderId="17" xfId="0" applyNumberFormat="1" applyFont="1" applyFill="1" applyBorder="1" applyAlignment="1" applyProtection="1">
      <alignment horizontal="center" vertical="center" wrapText="1"/>
      <protection/>
    </xf>
    <xf numFmtId="164" fontId="4" fillId="7" borderId="17" xfId="0" applyNumberFormat="1" applyFont="1" applyFill="1" applyBorder="1" applyAlignment="1" applyProtection="1">
      <alignment horizontal="center" vertical="center" wrapText="1"/>
      <protection/>
    </xf>
    <xf numFmtId="164" fontId="4" fillId="35" borderId="31" xfId="0" applyNumberFormat="1" applyFont="1" applyFill="1" applyBorder="1" applyAlignment="1" applyProtection="1">
      <alignment horizontal="center" vertical="center" wrapText="1"/>
      <protection/>
    </xf>
    <xf numFmtId="164" fontId="4" fillId="35" borderId="29" xfId="0" applyNumberFormat="1" applyFont="1" applyFill="1" applyBorder="1" applyAlignment="1" applyProtection="1">
      <alignment horizontal="center" vertical="center" wrapText="1"/>
      <protection/>
    </xf>
    <xf numFmtId="164" fontId="4" fillId="7" borderId="21" xfId="0" applyNumberFormat="1" applyFont="1" applyFill="1" applyBorder="1" applyAlignment="1" applyProtection="1">
      <alignment horizontal="center" vertical="center" wrapText="1"/>
      <protection/>
    </xf>
    <xf numFmtId="164" fontId="4" fillId="7" borderId="29" xfId="0" applyNumberFormat="1" applyFont="1" applyFill="1" applyBorder="1" applyAlignment="1" applyProtection="1">
      <alignment horizontal="center" vertical="center" wrapText="1"/>
      <protection/>
    </xf>
    <xf numFmtId="164" fontId="4" fillId="35" borderId="17" xfId="0" applyNumberFormat="1" applyFont="1" applyFill="1" applyBorder="1" applyAlignment="1" applyProtection="1">
      <alignment horizontal="center" vertical="center" wrapText="1"/>
      <protection/>
    </xf>
    <xf numFmtId="164" fontId="4" fillId="7" borderId="31" xfId="0" applyNumberFormat="1" applyFont="1" applyFill="1" applyBorder="1" applyAlignment="1" applyProtection="1">
      <alignment horizontal="center" vertical="center" wrapText="1"/>
      <protection/>
    </xf>
    <xf numFmtId="164" fontId="4" fillId="35" borderId="21" xfId="0" applyNumberFormat="1" applyFont="1" applyFill="1" applyBorder="1" applyAlignment="1" applyProtection="1">
      <alignment horizontal="center" vertical="center" wrapText="1"/>
      <protection/>
    </xf>
    <xf numFmtId="1" fontId="4" fillId="35" borderId="16" xfId="0" applyNumberFormat="1" applyFont="1" applyFill="1" applyBorder="1" applyAlignment="1" applyProtection="1">
      <alignment horizontal="center" vertical="center" wrapText="1"/>
      <protection/>
    </xf>
    <xf numFmtId="1" fontId="4" fillId="7" borderId="16" xfId="0" applyNumberFormat="1" applyFont="1" applyFill="1" applyBorder="1" applyAlignment="1" applyProtection="1">
      <alignment horizontal="center" vertical="center" wrapText="1"/>
      <protection/>
    </xf>
    <xf numFmtId="1" fontId="75" fillId="34" borderId="17" xfId="0" applyNumberFormat="1" applyFont="1" applyFill="1" applyBorder="1" applyAlignment="1" applyProtection="1">
      <alignment horizontal="center" vertical="center" wrapText="1"/>
      <protection/>
    </xf>
    <xf numFmtId="0" fontId="4" fillId="7" borderId="17" xfId="0" applyFont="1" applyFill="1" applyBorder="1" applyAlignment="1" applyProtection="1">
      <alignment horizontal="center" vertical="center" wrapText="1"/>
      <protection/>
    </xf>
    <xf numFmtId="0" fontId="4" fillId="35" borderId="31" xfId="0" applyFont="1" applyFill="1" applyBorder="1" applyAlignment="1" applyProtection="1">
      <alignment horizontal="center" vertical="center" wrapText="1"/>
      <protection/>
    </xf>
    <xf numFmtId="0" fontId="4" fillId="35" borderId="29" xfId="0" applyFont="1" applyFill="1" applyBorder="1" applyAlignment="1" applyProtection="1">
      <alignment horizontal="center" vertical="center" wrapText="1"/>
      <protection/>
    </xf>
    <xf numFmtId="0" fontId="4" fillId="7" borderId="29" xfId="0"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7" borderId="31"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4" fontId="73" fillId="40" borderId="17" xfId="0" applyNumberFormat="1" applyFont="1" applyFill="1" applyBorder="1" applyAlignment="1" applyProtection="1">
      <alignment horizontal="center" vertical="center" wrapText="1"/>
      <protection/>
    </xf>
    <xf numFmtId="4" fontId="73" fillId="39" borderId="17" xfId="0" applyNumberFormat="1" applyFont="1" applyFill="1" applyBorder="1" applyAlignment="1" applyProtection="1">
      <alignment horizontal="center" vertical="center" wrapText="1"/>
      <protection/>
    </xf>
    <xf numFmtId="0" fontId="4" fillId="7" borderId="17"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31" xfId="0" applyFont="1" applyFill="1" applyBorder="1" applyAlignment="1">
      <alignment horizontal="center" vertical="center" wrapText="1"/>
    </xf>
    <xf numFmtId="0" fontId="4" fillId="35" borderId="29"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77" fillId="0" borderId="26" xfId="0" applyFont="1" applyFill="1" applyBorder="1" applyAlignment="1">
      <alignment horizontal="left" vertical="center"/>
    </xf>
    <xf numFmtId="0" fontId="4" fillId="7" borderId="17" xfId="0" applyFont="1" applyFill="1" applyBorder="1" applyAlignment="1">
      <alignment horizontal="left" vertical="center" wrapText="1"/>
    </xf>
    <xf numFmtId="0" fontId="4" fillId="35" borderId="21" xfId="0" applyFont="1" applyFill="1" applyBorder="1" applyAlignment="1">
      <alignment horizontal="left" vertical="center" wrapText="1"/>
    </xf>
    <xf numFmtId="0" fontId="4" fillId="35" borderId="31" xfId="0" applyFont="1" applyFill="1" applyBorder="1" applyAlignment="1">
      <alignment horizontal="left" vertical="center" wrapText="1"/>
    </xf>
    <xf numFmtId="0" fontId="4" fillId="35" borderId="29" xfId="0" applyFont="1" applyFill="1" applyBorder="1" applyAlignment="1">
      <alignment horizontal="left" vertical="center" wrapText="1"/>
    </xf>
    <xf numFmtId="0" fontId="4" fillId="7" borderId="21" xfId="0" applyFont="1" applyFill="1" applyBorder="1" applyAlignment="1">
      <alignment horizontal="left" vertical="center" wrapText="1"/>
    </xf>
    <xf numFmtId="0" fontId="4" fillId="7" borderId="29" xfId="0" applyFont="1" applyFill="1" applyBorder="1" applyAlignment="1">
      <alignment horizontal="left" vertical="center" wrapText="1"/>
    </xf>
    <xf numFmtId="0" fontId="4" fillId="35" borderId="17" xfId="0" applyFont="1" applyFill="1" applyBorder="1" applyAlignment="1">
      <alignment horizontal="left" vertical="center" wrapText="1"/>
    </xf>
    <xf numFmtId="0" fontId="4" fillId="7" borderId="31" xfId="0" applyFont="1" applyFill="1" applyBorder="1" applyAlignment="1">
      <alignment horizontal="left" vertical="center" wrapText="1"/>
    </xf>
    <xf numFmtId="0" fontId="80" fillId="0" borderId="0" xfId="0" applyFont="1" applyFill="1" applyBorder="1" applyAlignment="1">
      <alignment horizontal="center" vertical="center"/>
    </xf>
    <xf numFmtId="14" fontId="4" fillId="35" borderId="14" xfId="0" applyNumberFormat="1" applyFont="1" applyFill="1" applyBorder="1" applyAlignment="1">
      <alignment horizontal="center" vertical="center" wrapText="1"/>
    </xf>
    <xf numFmtId="14" fontId="4" fillId="7" borderId="15" xfId="0" applyNumberFormat="1" applyFont="1" applyFill="1" applyBorder="1" applyAlignment="1">
      <alignment horizontal="center" vertical="center" wrapText="1"/>
    </xf>
    <xf numFmtId="14" fontId="4" fillId="7" borderId="16"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35" borderId="16" xfId="0" applyNumberFormat="1" applyFont="1" applyFill="1" applyBorder="1" applyAlignment="1">
      <alignment horizontal="center" vertical="center" wrapText="1"/>
    </xf>
    <xf numFmtId="14" fontId="4" fillId="35" borderId="12" xfId="0" applyNumberFormat="1" applyFont="1" applyFill="1" applyBorder="1" applyAlignment="1">
      <alignment horizontal="center" vertical="center" wrapText="1"/>
    </xf>
    <xf numFmtId="14" fontId="4" fillId="35" borderId="15" xfId="0" applyNumberFormat="1" applyFont="1" applyFill="1" applyBorder="1" applyAlignment="1">
      <alignment horizontal="center" vertical="center" wrapText="1"/>
    </xf>
    <xf numFmtId="14" fontId="2" fillId="41" borderId="32" xfId="0" applyNumberFormat="1" applyFont="1" applyFill="1" applyBorder="1" applyAlignment="1">
      <alignment horizontal="center" vertical="center"/>
    </xf>
    <xf numFmtId="0" fontId="2" fillId="41" borderId="32" xfId="0" applyFont="1" applyFill="1" applyBorder="1" applyAlignment="1">
      <alignment vertical="center"/>
    </xf>
    <xf numFmtId="0" fontId="2" fillId="0" borderId="32" xfId="0" applyFont="1" applyFill="1" applyBorder="1" applyAlignment="1">
      <alignment horizontal="left" vertical="center" wrapText="1"/>
    </xf>
    <xf numFmtId="4" fontId="74" fillId="39" borderId="12" xfId="0" applyNumberFormat="1" applyFont="1" applyFill="1" applyBorder="1" applyAlignment="1" applyProtection="1">
      <alignment horizontal="center" vertical="center" wrapText="1"/>
      <protection/>
    </xf>
    <xf numFmtId="4" fontId="73" fillId="40" borderId="16" xfId="0" applyNumberFormat="1" applyFont="1" applyFill="1" applyBorder="1" applyAlignment="1" applyProtection="1">
      <alignment horizontal="left" vertical="center" wrapText="1"/>
      <protection/>
    </xf>
    <xf numFmtId="0" fontId="73" fillId="34" borderId="17" xfId="0" applyFont="1" applyFill="1" applyBorder="1" applyAlignment="1" applyProtection="1">
      <alignment horizontal="center" vertical="center" wrapText="1"/>
      <protection/>
    </xf>
    <xf numFmtId="14" fontId="4" fillId="35" borderId="21" xfId="0" applyNumberFormat="1" applyFont="1" applyFill="1" applyBorder="1" applyAlignment="1" applyProtection="1">
      <alignment horizontal="left" vertical="center" wrapText="1"/>
      <protection/>
    </xf>
    <xf numFmtId="14" fontId="4" fillId="7" borderId="29" xfId="0" applyNumberFormat="1" applyFont="1" applyFill="1" applyBorder="1" applyAlignment="1">
      <alignment horizontal="left" vertical="center" wrapText="1"/>
    </xf>
    <xf numFmtId="0" fontId="73" fillId="34" borderId="15" xfId="0" applyFont="1" applyFill="1" applyBorder="1" applyAlignment="1" applyProtection="1">
      <alignment horizontal="center" vertical="center" wrapText="1"/>
      <protection/>
    </xf>
    <xf numFmtId="0" fontId="73" fillId="38" borderId="15" xfId="0" applyFont="1" applyFill="1" applyBorder="1" applyAlignment="1" applyProtection="1">
      <alignment horizontal="center" vertical="center" wrapText="1"/>
      <protection/>
    </xf>
    <xf numFmtId="0" fontId="73" fillId="38" borderId="30" xfId="0" applyFont="1" applyFill="1" applyBorder="1" applyAlignment="1" applyProtection="1">
      <alignment horizontal="center" vertical="center" wrapText="1"/>
      <protection/>
    </xf>
    <xf numFmtId="1" fontId="73" fillId="38" borderId="29" xfId="0" applyNumberFormat="1" applyFont="1" applyFill="1" applyBorder="1" applyAlignment="1" applyProtection="1">
      <alignment horizontal="center" vertical="center" wrapText="1"/>
      <protection/>
    </xf>
    <xf numFmtId="1" fontId="73" fillId="38" borderId="15" xfId="0" applyNumberFormat="1" applyFont="1" applyFill="1" applyBorder="1" applyAlignment="1" applyProtection="1">
      <alignment horizontal="center" vertical="center" wrapText="1"/>
      <protection/>
    </xf>
    <xf numFmtId="1" fontId="73" fillId="34" borderId="15" xfId="0" applyNumberFormat="1" applyFont="1" applyFill="1" applyBorder="1" applyAlignment="1" applyProtection="1">
      <alignment horizontal="center" vertical="center" wrapText="1"/>
      <protection/>
    </xf>
    <xf numFmtId="1" fontId="75" fillId="34" borderId="29" xfId="0" applyNumberFormat="1" applyFont="1" applyFill="1" applyBorder="1" applyAlignment="1" applyProtection="1">
      <alignment horizontal="center" vertical="center" wrapText="1"/>
      <protection/>
    </xf>
    <xf numFmtId="4" fontId="73" fillId="40" borderId="15" xfId="0" applyNumberFormat="1" applyFont="1" applyFill="1" applyBorder="1" applyAlignment="1" applyProtection="1">
      <alignment horizontal="center" vertical="center" wrapText="1"/>
      <protection/>
    </xf>
    <xf numFmtId="4" fontId="73" fillId="40" borderId="29" xfId="0" applyNumberFormat="1" applyFont="1" applyFill="1" applyBorder="1" applyAlignment="1" applyProtection="1">
      <alignment horizontal="center" vertical="center" wrapText="1"/>
      <protection/>
    </xf>
    <xf numFmtId="4" fontId="73" fillId="39" borderId="15" xfId="0" applyNumberFormat="1" applyFont="1" applyFill="1" applyBorder="1" applyAlignment="1" applyProtection="1">
      <alignment horizontal="center" vertical="center" wrapText="1"/>
      <protection/>
    </xf>
    <xf numFmtId="4" fontId="73" fillId="39" borderId="29" xfId="0" applyNumberFormat="1" applyFont="1" applyFill="1" applyBorder="1" applyAlignment="1" applyProtection="1">
      <alignment horizontal="center" vertical="center" wrapText="1"/>
      <protection/>
    </xf>
    <xf numFmtId="0" fontId="4" fillId="41" borderId="21" xfId="0" applyFont="1" applyFill="1" applyBorder="1" applyAlignment="1" applyProtection="1">
      <alignment horizontal="left" vertical="center" wrapText="1"/>
      <protection/>
    </xf>
    <xf numFmtId="0" fontId="4" fillId="41" borderId="26" xfId="0" applyFont="1" applyFill="1" applyBorder="1" applyAlignment="1" applyProtection="1">
      <alignment horizontal="left" vertical="center" wrapText="1"/>
      <protection/>
    </xf>
    <xf numFmtId="1" fontId="4" fillId="41" borderId="26" xfId="0" applyNumberFormat="1" applyFont="1" applyFill="1" applyBorder="1" applyAlignment="1" applyProtection="1">
      <alignment horizontal="center" vertical="center" wrapText="1"/>
      <protection/>
    </xf>
    <xf numFmtId="164" fontId="4" fillId="41" borderId="26" xfId="0" applyNumberFormat="1" applyFont="1" applyFill="1" applyBorder="1" applyAlignment="1" applyProtection="1">
      <alignment horizontal="center" vertical="center" wrapText="1"/>
      <protection/>
    </xf>
    <xf numFmtId="0" fontId="4" fillId="41" borderId="26" xfId="0" applyFont="1" applyFill="1" applyBorder="1" applyAlignment="1" applyProtection="1">
      <alignment horizontal="center" vertical="center" wrapText="1"/>
      <protection/>
    </xf>
    <xf numFmtId="167" fontId="4" fillId="41" borderId="26" xfId="0" applyNumberFormat="1" applyFont="1" applyFill="1" applyBorder="1" applyAlignment="1" applyProtection="1">
      <alignment horizontal="center" vertical="center" wrapText="1"/>
      <protection/>
    </xf>
    <xf numFmtId="167" fontId="4" fillId="41" borderId="33" xfId="0" applyNumberFormat="1" applyFont="1" applyFill="1" applyBorder="1" applyAlignment="1" applyProtection="1">
      <alignment horizontal="center" vertical="center" wrapText="1"/>
      <protection/>
    </xf>
    <xf numFmtId="0" fontId="81" fillId="0" borderId="0" xfId="0" applyFont="1" applyAlignment="1">
      <alignment vertical="center"/>
    </xf>
    <xf numFmtId="4" fontId="74" fillId="40" borderId="20" xfId="0" applyNumberFormat="1" applyFont="1" applyFill="1" applyBorder="1" applyAlignment="1" applyProtection="1">
      <alignment horizontal="center" vertical="center"/>
      <protection/>
    </xf>
    <xf numFmtId="9" fontId="55" fillId="43" borderId="22" xfId="0" applyNumberFormat="1" applyFont="1" applyFill="1" applyBorder="1" applyAlignment="1">
      <alignment wrapText="1"/>
    </xf>
    <xf numFmtId="9" fontId="55" fillId="43" borderId="22" xfId="0" applyNumberFormat="1" applyFont="1" applyFill="1" applyBorder="1" applyAlignment="1">
      <alignment/>
    </xf>
    <xf numFmtId="10" fontId="55" fillId="43" borderId="22" xfId="0" applyNumberFormat="1" applyFont="1" applyFill="1" applyBorder="1" applyAlignment="1">
      <alignment/>
    </xf>
    <xf numFmtId="0" fontId="55" fillId="43" borderId="25" xfId="0" applyFont="1" applyFill="1" applyBorder="1" applyAlignment="1">
      <alignment/>
    </xf>
    <xf numFmtId="0" fontId="55" fillId="43" borderId="22" xfId="0" applyFont="1" applyFill="1" applyBorder="1" applyAlignment="1">
      <alignment/>
    </xf>
    <xf numFmtId="168" fontId="0" fillId="44" borderId="22" xfId="0" applyNumberFormat="1" applyFill="1" applyBorder="1" applyAlignment="1">
      <alignment/>
    </xf>
    <xf numFmtId="169" fontId="0" fillId="44" borderId="22" xfId="0" applyNumberFormat="1" applyFill="1" applyBorder="1" applyAlignment="1">
      <alignment/>
    </xf>
    <xf numFmtId="9" fontId="55" fillId="43" borderId="22" xfId="65" applyFont="1" applyFill="1" applyBorder="1" applyAlignment="1">
      <alignment/>
    </xf>
    <xf numFmtId="0" fontId="0" fillId="44" borderId="22" xfId="0" applyFill="1" applyBorder="1" applyAlignment="1">
      <alignment/>
    </xf>
    <xf numFmtId="170" fontId="55" fillId="43" borderId="22" xfId="65" applyNumberFormat="1" applyFont="1" applyFill="1" applyBorder="1" applyAlignment="1">
      <alignment/>
    </xf>
    <xf numFmtId="0" fontId="4" fillId="45" borderId="12" xfId="0" applyFont="1" applyFill="1" applyBorder="1" applyAlignment="1" applyProtection="1">
      <alignment horizontal="left" vertical="center" wrapText="1"/>
      <protection/>
    </xf>
    <xf numFmtId="0" fontId="4" fillId="45" borderId="15" xfId="0" applyFont="1" applyFill="1" applyBorder="1" applyAlignment="1" applyProtection="1">
      <alignment horizontal="left" vertical="center" wrapText="1"/>
      <protection/>
    </xf>
    <xf numFmtId="0" fontId="4" fillId="45" borderId="12" xfId="0" applyFont="1" applyFill="1" applyBorder="1" applyAlignment="1" applyProtection="1">
      <alignment horizontal="center" vertical="center" wrapText="1"/>
      <protection/>
    </xf>
    <xf numFmtId="0" fontId="4" fillId="45" borderId="26" xfId="0" applyFont="1" applyFill="1" applyBorder="1" applyAlignment="1" applyProtection="1">
      <alignment horizontal="center" vertical="center" wrapText="1"/>
      <protection/>
    </xf>
    <xf numFmtId="164" fontId="4" fillId="45" borderId="21" xfId="0" applyNumberFormat="1" applyFont="1" applyFill="1" applyBorder="1" applyAlignment="1" applyProtection="1">
      <alignment horizontal="center" vertical="center" wrapText="1"/>
      <protection/>
    </xf>
    <xf numFmtId="0" fontId="4" fillId="45" borderId="15" xfId="0" applyFont="1" applyFill="1" applyBorder="1" applyAlignment="1" applyProtection="1">
      <alignment horizontal="center" vertical="center" wrapText="1"/>
      <protection/>
    </xf>
    <xf numFmtId="0" fontId="4" fillId="45" borderId="15" xfId="0" applyFont="1" applyFill="1" applyBorder="1" applyAlignment="1" applyProtection="1" quotePrefix="1">
      <alignment horizontal="left" vertical="center" wrapText="1"/>
      <protection/>
    </xf>
    <xf numFmtId="0" fontId="4" fillId="45" borderId="30" xfId="0" applyFont="1" applyFill="1" applyBorder="1" applyAlignment="1" applyProtection="1">
      <alignment horizontal="center" vertical="center" wrapText="1"/>
      <protection/>
    </xf>
    <xf numFmtId="164" fontId="4" fillId="45" borderId="29" xfId="0" applyNumberFormat="1" applyFont="1" applyFill="1" applyBorder="1" applyAlignment="1" applyProtection="1">
      <alignment horizontal="center" vertical="center" wrapText="1"/>
      <protection/>
    </xf>
    <xf numFmtId="166" fontId="4" fillId="45" borderId="12" xfId="0" applyNumberFormat="1" applyFont="1" applyFill="1" applyBorder="1" applyAlignment="1" applyProtection="1">
      <alignment horizontal="center" vertical="center" wrapText="1"/>
      <protection/>
    </xf>
    <xf numFmtId="0" fontId="4" fillId="45" borderId="21" xfId="0" applyFont="1" applyFill="1" applyBorder="1" applyAlignment="1" applyProtection="1">
      <alignment horizontal="center" vertical="center" wrapText="1"/>
      <protection/>
    </xf>
    <xf numFmtId="166" fontId="4" fillId="45" borderId="15" xfId="0" applyNumberFormat="1" applyFont="1" applyFill="1" applyBorder="1" applyAlignment="1" applyProtection="1">
      <alignment horizontal="center" vertical="center" wrapText="1"/>
      <protection/>
    </xf>
    <xf numFmtId="0" fontId="4" fillId="45" borderId="29" xfId="0" applyFont="1" applyFill="1" applyBorder="1" applyAlignment="1" applyProtection="1">
      <alignment horizontal="center" vertical="center" wrapText="1"/>
      <protection/>
    </xf>
    <xf numFmtId="0" fontId="4" fillId="46" borderId="12" xfId="0" applyFont="1" applyFill="1" applyBorder="1" applyAlignment="1" applyProtection="1">
      <alignment horizontal="left" vertical="center" wrapText="1"/>
      <protection/>
    </xf>
    <xf numFmtId="0" fontId="4" fillId="46" borderId="12" xfId="0" applyFont="1" applyFill="1" applyBorder="1" applyAlignment="1" applyProtection="1">
      <alignment horizontal="center" vertical="center" wrapText="1"/>
      <protection/>
    </xf>
    <xf numFmtId="1" fontId="4" fillId="46" borderId="12" xfId="0" applyNumberFormat="1" applyFont="1" applyFill="1" applyBorder="1" applyAlignment="1" applyProtection="1">
      <alignment horizontal="center" vertical="center" wrapText="1"/>
      <protection/>
    </xf>
    <xf numFmtId="164" fontId="4" fillId="46" borderId="12" xfId="0" applyNumberFormat="1" applyFont="1" applyFill="1" applyBorder="1" applyAlignment="1" applyProtection="1">
      <alignment horizontal="center" vertical="center" wrapText="1"/>
      <protection/>
    </xf>
    <xf numFmtId="0" fontId="4" fillId="46" borderId="16" xfId="0" applyFont="1" applyFill="1" applyBorder="1" applyAlignment="1" applyProtection="1">
      <alignment horizontal="center" vertical="center" wrapText="1"/>
      <protection/>
    </xf>
    <xf numFmtId="0" fontId="2" fillId="46" borderId="0" xfId="0" applyFont="1" applyFill="1" applyBorder="1" applyAlignment="1">
      <alignment/>
    </xf>
    <xf numFmtId="2" fontId="4" fillId="7" borderId="12" xfId="0" applyNumberFormat="1" applyFont="1" applyFill="1" applyBorder="1" applyAlignment="1" applyProtection="1">
      <alignment horizontal="center" vertical="center" wrapText="1"/>
      <protection/>
    </xf>
    <xf numFmtId="2" fontId="4" fillId="7" borderId="15" xfId="0" applyNumberFormat="1" applyFont="1" applyFill="1" applyBorder="1" applyAlignment="1" applyProtection="1">
      <alignment horizontal="center" vertical="center" wrapText="1"/>
      <protection/>
    </xf>
    <xf numFmtId="2" fontId="4" fillId="46" borderId="12" xfId="0" applyNumberFormat="1" applyFont="1" applyFill="1" applyBorder="1" applyAlignment="1" applyProtection="1">
      <alignment horizontal="center" vertical="center" wrapText="1"/>
      <protection/>
    </xf>
    <xf numFmtId="2" fontId="4" fillId="7" borderId="29" xfId="0" applyNumberFormat="1" applyFont="1" applyFill="1" applyBorder="1" applyAlignment="1" applyProtection="1">
      <alignment horizontal="center" vertical="center" wrapText="1"/>
      <protection/>
    </xf>
    <xf numFmtId="2" fontId="4" fillId="35" borderId="15" xfId="0" applyNumberFormat="1" applyFont="1" applyFill="1" applyBorder="1" applyAlignment="1" applyProtection="1">
      <alignment horizontal="center" vertical="center" wrapText="1"/>
      <protection/>
    </xf>
    <xf numFmtId="2" fontId="4" fillId="7" borderId="14" xfId="0" applyNumberFormat="1" applyFont="1" applyFill="1" applyBorder="1" applyAlignment="1" applyProtection="1">
      <alignment horizontal="center" vertical="center" wrapText="1"/>
      <protection/>
    </xf>
    <xf numFmtId="2" fontId="4" fillId="35" borderId="16" xfId="0" applyNumberFormat="1" applyFont="1" applyFill="1" applyBorder="1" applyAlignment="1" applyProtection="1">
      <alignment horizontal="center" vertical="center" wrapText="1"/>
      <protection/>
    </xf>
    <xf numFmtId="2" fontId="4" fillId="35" borderId="12" xfId="0" applyNumberFormat="1" applyFont="1" applyFill="1" applyBorder="1" applyAlignment="1" applyProtection="1">
      <alignment horizontal="center" vertical="center" wrapText="1"/>
      <protection/>
    </xf>
    <xf numFmtId="0" fontId="82" fillId="0" borderId="0" xfId="0" applyFont="1" applyAlignment="1">
      <alignment vertical="center"/>
    </xf>
    <xf numFmtId="4" fontId="4" fillId="47" borderId="34" xfId="0" applyNumberFormat="1" applyFont="1" applyFill="1" applyBorder="1" applyAlignment="1">
      <alignment horizontal="center" vertical="center" wrapText="1"/>
    </xf>
    <xf numFmtId="4" fontId="4" fillId="47" borderId="35" xfId="0" applyNumberFormat="1" applyFont="1" applyFill="1" applyBorder="1" applyAlignment="1">
      <alignment horizontal="center" vertical="center" wrapText="1"/>
    </xf>
    <xf numFmtId="0" fontId="4" fillId="48" borderId="36" xfId="0" applyFont="1" applyFill="1" applyBorder="1" applyAlignment="1">
      <alignment horizontal="center" vertical="center" wrapText="1"/>
    </xf>
    <xf numFmtId="0" fontId="4" fillId="48" borderId="37" xfId="0" applyFont="1" applyFill="1" applyBorder="1" applyAlignment="1">
      <alignment horizontal="center" vertical="center" wrapText="1"/>
    </xf>
    <xf numFmtId="0" fontId="4" fillId="47" borderId="37" xfId="0" applyFont="1" applyFill="1" applyBorder="1" applyAlignment="1">
      <alignment horizontal="center" vertical="center" wrapText="1"/>
    </xf>
    <xf numFmtId="0" fontId="4" fillId="47" borderId="38" xfId="0" applyFont="1" applyFill="1" applyBorder="1" applyAlignment="1">
      <alignment horizontal="center" vertical="center" wrapText="1"/>
    </xf>
    <xf numFmtId="0" fontId="4" fillId="47" borderId="36" xfId="0" applyFont="1" applyFill="1" applyBorder="1" applyAlignment="1">
      <alignment horizontal="center" vertical="center" wrapText="1"/>
    </xf>
    <xf numFmtId="4" fontId="4" fillId="48" borderId="36" xfId="0" applyNumberFormat="1" applyFont="1" applyFill="1" applyBorder="1" applyAlignment="1">
      <alignment horizontal="center" vertical="center" wrapText="1"/>
    </xf>
    <xf numFmtId="4" fontId="4" fillId="48" borderId="34" xfId="0" applyNumberFormat="1" applyFont="1" applyFill="1" applyBorder="1" applyAlignment="1">
      <alignment horizontal="center" vertical="center" wrapText="1"/>
    </xf>
    <xf numFmtId="4" fontId="4" fillId="48" borderId="37" xfId="0" applyNumberFormat="1" applyFont="1" applyFill="1" applyBorder="1" applyAlignment="1">
      <alignment horizontal="center" vertical="center" wrapText="1"/>
    </xf>
    <xf numFmtId="4" fontId="4" fillId="48" borderId="35" xfId="0" applyNumberFormat="1" applyFont="1" applyFill="1" applyBorder="1" applyAlignment="1">
      <alignment horizontal="center" vertical="center" wrapText="1"/>
    </xf>
    <xf numFmtId="4" fontId="4" fillId="47" borderId="38" xfId="0" applyNumberFormat="1" applyFont="1" applyFill="1" applyBorder="1" applyAlignment="1">
      <alignment horizontal="center" vertical="center" wrapText="1"/>
    </xf>
    <xf numFmtId="4" fontId="4" fillId="47" borderId="39" xfId="0" applyNumberFormat="1" applyFont="1" applyFill="1" applyBorder="1" applyAlignment="1">
      <alignment horizontal="center" vertical="center" wrapText="1"/>
    </xf>
    <xf numFmtId="4" fontId="4" fillId="48" borderId="39" xfId="0" applyNumberFormat="1" applyFont="1" applyFill="1" applyBorder="1" applyAlignment="1">
      <alignment horizontal="center" vertical="center" wrapText="1"/>
    </xf>
    <xf numFmtId="0" fontId="4" fillId="48" borderId="38" xfId="0" applyFont="1" applyFill="1" applyBorder="1" applyAlignment="1">
      <alignment horizontal="center" vertical="center" wrapText="1"/>
    </xf>
    <xf numFmtId="0" fontId="4" fillId="45" borderId="36" xfId="0" applyFont="1" applyFill="1" applyBorder="1" applyAlignment="1">
      <alignment horizontal="center" vertical="center" wrapText="1"/>
    </xf>
    <xf numFmtId="0" fontId="4" fillId="45" borderId="37" xfId="0" applyFont="1" applyFill="1" applyBorder="1" applyAlignment="1">
      <alignment horizontal="center" vertical="center" wrapText="1"/>
    </xf>
    <xf numFmtId="4" fontId="4" fillId="45" borderId="34" xfId="0" applyNumberFormat="1" applyFont="1" applyFill="1" applyBorder="1" applyAlignment="1">
      <alignment horizontal="center" vertical="center" wrapText="1"/>
    </xf>
    <xf numFmtId="4" fontId="4" fillId="45" borderId="35" xfId="0" applyNumberFormat="1" applyFont="1" applyFill="1" applyBorder="1" applyAlignment="1">
      <alignment horizontal="center" vertical="center" wrapText="1"/>
    </xf>
    <xf numFmtId="4" fontId="4" fillId="48" borderId="0" xfId="0" applyNumberFormat="1" applyFont="1" applyFill="1" applyAlignment="1">
      <alignment horizontal="center" vertical="center" wrapText="1"/>
    </xf>
    <xf numFmtId="4" fontId="4" fillId="48" borderId="40" xfId="0" applyNumberFormat="1" applyFont="1" applyFill="1" applyBorder="1" applyAlignment="1">
      <alignment horizontal="center" vertical="center" wrapText="1"/>
    </xf>
    <xf numFmtId="4" fontId="4" fillId="47" borderId="40" xfId="0" applyNumberFormat="1" applyFont="1" applyFill="1" applyBorder="1" applyAlignment="1">
      <alignment horizontal="center" vertical="center" wrapText="1"/>
    </xf>
    <xf numFmtId="4" fontId="4" fillId="47" borderId="41" xfId="0" applyNumberFormat="1" applyFont="1" applyFill="1" applyBorder="1" applyAlignment="1">
      <alignment horizontal="center" vertical="center" wrapText="1"/>
    </xf>
    <xf numFmtId="4" fontId="4" fillId="47" borderId="0" xfId="0" applyNumberFormat="1" applyFont="1" applyFill="1" applyAlignment="1">
      <alignment horizontal="center" vertical="center" wrapText="1"/>
    </xf>
    <xf numFmtId="4" fontId="4" fillId="48" borderId="41" xfId="0" applyNumberFormat="1" applyFont="1" applyFill="1" applyBorder="1" applyAlignment="1">
      <alignment horizontal="center" vertical="center" wrapText="1"/>
    </xf>
    <xf numFmtId="4" fontId="4" fillId="45" borderId="0" xfId="0" applyNumberFormat="1" applyFont="1" applyFill="1" applyAlignment="1">
      <alignment horizontal="center" vertical="center" wrapText="1"/>
    </xf>
    <xf numFmtId="4" fontId="4" fillId="45" borderId="40" xfId="0" applyNumberFormat="1" applyFont="1" applyFill="1" applyBorder="1" applyAlignment="1">
      <alignment horizontal="center" vertical="center" wrapText="1"/>
    </xf>
    <xf numFmtId="0" fontId="4" fillId="7" borderId="36" xfId="0" applyFont="1" applyFill="1" applyBorder="1" applyAlignment="1">
      <alignment horizontal="center" vertical="center" wrapText="1"/>
    </xf>
    <xf numFmtId="4" fontId="4" fillId="7" borderId="34" xfId="0" applyNumberFormat="1" applyFont="1" applyFill="1" applyBorder="1" applyAlignment="1">
      <alignment horizontal="center" vertical="center" wrapText="1"/>
    </xf>
    <xf numFmtId="4" fontId="4" fillId="7" borderId="0" xfId="0" applyNumberFormat="1" applyFont="1" applyFill="1" applyAlignment="1">
      <alignment horizontal="center" vertical="center" wrapText="1"/>
    </xf>
    <xf numFmtId="0" fontId="4" fillId="7" borderId="37" xfId="0" applyFont="1" applyFill="1" applyBorder="1" applyAlignment="1">
      <alignment horizontal="center" vertical="center" wrapText="1"/>
    </xf>
    <xf numFmtId="4" fontId="4" fillId="7" borderId="35" xfId="0" applyNumberFormat="1" applyFont="1" applyFill="1" applyBorder="1" applyAlignment="1">
      <alignment horizontal="center" vertical="center" wrapText="1"/>
    </xf>
    <xf numFmtId="4" fontId="4" fillId="7" borderId="40" xfId="0" applyNumberFormat="1" applyFont="1" applyFill="1" applyBorder="1" applyAlignment="1">
      <alignment horizontal="center" vertical="center" wrapText="1"/>
    </xf>
    <xf numFmtId="0" fontId="4" fillId="35" borderId="36" xfId="0" applyFont="1" applyFill="1" applyBorder="1" applyAlignment="1">
      <alignment horizontal="center" vertical="center" wrapText="1"/>
    </xf>
    <xf numFmtId="4" fontId="4" fillId="35" borderId="34" xfId="0" applyNumberFormat="1" applyFont="1" applyFill="1" applyBorder="1" applyAlignment="1">
      <alignment horizontal="center" vertical="center" wrapText="1"/>
    </xf>
    <xf numFmtId="4" fontId="4" fillId="35" borderId="0" xfId="0" applyNumberFormat="1" applyFont="1" applyFill="1" applyAlignment="1">
      <alignment horizontal="center" vertical="center" wrapText="1"/>
    </xf>
    <xf numFmtId="0" fontId="4" fillId="35" borderId="37" xfId="0" applyFont="1" applyFill="1" applyBorder="1" applyAlignment="1">
      <alignment horizontal="center" vertical="center" wrapText="1"/>
    </xf>
    <xf numFmtId="4" fontId="4" fillId="35" borderId="35" xfId="0" applyNumberFormat="1" applyFont="1" applyFill="1" applyBorder="1" applyAlignment="1">
      <alignment horizontal="center" vertical="center" wrapText="1"/>
    </xf>
    <xf numFmtId="4" fontId="4" fillId="35" borderId="40" xfId="0" applyNumberFormat="1" applyFont="1" applyFill="1" applyBorder="1" applyAlignment="1">
      <alignment horizontal="center" vertical="center" wrapText="1"/>
    </xf>
    <xf numFmtId="4" fontId="4" fillId="7" borderId="39" xfId="0" applyNumberFormat="1" applyFont="1" applyFill="1" applyBorder="1" applyAlignment="1">
      <alignment horizontal="center" vertical="center" wrapText="1"/>
    </xf>
    <xf numFmtId="4" fontId="4" fillId="7" borderId="41" xfId="0" applyNumberFormat="1" applyFont="1" applyFill="1" applyBorder="1" applyAlignment="1">
      <alignment horizontal="center" vertical="center" wrapText="1"/>
    </xf>
    <xf numFmtId="2" fontId="4" fillId="35" borderId="36" xfId="0" applyNumberFormat="1" applyFont="1" applyFill="1" applyBorder="1" applyAlignment="1">
      <alignment horizontal="center" vertical="center" wrapText="1"/>
    </xf>
    <xf numFmtId="4" fontId="4" fillId="35" borderId="21" xfId="0" applyNumberFormat="1" applyFont="1" applyFill="1" applyBorder="1" applyAlignment="1" applyProtection="1">
      <alignment horizontal="center" vertical="center" wrapText="1"/>
      <protection/>
    </xf>
    <xf numFmtId="4" fontId="4" fillId="35" borderId="29" xfId="0" applyNumberFormat="1" applyFont="1" applyFill="1" applyBorder="1" applyAlignment="1" applyProtection="1">
      <alignment horizontal="center" vertical="center" wrapText="1"/>
      <protection/>
    </xf>
    <xf numFmtId="0" fontId="4" fillId="7" borderId="38" xfId="0" applyFont="1" applyFill="1" applyBorder="1" applyAlignment="1">
      <alignment horizontal="center" vertical="center" wrapText="1"/>
    </xf>
    <xf numFmtId="4" fontId="74" fillId="39" borderId="21" xfId="0" applyNumberFormat="1" applyFont="1" applyFill="1" applyBorder="1" applyAlignment="1" applyProtection="1">
      <alignment horizontal="center" vertical="center" wrapText="1"/>
      <protection/>
    </xf>
    <xf numFmtId="14" fontId="4" fillId="7" borderId="21"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14" fontId="4" fillId="35" borderId="17" xfId="0" applyNumberFormat="1" applyFont="1" applyFill="1" applyBorder="1" applyAlignment="1">
      <alignment horizontal="center" vertical="center" wrapText="1"/>
    </xf>
    <xf numFmtId="14" fontId="4" fillId="7" borderId="17" xfId="0" applyNumberFormat="1" applyFont="1" applyFill="1" applyBorder="1" applyAlignment="1">
      <alignment horizontal="center" vertical="center" wrapText="1"/>
    </xf>
    <xf numFmtId="14" fontId="4" fillId="35" borderId="21" xfId="0" applyNumberFormat="1" applyFont="1" applyFill="1" applyBorder="1" applyAlignment="1">
      <alignment horizontal="center" vertical="center" wrapText="1"/>
    </xf>
    <xf numFmtId="14" fontId="4" fillId="35" borderId="31" xfId="0" applyNumberFormat="1" applyFont="1" applyFill="1" applyBorder="1" applyAlignment="1">
      <alignment horizontal="center" vertical="center" wrapText="1"/>
    </xf>
    <xf numFmtId="14" fontId="4" fillId="35" borderId="29" xfId="0" applyNumberFormat="1" applyFont="1" applyFill="1" applyBorder="1" applyAlignment="1">
      <alignment horizontal="center" vertical="center" wrapText="1"/>
    </xf>
    <xf numFmtId="14" fontId="4" fillId="7" borderId="3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pplyProtection="1">
      <alignment horizontal="left" vertical="center" wrapText="1"/>
      <protection/>
    </xf>
    <xf numFmtId="0" fontId="0" fillId="0" borderId="0" xfId="0" applyFill="1" applyBorder="1" applyAlignment="1">
      <alignment/>
    </xf>
    <xf numFmtId="0" fontId="4" fillId="47" borderId="42" xfId="0" applyFont="1" applyFill="1" applyBorder="1" applyAlignment="1">
      <alignment horizontal="center" vertical="center" wrapText="1"/>
    </xf>
    <xf numFmtId="4" fontId="4" fillId="47" borderId="43" xfId="0" applyNumberFormat="1" applyFont="1" applyFill="1" applyBorder="1" applyAlignment="1">
      <alignment horizontal="center" vertical="center" wrapText="1"/>
    </xf>
    <xf numFmtId="4" fontId="4" fillId="47" borderId="13" xfId="0" applyNumberFormat="1" applyFont="1" applyFill="1" applyBorder="1" applyAlignment="1">
      <alignment horizontal="center" vertical="center" wrapText="1"/>
    </xf>
    <xf numFmtId="0" fontId="79" fillId="0" borderId="0" xfId="0" applyFont="1" applyFill="1" applyBorder="1" applyAlignment="1">
      <alignment vertical="center"/>
    </xf>
    <xf numFmtId="0" fontId="2" fillId="35" borderId="0" xfId="0" applyFont="1" applyFill="1" applyBorder="1" applyAlignment="1">
      <alignment vertical="center" wrapText="1"/>
    </xf>
    <xf numFmtId="0" fontId="14" fillId="7" borderId="0" xfId="0" applyFont="1" applyFill="1" applyBorder="1" applyAlignment="1">
      <alignment vertical="center" wrapText="1"/>
    </xf>
    <xf numFmtId="0" fontId="2" fillId="7" borderId="0" xfId="0" applyFont="1" applyFill="1" applyBorder="1" applyAlignment="1">
      <alignment vertical="center" wrapText="1"/>
    </xf>
    <xf numFmtId="0" fontId="83" fillId="35" borderId="15" xfId="0" applyFont="1" applyFill="1" applyBorder="1" applyAlignment="1" applyProtection="1">
      <alignment horizontal="left" vertical="center" wrapText="1"/>
      <protection/>
    </xf>
    <xf numFmtId="0" fontId="83" fillId="35" borderId="15" xfId="0" applyFont="1" applyFill="1" applyBorder="1" applyAlignment="1" applyProtection="1">
      <alignment horizontal="center" vertical="center" wrapText="1"/>
      <protection/>
    </xf>
    <xf numFmtId="0" fontId="83" fillId="35" borderId="30" xfId="0" applyFont="1" applyFill="1" applyBorder="1" applyAlignment="1" applyProtection="1">
      <alignment horizontal="center" vertical="center" wrapText="1"/>
      <protection/>
    </xf>
    <xf numFmtId="164" fontId="83" fillId="35" borderId="29" xfId="0" applyNumberFormat="1" applyFont="1" applyFill="1" applyBorder="1" applyAlignment="1" applyProtection="1">
      <alignment horizontal="center" vertical="center" wrapText="1"/>
      <protection/>
    </xf>
    <xf numFmtId="166" fontId="83" fillId="35" borderId="15" xfId="0" applyNumberFormat="1" applyFont="1" applyFill="1" applyBorder="1" applyAlignment="1" applyProtection="1">
      <alignment horizontal="center" vertical="center" wrapText="1"/>
      <protection/>
    </xf>
    <xf numFmtId="0" fontId="83" fillId="35" borderId="29" xfId="0" applyFont="1" applyFill="1" applyBorder="1" applyAlignment="1" applyProtection="1">
      <alignment horizontal="center" vertical="center" wrapText="1"/>
      <protection/>
    </xf>
    <xf numFmtId="0" fontId="83" fillId="35" borderId="37" xfId="0" applyFont="1" applyFill="1" applyBorder="1" applyAlignment="1">
      <alignment horizontal="center" vertical="center" wrapText="1"/>
    </xf>
    <xf numFmtId="4" fontId="83" fillId="35" borderId="35" xfId="0" applyNumberFormat="1" applyFont="1" applyFill="1" applyBorder="1" applyAlignment="1">
      <alignment horizontal="center" vertical="center" wrapText="1"/>
    </xf>
    <xf numFmtId="4" fontId="83" fillId="49" borderId="15" xfId="0" applyNumberFormat="1" applyFont="1" applyFill="1" applyBorder="1" applyAlignment="1" applyProtection="1">
      <alignment horizontal="center" vertical="center" wrapText="1"/>
      <protection/>
    </xf>
    <xf numFmtId="4" fontId="83" fillId="49" borderId="29" xfId="0" applyNumberFormat="1" applyFont="1" applyFill="1" applyBorder="1" applyAlignment="1" applyProtection="1">
      <alignment horizontal="center" vertical="center" wrapText="1"/>
      <protection/>
    </xf>
    <xf numFmtId="4" fontId="83" fillId="35" borderId="40" xfId="0" applyNumberFormat="1" applyFont="1" applyFill="1" applyBorder="1" applyAlignment="1">
      <alignment horizontal="center" vertical="center" wrapText="1"/>
    </xf>
    <xf numFmtId="0" fontId="83" fillId="35" borderId="29" xfId="0" applyFont="1" applyFill="1" applyBorder="1" applyAlignment="1" applyProtection="1">
      <alignment horizontal="left" vertical="center" wrapText="1"/>
      <protection/>
    </xf>
    <xf numFmtId="0" fontId="83" fillId="35" borderId="15" xfId="0" applyFont="1" applyFill="1" applyBorder="1" applyAlignment="1">
      <alignment horizontal="center" vertical="center" wrapText="1"/>
    </xf>
    <xf numFmtId="0" fontId="83" fillId="35" borderId="29" xfId="0" applyFont="1" applyFill="1" applyBorder="1" applyAlignment="1">
      <alignment horizontal="center" vertical="center" wrapText="1"/>
    </xf>
    <xf numFmtId="0" fontId="83" fillId="35" borderId="29" xfId="0" applyFont="1" applyFill="1" applyBorder="1" applyAlignment="1">
      <alignment horizontal="left" vertical="center" wrapText="1"/>
    </xf>
    <xf numFmtId="14" fontId="83" fillId="35" borderId="15" xfId="0" applyNumberFormat="1" applyFont="1" applyFill="1" applyBorder="1" applyAlignment="1">
      <alignment horizontal="center" vertical="center" wrapText="1"/>
    </xf>
    <xf numFmtId="14" fontId="83" fillId="35" borderId="29" xfId="0" applyNumberFormat="1" applyFont="1" applyFill="1" applyBorder="1" applyAlignment="1">
      <alignment horizontal="center" vertical="center" wrapText="1"/>
    </xf>
    <xf numFmtId="0" fontId="83" fillId="0" borderId="0" xfId="0" applyFont="1" applyFill="1" applyBorder="1" applyAlignment="1">
      <alignment vertical="center" wrapText="1"/>
    </xf>
    <xf numFmtId="4" fontId="74" fillId="40" borderId="17" xfId="0" applyNumberFormat="1" applyFont="1" applyFill="1" applyBorder="1" applyAlignment="1" applyProtection="1">
      <alignment horizontal="center" vertical="center"/>
      <protection/>
    </xf>
    <xf numFmtId="4" fontId="74" fillId="40" borderId="20" xfId="0" applyNumberFormat="1" applyFont="1" applyFill="1" applyBorder="1" applyAlignment="1" applyProtection="1">
      <alignment horizontal="center" vertical="center"/>
      <protection/>
    </xf>
    <xf numFmtId="4" fontId="74" fillId="39" borderId="17" xfId="0" applyNumberFormat="1" applyFont="1" applyFill="1" applyBorder="1" applyAlignment="1" applyProtection="1">
      <alignment horizontal="center" vertical="center" wrapText="1"/>
      <protection/>
    </xf>
    <xf numFmtId="4" fontId="74" fillId="39" borderId="18" xfId="0" applyNumberFormat="1" applyFont="1" applyFill="1" applyBorder="1" applyAlignment="1" applyProtection="1">
      <alignment horizontal="center" vertical="center" wrapText="1"/>
      <protection/>
    </xf>
    <xf numFmtId="4" fontId="74" fillId="39" borderId="17" xfId="0" applyNumberFormat="1" applyFont="1" applyFill="1" applyBorder="1" applyAlignment="1" applyProtection="1">
      <alignment horizontal="center" vertical="center"/>
      <protection/>
    </xf>
    <xf numFmtId="4" fontId="74" fillId="39" borderId="18" xfId="0" applyNumberFormat="1" applyFont="1" applyFill="1" applyBorder="1" applyAlignment="1" applyProtection="1">
      <alignment horizontal="center" vertical="center"/>
      <protection/>
    </xf>
    <xf numFmtId="4" fontId="74" fillId="40" borderId="18" xfId="0" applyNumberFormat="1" applyFont="1" applyFill="1" applyBorder="1" applyAlignment="1" applyProtection="1">
      <alignment horizontal="center" vertical="center"/>
      <protection/>
    </xf>
    <xf numFmtId="4" fontId="74" fillId="39" borderId="20" xfId="0" applyNumberFormat="1" applyFont="1" applyFill="1" applyBorder="1" applyAlignment="1" applyProtection="1">
      <alignment horizontal="center" vertical="center" wrapText="1"/>
      <protection/>
    </xf>
    <xf numFmtId="4" fontId="74" fillId="40" borderId="27" xfId="0" applyNumberFormat="1" applyFont="1" applyFill="1" applyBorder="1" applyAlignment="1" applyProtection="1">
      <alignment horizontal="center"/>
      <protection/>
    </xf>
    <xf numFmtId="4" fontId="74" fillId="40" borderId="28" xfId="0" applyNumberFormat="1" applyFont="1" applyFill="1" applyBorder="1" applyAlignment="1" applyProtection="1">
      <alignment horizontal="center"/>
      <protection/>
    </xf>
    <xf numFmtId="0" fontId="58" fillId="50" borderId="44" xfId="0" applyFont="1" applyFill="1" applyBorder="1" applyAlignment="1">
      <alignment horizontal="center"/>
    </xf>
    <xf numFmtId="0" fontId="0" fillId="50" borderId="22" xfId="0" applyFill="1" applyBorder="1" applyAlignment="1">
      <alignment horizontal="center"/>
    </xf>
    <xf numFmtId="0" fontId="58" fillId="50" borderId="22" xfId="0" applyFont="1" applyFill="1" applyBorder="1" applyAlignment="1">
      <alignment horizontal="center"/>
    </xf>
    <xf numFmtId="0" fontId="58" fillId="50" borderId="22" xfId="0" applyFont="1" applyFill="1" applyBorder="1" applyAlignment="1">
      <alignment horizontal="center" vertical="center"/>
    </xf>
    <xf numFmtId="4" fontId="74" fillId="36" borderId="45" xfId="0" applyNumberFormat="1" applyFont="1" applyFill="1" applyBorder="1" applyAlignment="1" applyProtection="1">
      <alignment horizontal="center" vertical="center"/>
      <protection/>
    </xf>
    <xf numFmtId="4" fontId="74" fillId="36" borderId="46" xfId="0" applyNumberFormat="1" applyFont="1" applyFill="1" applyBorder="1" applyAlignment="1" applyProtection="1">
      <alignment horizontal="center" vertical="center"/>
      <protection/>
    </xf>
    <xf numFmtId="0" fontId="84" fillId="0" borderId="47" xfId="0" applyFont="1" applyFill="1" applyBorder="1" applyAlignment="1">
      <alignment horizontal="left"/>
    </xf>
    <xf numFmtId="0" fontId="84" fillId="0" borderId="48" xfId="0" applyFont="1" applyFill="1" applyBorder="1" applyAlignment="1">
      <alignment horizontal="left"/>
    </xf>
    <xf numFmtId="0" fontId="84" fillId="0" borderId="49" xfId="0" applyFont="1" applyFill="1" applyBorder="1" applyAlignment="1">
      <alignment horizontal="left"/>
    </xf>
    <xf numFmtId="0" fontId="44" fillId="51" borderId="23" xfId="0" applyFont="1" applyFill="1" applyBorder="1" applyAlignment="1" applyProtection="1">
      <alignment horizontal="center" vertical="center" wrapText="1"/>
      <protection/>
    </xf>
    <xf numFmtId="0" fontId="44" fillId="51" borderId="24" xfId="0" applyFont="1" applyFill="1" applyBorder="1" applyAlignment="1" applyProtection="1">
      <alignment horizontal="center" vertical="center" wrapText="1"/>
      <protection/>
    </xf>
    <xf numFmtId="0" fontId="44" fillId="51" borderId="25" xfId="0" applyFont="1" applyFill="1" applyBorder="1" applyAlignment="1" applyProtection="1">
      <alignment horizontal="center" vertical="center" wrapText="1"/>
      <protection/>
    </xf>
    <xf numFmtId="0" fontId="2" fillId="41" borderId="23" xfId="0" applyFont="1" applyFill="1" applyBorder="1" applyAlignment="1">
      <alignment vertical="center" wrapText="1"/>
    </xf>
    <xf numFmtId="0" fontId="2" fillId="41" borderId="25" xfId="0" applyFont="1" applyFill="1" applyBorder="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0</xdr:colOff>
      <xdr:row>3</xdr:row>
      <xdr:rowOff>180975</xdr:rowOff>
    </xdr:from>
    <xdr:ext cx="914400" cy="266700"/>
    <xdr:sp fLocksText="0">
      <xdr:nvSpPr>
        <xdr:cNvPr id="1" name="TextBox 1"/>
        <xdr:cNvSpPr txBox="1">
          <a:spLocks noChangeArrowheads="1"/>
        </xdr:cNvSpPr>
      </xdr:nvSpPr>
      <xdr:spPr>
        <a:xfrm>
          <a:off x="26136600" y="752475"/>
          <a:ext cx="9144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4</xdr:col>
      <xdr:colOff>447675</xdr:colOff>
      <xdr:row>2</xdr:row>
      <xdr:rowOff>85725</xdr:rowOff>
    </xdr:to>
    <xdr:pic>
      <xdr:nvPicPr>
        <xdr:cNvPr id="2" name="Picture 5"/>
        <xdr:cNvPicPr preferRelativeResize="1">
          <a:picLocks noChangeAspect="1"/>
        </xdr:cNvPicPr>
      </xdr:nvPicPr>
      <xdr:blipFill>
        <a:blip r:embed="rId1"/>
        <a:srcRect t="15104" r="1911" b="76562"/>
        <a:stretch>
          <a:fillRect/>
        </a:stretch>
      </xdr:blipFill>
      <xdr:spPr>
        <a:xfrm>
          <a:off x="0" y="0"/>
          <a:ext cx="5876925" cy="495300"/>
        </a:xfrm>
        <a:prstGeom prst="rect">
          <a:avLst/>
        </a:prstGeom>
        <a:noFill/>
        <a:ln w="9525" cmpd="sng">
          <a:noFill/>
        </a:ln>
      </xdr:spPr>
    </xdr:pic>
    <xdr:clientData/>
  </xdr:twoCellAnchor>
  <xdr:oneCellAnchor>
    <xdr:from>
      <xdr:col>29</xdr:col>
      <xdr:colOff>0</xdr:colOff>
      <xdr:row>3</xdr:row>
      <xdr:rowOff>180975</xdr:rowOff>
    </xdr:from>
    <xdr:ext cx="914400" cy="266700"/>
    <xdr:sp fLocksText="0">
      <xdr:nvSpPr>
        <xdr:cNvPr id="3" name="TextBox 3"/>
        <xdr:cNvSpPr txBox="1">
          <a:spLocks noChangeArrowheads="1"/>
        </xdr:cNvSpPr>
      </xdr:nvSpPr>
      <xdr:spPr>
        <a:xfrm>
          <a:off x="26136600" y="752475"/>
          <a:ext cx="9144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0</xdr:colOff>
      <xdr:row>2</xdr:row>
      <xdr:rowOff>152400</xdr:rowOff>
    </xdr:from>
    <xdr:ext cx="914400" cy="266700"/>
    <xdr:sp fLocksText="0">
      <xdr:nvSpPr>
        <xdr:cNvPr id="1" name="TextBox 1"/>
        <xdr:cNvSpPr txBox="1">
          <a:spLocks noChangeArrowheads="1"/>
        </xdr:cNvSpPr>
      </xdr:nvSpPr>
      <xdr:spPr>
        <a:xfrm>
          <a:off x="27965400" y="523875"/>
          <a:ext cx="9144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4</xdr:col>
      <xdr:colOff>0</xdr:colOff>
      <xdr:row>3</xdr:row>
      <xdr:rowOff>0</xdr:rowOff>
    </xdr:to>
    <xdr:pic>
      <xdr:nvPicPr>
        <xdr:cNvPr id="2" name="Picture 5"/>
        <xdr:cNvPicPr preferRelativeResize="1">
          <a:picLocks noChangeAspect="1"/>
        </xdr:cNvPicPr>
      </xdr:nvPicPr>
      <xdr:blipFill>
        <a:blip r:embed="rId1"/>
        <a:srcRect t="15104" r="1911" b="76562"/>
        <a:stretch>
          <a:fillRect/>
        </a:stretch>
      </xdr:blipFill>
      <xdr:spPr>
        <a:xfrm>
          <a:off x="0" y="0"/>
          <a:ext cx="6181725" cy="523875"/>
        </a:xfrm>
        <a:prstGeom prst="rect">
          <a:avLst/>
        </a:prstGeom>
        <a:noFill/>
        <a:ln w="9525" cmpd="sng">
          <a:noFill/>
        </a:ln>
      </xdr:spPr>
    </xdr:pic>
    <xdr:clientData/>
  </xdr:twoCellAnchor>
  <xdr:oneCellAnchor>
    <xdr:from>
      <xdr:col>29</xdr:col>
      <xdr:colOff>0</xdr:colOff>
      <xdr:row>2</xdr:row>
      <xdr:rowOff>152400</xdr:rowOff>
    </xdr:from>
    <xdr:ext cx="914400" cy="266700"/>
    <xdr:sp fLocksText="0">
      <xdr:nvSpPr>
        <xdr:cNvPr id="3" name="TextBox 3"/>
        <xdr:cNvSpPr txBox="1">
          <a:spLocks noChangeArrowheads="1"/>
        </xdr:cNvSpPr>
      </xdr:nvSpPr>
      <xdr:spPr>
        <a:xfrm>
          <a:off x="27965400" y="523875"/>
          <a:ext cx="9144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19050</xdr:colOff>
      <xdr:row>3</xdr:row>
      <xdr:rowOff>152400</xdr:rowOff>
    </xdr:to>
    <xdr:pic>
      <xdr:nvPicPr>
        <xdr:cNvPr id="1" name="Picture 5"/>
        <xdr:cNvPicPr preferRelativeResize="1">
          <a:picLocks noChangeAspect="1"/>
        </xdr:cNvPicPr>
      </xdr:nvPicPr>
      <xdr:blipFill>
        <a:blip r:embed="rId1"/>
        <a:srcRect t="15104" r="1911" b="76562"/>
        <a:stretch>
          <a:fillRect/>
        </a:stretch>
      </xdr:blipFill>
      <xdr:spPr>
        <a:xfrm>
          <a:off x="0" y="0"/>
          <a:ext cx="6124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xdr:row>
      <xdr:rowOff>161925</xdr:rowOff>
    </xdr:from>
    <xdr:ext cx="914400" cy="266700"/>
    <xdr:sp fLocksText="0">
      <xdr:nvSpPr>
        <xdr:cNvPr id="1" name="TextBox 1"/>
        <xdr:cNvSpPr txBox="1">
          <a:spLocks noChangeArrowheads="1"/>
        </xdr:cNvSpPr>
      </xdr:nvSpPr>
      <xdr:spPr>
        <a:xfrm>
          <a:off x="10734675" y="828675"/>
          <a:ext cx="9144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5</xdr:col>
      <xdr:colOff>495300</xdr:colOff>
      <xdr:row>1</xdr:row>
      <xdr:rowOff>219075</xdr:rowOff>
    </xdr:to>
    <xdr:pic>
      <xdr:nvPicPr>
        <xdr:cNvPr id="2" name="Picture 5"/>
        <xdr:cNvPicPr preferRelativeResize="1">
          <a:picLocks noChangeAspect="1"/>
        </xdr:cNvPicPr>
      </xdr:nvPicPr>
      <xdr:blipFill>
        <a:blip r:embed="rId1"/>
        <a:srcRect t="15104" r="1911" b="76562"/>
        <a:stretch>
          <a:fillRect/>
        </a:stretch>
      </xdr:blipFill>
      <xdr:spPr>
        <a:xfrm>
          <a:off x="0" y="0"/>
          <a:ext cx="1042035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419100</xdr:colOff>
      <xdr:row>3</xdr:row>
      <xdr:rowOff>47625</xdr:rowOff>
    </xdr:to>
    <xdr:pic>
      <xdr:nvPicPr>
        <xdr:cNvPr id="1" name="Picture 5"/>
        <xdr:cNvPicPr preferRelativeResize="1">
          <a:picLocks noChangeAspect="1"/>
        </xdr:cNvPicPr>
      </xdr:nvPicPr>
      <xdr:blipFill>
        <a:blip r:embed="rId1"/>
        <a:srcRect t="15104" r="1911" b="76562"/>
        <a:stretch>
          <a:fillRect/>
        </a:stretch>
      </xdr:blipFill>
      <xdr:spPr>
        <a:xfrm>
          <a:off x="0" y="0"/>
          <a:ext cx="103917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400050</xdr:colOff>
      <xdr:row>3</xdr:row>
      <xdr:rowOff>57150</xdr:rowOff>
    </xdr:to>
    <xdr:pic>
      <xdr:nvPicPr>
        <xdr:cNvPr id="1" name="Picture 5"/>
        <xdr:cNvPicPr preferRelativeResize="1">
          <a:picLocks noChangeAspect="1"/>
        </xdr:cNvPicPr>
      </xdr:nvPicPr>
      <xdr:blipFill>
        <a:blip r:embed="rId1"/>
        <a:srcRect t="15104" r="1911" b="76562"/>
        <a:stretch>
          <a:fillRect/>
        </a:stretch>
      </xdr:blipFill>
      <xdr:spPr>
        <a:xfrm>
          <a:off x="0" y="0"/>
          <a:ext cx="10410825" cy="55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UNITS\Pre&#231;os\CONTROLES\Categorias\Controle%20Categoria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escoal1\AppData\Local\Microsoft\Windows\Temporary%20Internet%20Files\Content.Outlook\WADY4WAA\v3_Plan_Preco_2016330125650_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PN nº.33"/>
    </sheetNames>
    <sheetDataSet>
      <sheetData sheetId="0">
        <row r="1">
          <cell r="G1">
            <v>0</v>
          </cell>
        </row>
        <row r="3">
          <cell r="G3" t="str">
            <v>GGREM</v>
          </cell>
          <cell r="H3" t="str">
            <v>DATA DE APROVAÇÃO</v>
          </cell>
          <cell r="I3" t="str">
            <v>CATEGORIA</v>
          </cell>
        </row>
        <row r="4">
          <cell r="G4">
            <v>526526701159419</v>
          </cell>
          <cell r="H4" t="str">
            <v>Recurso - 29/01/2007</v>
          </cell>
          <cell r="I4" t="str">
            <v>Categoria III</v>
          </cell>
        </row>
        <row r="5">
          <cell r="G5">
            <v>526530903119319</v>
          </cell>
          <cell r="H5" t="str">
            <v>427/11 de 19/05/2011</v>
          </cell>
          <cell r="I5" t="str">
            <v>Categoria III</v>
          </cell>
        </row>
        <row r="6">
          <cell r="G6">
            <v>526530901116312</v>
          </cell>
          <cell r="H6">
            <v>40011</v>
          </cell>
          <cell r="I6" t="str">
            <v>Categoria III</v>
          </cell>
        </row>
        <row r="7">
          <cell r="G7">
            <v>526530902112310</v>
          </cell>
          <cell r="H7">
            <v>40011</v>
          </cell>
          <cell r="I7" t="str">
            <v>Categoria III</v>
          </cell>
        </row>
        <row r="8">
          <cell r="G8">
            <v>526500202112413</v>
          </cell>
          <cell r="H8" t="str">
            <v>antes de 10/11/2003</v>
          </cell>
          <cell r="I8" t="str">
            <v>Não aplicável</v>
          </cell>
        </row>
        <row r="9">
          <cell r="G9">
            <v>526500201132410</v>
          </cell>
          <cell r="H9" t="str">
            <v>antes de 10/11/2003</v>
          </cell>
          <cell r="I9" t="str">
            <v>Não aplicável</v>
          </cell>
        </row>
        <row r="10">
          <cell r="G10">
            <v>526500902114311</v>
          </cell>
          <cell r="H10" t="str">
            <v>antes de 10/11/2003</v>
          </cell>
          <cell r="I10" t="str">
            <v>Não aplicável</v>
          </cell>
        </row>
        <row r="11">
          <cell r="G11">
            <v>526501001110314</v>
          </cell>
          <cell r="H11">
            <v>36041</v>
          </cell>
          <cell r="I11" t="str">
            <v>Não aplicável</v>
          </cell>
        </row>
        <row r="12">
          <cell r="G12">
            <v>526501201111411</v>
          </cell>
          <cell r="H12" t="str">
            <v>Recurso - 19/07/1984</v>
          </cell>
          <cell r="I12" t="str">
            <v>Não aplicável</v>
          </cell>
        </row>
        <row r="13">
          <cell r="G13">
            <v>526501202116417</v>
          </cell>
          <cell r="H13" t="str">
            <v>Recurso - 19/07/1984</v>
          </cell>
          <cell r="I13" t="str">
            <v>Não aplicável</v>
          </cell>
        </row>
        <row r="14">
          <cell r="G14">
            <v>526526902111421</v>
          </cell>
          <cell r="H14">
            <v>0</v>
          </cell>
          <cell r="I14" t="str">
            <v>Não aplicável</v>
          </cell>
        </row>
        <row r="15">
          <cell r="G15">
            <v>526526901115423</v>
          </cell>
          <cell r="H15">
            <v>0</v>
          </cell>
          <cell r="I15" t="str">
            <v>Não aplicável</v>
          </cell>
        </row>
        <row r="16">
          <cell r="G16">
            <v>526528201110417</v>
          </cell>
          <cell r="H16">
            <v>0</v>
          </cell>
          <cell r="I16" t="str">
            <v>Não aplicável</v>
          </cell>
        </row>
        <row r="17">
          <cell r="G17">
            <v>526501902118412</v>
          </cell>
          <cell r="H17">
            <v>37522</v>
          </cell>
          <cell r="I17" t="str">
            <v>Categoria III</v>
          </cell>
        </row>
        <row r="18">
          <cell r="G18">
            <v>526501903114410</v>
          </cell>
          <cell r="H18">
            <v>37522</v>
          </cell>
          <cell r="I18" t="str">
            <v>Categoria III</v>
          </cell>
        </row>
        <row r="19">
          <cell r="G19">
            <v>526529401113418</v>
          </cell>
          <cell r="H19">
            <v>39309</v>
          </cell>
          <cell r="I19" t="str">
            <v>Categoria III</v>
          </cell>
        </row>
        <row r="20">
          <cell r="G20">
            <v>526502203116419</v>
          </cell>
          <cell r="H20">
            <v>39092</v>
          </cell>
          <cell r="I20" t="str">
            <v>Categoria III</v>
          </cell>
        </row>
        <row r="21">
          <cell r="G21">
            <v>526502303110412</v>
          </cell>
          <cell r="H21">
            <v>39092</v>
          </cell>
          <cell r="I21" t="str">
            <v>Categoria III</v>
          </cell>
        </row>
        <row r="22">
          <cell r="G22">
            <v>526502401112411</v>
          </cell>
          <cell r="H22" t="str">
            <v>antes de 10/11/2003</v>
          </cell>
          <cell r="I22" t="str">
            <v>Não aplicável</v>
          </cell>
        </row>
        <row r="23">
          <cell r="G23">
            <v>526502713114310</v>
          </cell>
          <cell r="H23">
            <v>30911</v>
          </cell>
          <cell r="I23" t="str">
            <v>Não aplicável</v>
          </cell>
        </row>
        <row r="24">
          <cell r="G24">
            <v>526502704115318</v>
          </cell>
          <cell r="H24">
            <v>30911</v>
          </cell>
          <cell r="I24" t="str">
            <v>Não aplicável</v>
          </cell>
        </row>
        <row r="25">
          <cell r="G25">
            <v>526502701132319</v>
          </cell>
          <cell r="H25">
            <v>35828</v>
          </cell>
          <cell r="I25" t="str">
            <v>Não aplicável</v>
          </cell>
        </row>
        <row r="26">
          <cell r="G26">
            <v>526502703135315</v>
          </cell>
          <cell r="H26" t="str">
            <v>antes de 10/11/2003</v>
          </cell>
          <cell r="I26" t="str">
            <v>Não aplicável</v>
          </cell>
        </row>
        <row r="27">
          <cell r="G27">
            <v>526502705154317</v>
          </cell>
          <cell r="H27">
            <v>31380</v>
          </cell>
          <cell r="I27" t="str">
            <v>Não aplicável</v>
          </cell>
        </row>
        <row r="28">
          <cell r="G28">
            <v>526502708171311</v>
          </cell>
          <cell r="H28" t="str">
            <v>antes de 10/11/2003</v>
          </cell>
          <cell r="I28" t="str">
            <v>Não aplicável</v>
          </cell>
        </row>
        <row r="29">
          <cell r="G29">
            <v>526502709117319</v>
          </cell>
          <cell r="H29">
            <v>33759</v>
          </cell>
          <cell r="I29" t="str">
            <v>Não aplicável</v>
          </cell>
        </row>
        <row r="30">
          <cell r="G30">
            <v>526525101115218</v>
          </cell>
          <cell r="H30">
            <v>38818</v>
          </cell>
          <cell r="I30" t="str">
            <v>Categoria II</v>
          </cell>
        </row>
        <row r="31">
          <cell r="G31">
            <v>526525102111216</v>
          </cell>
          <cell r="H31">
            <v>38818</v>
          </cell>
          <cell r="I31" t="str">
            <v>Categoria II</v>
          </cell>
        </row>
        <row r="32">
          <cell r="G32">
            <v>526525103118214</v>
          </cell>
          <cell r="H32">
            <v>38818</v>
          </cell>
          <cell r="I32" t="str">
            <v>Categoria II</v>
          </cell>
        </row>
        <row r="33">
          <cell r="G33">
            <v>526525104114212</v>
          </cell>
          <cell r="H33">
            <v>38818</v>
          </cell>
          <cell r="I33" t="str">
            <v>Categoria II</v>
          </cell>
        </row>
        <row r="34">
          <cell r="G34">
            <v>526525105110210</v>
          </cell>
          <cell r="H34">
            <v>38875</v>
          </cell>
          <cell r="I34" t="str">
            <v>Categoria III</v>
          </cell>
        </row>
        <row r="35">
          <cell r="G35">
            <v>526503304110414</v>
          </cell>
          <cell r="H35" t="str">
            <v>Aprovação publicada na Lista Categoria III, atualizada em 30/08/2011.</v>
          </cell>
          <cell r="I35">
            <v>0</v>
          </cell>
        </row>
        <row r="36">
          <cell r="G36">
            <v>526503305117412</v>
          </cell>
          <cell r="H36">
            <v>29013</v>
          </cell>
          <cell r="I36" t="str">
            <v>Não aplicável</v>
          </cell>
        </row>
        <row r="37">
          <cell r="G37">
            <v>526524804112117</v>
          </cell>
          <cell r="H37">
            <v>38343</v>
          </cell>
          <cell r="I37" t="str">
            <v>Categoria VI</v>
          </cell>
        </row>
        <row r="38">
          <cell r="G38">
            <v>526524805119115</v>
          </cell>
          <cell r="H38">
            <v>38343</v>
          </cell>
          <cell r="I38" t="str">
            <v>Categoria VI</v>
          </cell>
        </row>
        <row r="39">
          <cell r="G39">
            <v>526524806115113</v>
          </cell>
          <cell r="H39">
            <v>38343</v>
          </cell>
          <cell r="I39" t="str">
            <v>Categoria VI</v>
          </cell>
        </row>
        <row r="40">
          <cell r="G40">
            <v>0</v>
          </cell>
          <cell r="H40">
            <v>0</v>
          </cell>
          <cell r="I40" t="str">
            <v>Não está na lista de preço</v>
          </cell>
        </row>
        <row r="41">
          <cell r="G41">
            <v>526504202117418</v>
          </cell>
          <cell r="H41">
            <v>37735</v>
          </cell>
          <cell r="I41" t="str">
            <v>Categoria III</v>
          </cell>
        </row>
        <row r="42">
          <cell r="G42">
            <v>526504201110411</v>
          </cell>
          <cell r="H42">
            <v>37403</v>
          </cell>
          <cell r="I42" t="str">
            <v>Está na lista de preço</v>
          </cell>
        </row>
        <row r="43">
          <cell r="G43">
            <v>526504301115219</v>
          </cell>
          <cell r="H43">
            <v>36321</v>
          </cell>
          <cell r="I43" t="str">
            <v>Não aplicável</v>
          </cell>
        </row>
        <row r="44">
          <cell r="G44">
            <v>526529701133317</v>
          </cell>
          <cell r="H44">
            <v>39927</v>
          </cell>
          <cell r="I44" t="str">
            <v>Categoria II</v>
          </cell>
        </row>
        <row r="45">
          <cell r="G45">
            <v>526529702131318</v>
          </cell>
          <cell r="H45">
            <v>40331</v>
          </cell>
          <cell r="I45" t="str">
            <v>Categoria II</v>
          </cell>
        </row>
        <row r="46">
          <cell r="G46">
            <v>526504501157411</v>
          </cell>
          <cell r="H46">
            <v>36749</v>
          </cell>
          <cell r="I46" t="str">
            <v>Não aplicável</v>
          </cell>
        </row>
        <row r="47">
          <cell r="G47">
            <v>526524602110113</v>
          </cell>
          <cell r="H47">
            <v>38168</v>
          </cell>
          <cell r="I47" t="str">
            <v>Categoria VI</v>
          </cell>
        </row>
        <row r="48">
          <cell r="G48">
            <v>526504601119112</v>
          </cell>
          <cell r="H48">
            <v>37735</v>
          </cell>
          <cell r="I48" t="str">
            <v>Categoria VI</v>
          </cell>
        </row>
        <row r="49">
          <cell r="G49">
            <v>526504810117211</v>
          </cell>
          <cell r="H49">
            <v>38029</v>
          </cell>
          <cell r="I49" t="str">
            <v>Categoria III</v>
          </cell>
        </row>
        <row r="50">
          <cell r="G50">
            <v>526504809119212</v>
          </cell>
          <cell r="H50">
            <v>38029</v>
          </cell>
          <cell r="I50" t="str">
            <v>Categoria III</v>
          </cell>
        </row>
        <row r="51">
          <cell r="G51">
            <v>526504808112311</v>
          </cell>
          <cell r="H51">
            <v>35453</v>
          </cell>
          <cell r="I51" t="str">
            <v>Não aplicável</v>
          </cell>
        </row>
        <row r="52">
          <cell r="G52">
            <v>526504807116313</v>
          </cell>
          <cell r="H52">
            <v>35453</v>
          </cell>
          <cell r="I52" t="str">
            <v>Não aplicável</v>
          </cell>
        </row>
        <row r="53">
          <cell r="G53">
            <v>526504803110310</v>
          </cell>
          <cell r="H53">
            <v>36213</v>
          </cell>
          <cell r="I53" t="str">
            <v>Não aplicável</v>
          </cell>
        </row>
        <row r="54">
          <cell r="G54">
            <v>526504804117319</v>
          </cell>
          <cell r="H54">
            <v>36213</v>
          </cell>
          <cell r="I54" t="str">
            <v>Não aplicável</v>
          </cell>
        </row>
        <row r="55">
          <cell r="G55">
            <v>526504812111316</v>
          </cell>
          <cell r="H55">
            <v>0</v>
          </cell>
          <cell r="I55" t="str">
            <v>Não aplicável</v>
          </cell>
        </row>
        <row r="56">
          <cell r="G56">
            <v>526504811113315</v>
          </cell>
          <cell r="H56">
            <v>38273</v>
          </cell>
          <cell r="I56" t="str">
            <v>Categoria III</v>
          </cell>
        </row>
        <row r="57">
          <cell r="G57">
            <v>526530701117315</v>
          </cell>
          <cell r="H57">
            <v>39898</v>
          </cell>
          <cell r="I57" t="str">
            <v>Categoria V</v>
          </cell>
        </row>
        <row r="58">
          <cell r="G58">
            <v>526530704116311</v>
          </cell>
          <cell r="H58">
            <v>39898</v>
          </cell>
          <cell r="I58" t="str">
            <v>Categoria V</v>
          </cell>
        </row>
        <row r="59">
          <cell r="G59">
            <v>526530702113313</v>
          </cell>
          <cell r="H59">
            <v>39898</v>
          </cell>
          <cell r="I59" t="str">
            <v>Categoria V</v>
          </cell>
        </row>
        <row r="60">
          <cell r="G60">
            <v>526530703111314</v>
          </cell>
          <cell r="H60">
            <v>39898</v>
          </cell>
          <cell r="I60" t="str">
            <v>Categoria V</v>
          </cell>
        </row>
        <row r="61">
          <cell r="G61">
            <v>526530708111312</v>
          </cell>
          <cell r="H61">
            <v>39898</v>
          </cell>
          <cell r="I61" t="str">
            <v>Categoria V</v>
          </cell>
        </row>
        <row r="62">
          <cell r="G62">
            <v>526530706119316</v>
          </cell>
          <cell r="H62">
            <v>39898</v>
          </cell>
          <cell r="I62" t="str">
            <v>Categoria V</v>
          </cell>
        </row>
        <row r="63">
          <cell r="G63">
            <v>526505105115315</v>
          </cell>
          <cell r="H63">
            <v>35921</v>
          </cell>
          <cell r="I63" t="str">
            <v>Não aplicável</v>
          </cell>
        </row>
        <row r="64">
          <cell r="G64">
            <v>526505106111313</v>
          </cell>
          <cell r="H64">
            <v>35921</v>
          </cell>
          <cell r="I64" t="str">
            <v>Não aplicável</v>
          </cell>
        </row>
        <row r="65">
          <cell r="G65">
            <v>526505101111315</v>
          </cell>
          <cell r="H65">
            <v>36684</v>
          </cell>
          <cell r="I65" t="str">
            <v>Não aplicável</v>
          </cell>
        </row>
        <row r="66">
          <cell r="G66">
            <v>526505102116310</v>
          </cell>
          <cell r="H66">
            <v>36684</v>
          </cell>
          <cell r="I66" t="str">
            <v>Não aplicável</v>
          </cell>
        </row>
        <row r="67">
          <cell r="G67">
            <v>526505103112319</v>
          </cell>
          <cell r="H67">
            <v>37777</v>
          </cell>
          <cell r="I67" t="str">
            <v>Não aplicável</v>
          </cell>
        </row>
        <row r="68">
          <cell r="G68">
            <v>526505109110318</v>
          </cell>
          <cell r="H68">
            <v>0</v>
          </cell>
          <cell r="I68" t="str">
            <v>Não aplicável</v>
          </cell>
        </row>
        <row r="69">
          <cell r="G69">
            <v>526505107118311</v>
          </cell>
          <cell r="H69">
            <v>39681</v>
          </cell>
          <cell r="I69" t="str">
            <v>Categoria III</v>
          </cell>
        </row>
        <row r="70">
          <cell r="G70">
            <v>526505108114311</v>
          </cell>
          <cell r="H70">
            <v>39681</v>
          </cell>
          <cell r="I70" t="str">
            <v>Categoria III</v>
          </cell>
        </row>
        <row r="71">
          <cell r="G71">
            <v>526505001115319</v>
          </cell>
          <cell r="H71">
            <v>37959</v>
          </cell>
          <cell r="I71" t="str">
            <v>Não aplicável</v>
          </cell>
        </row>
        <row r="72">
          <cell r="G72">
            <v>526504901112318</v>
          </cell>
          <cell r="H72">
            <v>37959</v>
          </cell>
          <cell r="I72" t="str">
            <v>Não aplicável</v>
          </cell>
        </row>
        <row r="73">
          <cell r="G73">
            <v>526528606110315</v>
          </cell>
          <cell r="H73">
            <v>40017</v>
          </cell>
          <cell r="I73" t="str">
            <v>Categoria V</v>
          </cell>
        </row>
        <row r="74">
          <cell r="G74">
            <v>526528609111312</v>
          </cell>
          <cell r="H74">
            <v>40017</v>
          </cell>
          <cell r="I74" t="str">
            <v>Categoria V</v>
          </cell>
        </row>
        <row r="75">
          <cell r="G75">
            <v>526528601119314</v>
          </cell>
          <cell r="H75">
            <v>39317</v>
          </cell>
          <cell r="I75" t="str">
            <v>Categoria V</v>
          </cell>
        </row>
        <row r="76">
          <cell r="G76">
            <v>526528607117313</v>
          </cell>
          <cell r="H76">
            <v>40017</v>
          </cell>
          <cell r="I76" t="str">
            <v>Categoria V</v>
          </cell>
        </row>
        <row r="77">
          <cell r="G77">
            <v>526528602115312</v>
          </cell>
          <cell r="H77">
            <v>39317</v>
          </cell>
          <cell r="I77" t="str">
            <v>Categoria V</v>
          </cell>
        </row>
        <row r="78">
          <cell r="G78">
            <v>526528608113311</v>
          </cell>
          <cell r="H78">
            <v>40017</v>
          </cell>
          <cell r="I78" t="str">
            <v>Categoria V</v>
          </cell>
        </row>
        <row r="79">
          <cell r="G79">
            <v>526528603111310</v>
          </cell>
          <cell r="H79">
            <v>39317</v>
          </cell>
          <cell r="I79" t="str">
            <v>Categoria V</v>
          </cell>
        </row>
        <row r="80">
          <cell r="G80">
            <v>526528604118319</v>
          </cell>
          <cell r="H80">
            <v>39317</v>
          </cell>
          <cell r="I80" t="str">
            <v>Categoria V</v>
          </cell>
        </row>
        <row r="81">
          <cell r="G81">
            <v>526528605114317</v>
          </cell>
          <cell r="H81">
            <v>39317</v>
          </cell>
          <cell r="I81" t="str">
            <v>Categoria V</v>
          </cell>
        </row>
        <row r="82">
          <cell r="G82">
            <v>526530705112318</v>
          </cell>
          <cell r="H82">
            <v>39898</v>
          </cell>
          <cell r="I82" t="str">
            <v>Categoria V</v>
          </cell>
        </row>
        <row r="83">
          <cell r="G83">
            <v>526530707115314</v>
          </cell>
          <cell r="H83">
            <v>39898</v>
          </cell>
          <cell r="I83" t="str">
            <v>Categoria V</v>
          </cell>
        </row>
        <row r="84">
          <cell r="G84">
            <v>526505301161219</v>
          </cell>
          <cell r="H84">
            <v>37531</v>
          </cell>
          <cell r="I84" t="str">
            <v>Não aplicável</v>
          </cell>
        </row>
        <row r="85">
          <cell r="G85">
            <v>526505302166311</v>
          </cell>
          <cell r="H85">
            <v>38525</v>
          </cell>
          <cell r="I85" t="str">
            <v>Categoria III</v>
          </cell>
        </row>
        <row r="86">
          <cell r="G86">
            <v>526528501114213</v>
          </cell>
          <cell r="H86">
            <v>39276</v>
          </cell>
          <cell r="I86" t="str">
            <v>Categoria II</v>
          </cell>
        </row>
        <row r="87">
          <cell r="G87">
            <v>526528502110211</v>
          </cell>
          <cell r="H87">
            <v>39276</v>
          </cell>
          <cell r="I87" t="str">
            <v>Categoria II</v>
          </cell>
        </row>
        <row r="88">
          <cell r="G88">
            <v>526528503117211</v>
          </cell>
          <cell r="H88">
            <v>39343</v>
          </cell>
          <cell r="I88" t="str">
            <v>Categoria II</v>
          </cell>
        </row>
        <row r="89">
          <cell r="G89">
            <v>526528504113218</v>
          </cell>
          <cell r="H89">
            <v>39343</v>
          </cell>
          <cell r="I89" t="str">
            <v>Categoria II</v>
          </cell>
        </row>
        <row r="90">
          <cell r="G90">
            <v>526505403175316</v>
          </cell>
          <cell r="H90" t="str">
            <v>Apr.CMED de 29/10/09</v>
          </cell>
          <cell r="I90" t="str">
            <v>Categoria III</v>
          </cell>
        </row>
        <row r="91">
          <cell r="G91">
            <v>526505401172417</v>
          </cell>
          <cell r="H91">
            <v>36671</v>
          </cell>
          <cell r="I91" t="str">
            <v>Não aplicável</v>
          </cell>
        </row>
        <row r="92">
          <cell r="G92">
            <v>0</v>
          </cell>
          <cell r="H92">
            <v>36671</v>
          </cell>
          <cell r="I92" t="str">
            <v>Não aplicável</v>
          </cell>
        </row>
        <row r="93">
          <cell r="G93">
            <v>526505804171311</v>
          </cell>
          <cell r="H93" t="str">
            <v>888 e CMED de 29/10/09</v>
          </cell>
          <cell r="I93" t="str">
            <v>Categoria III</v>
          </cell>
        </row>
        <row r="94">
          <cell r="G94">
            <v>526505805176317</v>
          </cell>
          <cell r="H94" t="str">
            <v>888 e CMED de 29/10/09</v>
          </cell>
          <cell r="I94" t="str">
            <v>Categoria III</v>
          </cell>
        </row>
        <row r="95">
          <cell r="G95">
            <v>526505806172315</v>
          </cell>
          <cell r="H95" t="str">
            <v>888 e CMED de 29/10/09</v>
          </cell>
          <cell r="I95" t="str">
            <v>Categoria III</v>
          </cell>
        </row>
        <row r="96">
          <cell r="G96">
            <v>526505801170411</v>
          </cell>
          <cell r="H96">
            <v>37896</v>
          </cell>
          <cell r="I96" t="str">
            <v>Categoria III</v>
          </cell>
        </row>
        <row r="97">
          <cell r="G97">
            <v>526505802177411</v>
          </cell>
          <cell r="H97">
            <v>37644</v>
          </cell>
          <cell r="I97" t="str">
            <v>Categoria III</v>
          </cell>
        </row>
        <row r="98">
          <cell r="G98">
            <v>526505803173418</v>
          </cell>
          <cell r="H98">
            <v>37644</v>
          </cell>
          <cell r="I98" t="str">
            <v>Categoria III</v>
          </cell>
        </row>
        <row r="99">
          <cell r="G99">
            <v>526528302111419</v>
          </cell>
          <cell r="H99">
            <v>0</v>
          </cell>
          <cell r="I99" t="str">
            <v>Não aplicável</v>
          </cell>
        </row>
        <row r="100">
          <cell r="G100">
            <v>526528301115410</v>
          </cell>
          <cell r="H100">
            <v>0</v>
          </cell>
          <cell r="I100" t="str">
            <v>Não aplicável</v>
          </cell>
        </row>
        <row r="101">
          <cell r="G101">
            <v>526506002115310</v>
          </cell>
          <cell r="H101">
            <v>37224</v>
          </cell>
          <cell r="I101" t="str">
            <v>Não aplicável</v>
          </cell>
        </row>
        <row r="102">
          <cell r="G102">
            <v>526506001119312</v>
          </cell>
          <cell r="H102">
            <v>35885</v>
          </cell>
          <cell r="I102" t="str">
            <v>Não aplicável</v>
          </cell>
        </row>
        <row r="103">
          <cell r="G103">
            <v>526506006110313</v>
          </cell>
          <cell r="H103">
            <v>35885</v>
          </cell>
          <cell r="I103" t="str">
            <v>Não aplicável</v>
          </cell>
        </row>
        <row r="104">
          <cell r="G104">
            <v>526506007117311</v>
          </cell>
          <cell r="H104">
            <v>35885</v>
          </cell>
          <cell r="I104" t="str">
            <v>Não aplicável</v>
          </cell>
        </row>
        <row r="105">
          <cell r="G105">
            <v>526506010118315</v>
          </cell>
          <cell r="H105">
            <v>35885</v>
          </cell>
          <cell r="I105" t="str">
            <v>Não aplicável</v>
          </cell>
        </row>
        <row r="106">
          <cell r="G106">
            <v>526506012110311</v>
          </cell>
          <cell r="H106">
            <v>35885</v>
          </cell>
          <cell r="I106" t="str">
            <v>Não aplicável</v>
          </cell>
        </row>
        <row r="107">
          <cell r="G107">
            <v>526506014131316</v>
          </cell>
          <cell r="H107">
            <v>38504</v>
          </cell>
          <cell r="I107" t="str">
            <v>Categoria III</v>
          </cell>
        </row>
        <row r="108">
          <cell r="G108">
            <v>526506005130310</v>
          </cell>
          <cell r="H108">
            <v>36789</v>
          </cell>
          <cell r="I108" t="str">
            <v>Não aplicável</v>
          </cell>
        </row>
        <row r="109">
          <cell r="G109">
            <v>526529601171314</v>
          </cell>
          <cell r="H109">
            <v>39436</v>
          </cell>
          <cell r="I109" t="str">
            <v>Categoria V</v>
          </cell>
        </row>
        <row r="110">
          <cell r="G110">
            <v>526529603174310</v>
          </cell>
          <cell r="H110">
            <v>39436</v>
          </cell>
          <cell r="I110" t="str">
            <v>Categoria V</v>
          </cell>
        </row>
        <row r="111">
          <cell r="G111">
            <v>526529606173315</v>
          </cell>
          <cell r="H111">
            <v>39765</v>
          </cell>
          <cell r="I111" t="str">
            <v>Categoria V</v>
          </cell>
        </row>
        <row r="112">
          <cell r="G112">
            <v>526529602178312</v>
          </cell>
          <cell r="H112">
            <v>39436</v>
          </cell>
          <cell r="I112" t="str">
            <v>Categoria V</v>
          </cell>
        </row>
        <row r="113">
          <cell r="G113">
            <v>526529607171316</v>
          </cell>
          <cell r="H113">
            <v>39927</v>
          </cell>
          <cell r="I113" t="str">
            <v>Categoria V</v>
          </cell>
        </row>
        <row r="114">
          <cell r="G114">
            <v>526529604170319</v>
          </cell>
          <cell r="H114">
            <v>39667</v>
          </cell>
          <cell r="I114" t="str">
            <v>Categoria V</v>
          </cell>
        </row>
        <row r="115">
          <cell r="G115">
            <v>526529605177317</v>
          </cell>
          <cell r="H115">
            <v>39667</v>
          </cell>
          <cell r="I115" t="str">
            <v>Categoria V</v>
          </cell>
        </row>
        <row r="116">
          <cell r="G116">
            <v>526529608176311</v>
          </cell>
          <cell r="H116" t="str">
            <v>431/11 de 19/05/2011</v>
          </cell>
          <cell r="I116" t="str">
            <v>Categoria V</v>
          </cell>
        </row>
        <row r="117">
          <cell r="G117">
            <v>526529609172311</v>
          </cell>
          <cell r="H117" t="str">
            <v>431/11 de 19/05/2011</v>
          </cell>
          <cell r="I117" t="str">
            <v>Categoria V</v>
          </cell>
        </row>
        <row r="118">
          <cell r="G118">
            <v>526513030076704</v>
          </cell>
          <cell r="H118">
            <v>41319</v>
          </cell>
          <cell r="I118" t="str">
            <v>Categoria IV</v>
          </cell>
        </row>
        <row r="119">
          <cell r="G119">
            <v>526513030076904</v>
          </cell>
          <cell r="H119">
            <v>41319</v>
          </cell>
          <cell r="I119" t="str">
            <v>Categoria IV</v>
          </cell>
        </row>
        <row r="120">
          <cell r="G120">
            <v>526513030077304</v>
          </cell>
          <cell r="H120">
            <v>41319</v>
          </cell>
          <cell r="I120" t="str">
            <v>Categoria IV</v>
          </cell>
        </row>
        <row r="121">
          <cell r="G121">
            <v>526513030077404</v>
          </cell>
          <cell r="H121">
            <v>41319</v>
          </cell>
          <cell r="I121" t="str">
            <v>Categoria IV</v>
          </cell>
        </row>
        <row r="122">
          <cell r="G122">
            <v>526513030077704</v>
          </cell>
          <cell r="H122">
            <v>41319</v>
          </cell>
          <cell r="I122" t="str">
            <v>Categoria IV</v>
          </cell>
        </row>
        <row r="123">
          <cell r="G123">
            <v>526513030077004</v>
          </cell>
          <cell r="H123">
            <v>41319</v>
          </cell>
          <cell r="I123" t="str">
            <v>Categoria IV</v>
          </cell>
        </row>
        <row r="124">
          <cell r="G124">
            <v>526513030076804</v>
          </cell>
          <cell r="H124">
            <v>41319</v>
          </cell>
          <cell r="I124" t="str">
            <v>Categoria IV</v>
          </cell>
        </row>
        <row r="125">
          <cell r="G125">
            <v>526513030077204</v>
          </cell>
          <cell r="H125">
            <v>41319</v>
          </cell>
          <cell r="I125" t="str">
            <v>Categoria IV</v>
          </cell>
        </row>
        <row r="126">
          <cell r="G126">
            <v>526513030077604</v>
          </cell>
          <cell r="H126">
            <v>41319</v>
          </cell>
          <cell r="I126" t="str">
            <v>Categoria IV</v>
          </cell>
        </row>
        <row r="127">
          <cell r="G127">
            <v>526513030077104</v>
          </cell>
          <cell r="H127">
            <v>41319</v>
          </cell>
          <cell r="I127" t="str">
            <v>Categoria IV</v>
          </cell>
        </row>
        <row r="128">
          <cell r="G128">
            <v>526526801110217</v>
          </cell>
          <cell r="H128">
            <v>38856</v>
          </cell>
          <cell r="I128" t="str">
            <v>Categoria II</v>
          </cell>
        </row>
        <row r="129">
          <cell r="G129">
            <v>526526802117215</v>
          </cell>
          <cell r="H129">
            <v>38856</v>
          </cell>
          <cell r="I129" t="str">
            <v>Categoria II</v>
          </cell>
        </row>
        <row r="130">
          <cell r="G130">
            <v>526526803113213</v>
          </cell>
          <cell r="H130">
            <v>38856</v>
          </cell>
          <cell r="I130" t="str">
            <v>Categoria II</v>
          </cell>
        </row>
        <row r="131">
          <cell r="G131">
            <v>526512110076304</v>
          </cell>
          <cell r="H131">
            <v>41220</v>
          </cell>
          <cell r="I131" t="str">
            <v>Categoria IV</v>
          </cell>
        </row>
        <row r="132">
          <cell r="G132">
            <v>526512110076404</v>
          </cell>
          <cell r="H132">
            <v>41220</v>
          </cell>
          <cell r="I132" t="str">
            <v>Categoria IV</v>
          </cell>
        </row>
        <row r="133">
          <cell r="G133">
            <v>526506301112216</v>
          </cell>
          <cell r="H133">
            <v>35942</v>
          </cell>
          <cell r="I133" t="str">
            <v>Não aplicável</v>
          </cell>
        </row>
        <row r="134">
          <cell r="G134">
            <v>526506505117313</v>
          </cell>
          <cell r="H134">
            <v>40143</v>
          </cell>
          <cell r="I134" t="str">
            <v>Categoria III</v>
          </cell>
        </row>
        <row r="135">
          <cell r="G135">
            <v>526506502118319</v>
          </cell>
          <cell r="H135" t="str">
            <v>antes de 10/11/2003</v>
          </cell>
          <cell r="I135" t="str">
            <v>Não aplicável</v>
          </cell>
        </row>
        <row r="136">
          <cell r="G136">
            <v>526506503114317</v>
          </cell>
          <cell r="H136" t="str">
            <v>antes de 10/11/2003</v>
          </cell>
          <cell r="I136" t="str">
            <v>Não aplicável</v>
          </cell>
        </row>
        <row r="137">
          <cell r="G137">
            <v>526506501111310</v>
          </cell>
          <cell r="H137" t="str">
            <v>antes de 10/11/2003</v>
          </cell>
          <cell r="I137" t="str">
            <v>Não aplicável</v>
          </cell>
        </row>
        <row r="138">
          <cell r="G138">
            <v>526506703172418</v>
          </cell>
          <cell r="H138">
            <v>35557</v>
          </cell>
          <cell r="I138" t="str">
            <v>Não aplicável</v>
          </cell>
        </row>
        <row r="139">
          <cell r="G139">
            <v>526506705175414</v>
          </cell>
          <cell r="H139">
            <v>36297</v>
          </cell>
          <cell r="I139" t="str">
            <v>Não aplicável</v>
          </cell>
        </row>
        <row r="140">
          <cell r="G140">
            <v>526506702176411</v>
          </cell>
          <cell r="H140">
            <v>37531</v>
          </cell>
          <cell r="I140" t="str">
            <v>Não aplicável</v>
          </cell>
        </row>
        <row r="141">
          <cell r="G141">
            <v>526506704179416</v>
          </cell>
          <cell r="H141">
            <v>37673</v>
          </cell>
          <cell r="I141" t="str">
            <v>Não aplicável</v>
          </cell>
        </row>
        <row r="142">
          <cell r="G142">
            <v>526506801174415</v>
          </cell>
          <cell r="H142">
            <v>36979</v>
          </cell>
          <cell r="I142" t="str">
            <v>Categoria III</v>
          </cell>
        </row>
        <row r="143">
          <cell r="G143">
            <v>526506802170413</v>
          </cell>
          <cell r="H143">
            <v>36979</v>
          </cell>
          <cell r="I143" t="str">
            <v>Categoria III</v>
          </cell>
        </row>
        <row r="144">
          <cell r="G144">
            <v>526506803177314</v>
          </cell>
          <cell r="H144">
            <v>39638</v>
          </cell>
          <cell r="I144" t="str">
            <v>Categoria III</v>
          </cell>
        </row>
        <row r="145">
          <cell r="G145">
            <v>526506804173312</v>
          </cell>
          <cell r="H145">
            <v>39638</v>
          </cell>
          <cell r="I145" t="str">
            <v>Categoria III</v>
          </cell>
        </row>
        <row r="146">
          <cell r="G146">
            <v>526506805171313</v>
          </cell>
          <cell r="H146">
            <v>40115</v>
          </cell>
          <cell r="I146" t="str">
            <v>Categoria III</v>
          </cell>
        </row>
        <row r="147">
          <cell r="G147">
            <v>526506806176319</v>
          </cell>
          <cell r="H147">
            <v>40115</v>
          </cell>
          <cell r="I147" t="str">
            <v>Categoria III</v>
          </cell>
        </row>
        <row r="148">
          <cell r="G148">
            <v>526528905118210</v>
          </cell>
          <cell r="H148">
            <v>0</v>
          </cell>
          <cell r="I148" t="str">
            <v>Categoria III</v>
          </cell>
        </row>
        <row r="149">
          <cell r="G149">
            <v>526528904111212</v>
          </cell>
          <cell r="H149">
            <v>0</v>
          </cell>
          <cell r="I149" t="str">
            <v>Categoria III</v>
          </cell>
        </row>
        <row r="150">
          <cell r="G150">
            <v>526528901112315</v>
          </cell>
          <cell r="H150">
            <v>39239</v>
          </cell>
          <cell r="I150" t="str">
            <v>Categoria II</v>
          </cell>
        </row>
        <row r="151">
          <cell r="G151">
            <v>526528903115311</v>
          </cell>
          <cell r="H151">
            <v>39429</v>
          </cell>
          <cell r="I151" t="str">
            <v>Categoria II</v>
          </cell>
        </row>
        <row r="152">
          <cell r="G152">
            <v>526529908110316</v>
          </cell>
          <cell r="H152">
            <v>40115</v>
          </cell>
          <cell r="I152" t="str">
            <v>Categoria V</v>
          </cell>
        </row>
        <row r="153">
          <cell r="G153">
            <v>526529901116319</v>
          </cell>
          <cell r="H153">
            <v>39899</v>
          </cell>
          <cell r="I153" t="str">
            <v>Categoria V</v>
          </cell>
        </row>
        <row r="154">
          <cell r="G154">
            <v>526529909117314</v>
          </cell>
          <cell r="H154">
            <v>40115</v>
          </cell>
          <cell r="I154" t="str">
            <v>Categoria V</v>
          </cell>
        </row>
        <row r="155">
          <cell r="G155">
            <v>526529903119315</v>
          </cell>
          <cell r="H155">
            <v>39899</v>
          </cell>
          <cell r="I155" t="str">
            <v>Categoria V</v>
          </cell>
        </row>
        <row r="156">
          <cell r="G156">
            <v>526529907114318</v>
          </cell>
          <cell r="H156">
            <v>40115</v>
          </cell>
          <cell r="I156" t="str">
            <v>Categoria V</v>
          </cell>
        </row>
        <row r="157">
          <cell r="G157">
            <v>526529902112317</v>
          </cell>
          <cell r="H157">
            <v>39899</v>
          </cell>
          <cell r="I157" t="str">
            <v>Categoria V</v>
          </cell>
        </row>
        <row r="158">
          <cell r="G158">
            <v>526529904115313</v>
          </cell>
          <cell r="H158">
            <v>40004</v>
          </cell>
          <cell r="I158" t="str">
            <v>Categoria V</v>
          </cell>
        </row>
        <row r="159">
          <cell r="G159">
            <v>526529905111311</v>
          </cell>
          <cell r="H159">
            <v>40004</v>
          </cell>
          <cell r="I159" t="str">
            <v>Categoria V</v>
          </cell>
        </row>
        <row r="160">
          <cell r="G160">
            <v>526529906118311</v>
          </cell>
          <cell r="H160">
            <v>40004</v>
          </cell>
          <cell r="I160" t="str">
            <v>Categoria V</v>
          </cell>
        </row>
        <row r="161">
          <cell r="G161">
            <v>526532502111313</v>
          </cell>
          <cell r="H161" t="str">
            <v>925/11 de 28/09/2011</v>
          </cell>
          <cell r="I161" t="str">
            <v>Categoria II</v>
          </cell>
        </row>
        <row r="162">
          <cell r="G162">
            <v>526532503118311</v>
          </cell>
          <cell r="H162" t="str">
            <v>925/11 de 28/09/2011</v>
          </cell>
          <cell r="I162" t="str">
            <v>Categoria II</v>
          </cell>
        </row>
        <row r="163">
          <cell r="G163">
            <v>526532501115315</v>
          </cell>
          <cell r="H163" t="str">
            <v>925/11 de 28/09/2011</v>
          </cell>
          <cell r="I163" t="str">
            <v>Categoria II</v>
          </cell>
        </row>
        <row r="164">
          <cell r="G164">
            <v>526507104116314</v>
          </cell>
          <cell r="H164">
            <v>40602</v>
          </cell>
          <cell r="I164" t="str">
            <v>Categoria III</v>
          </cell>
        </row>
        <row r="165">
          <cell r="G165">
            <v>0</v>
          </cell>
          <cell r="H165">
            <v>37211</v>
          </cell>
          <cell r="I165" t="str">
            <v>Categoria I</v>
          </cell>
        </row>
        <row r="166">
          <cell r="G166">
            <v>526507102113210</v>
          </cell>
          <cell r="H166">
            <v>38120</v>
          </cell>
          <cell r="I166" t="str">
            <v>Categoria III</v>
          </cell>
        </row>
        <row r="167">
          <cell r="G167">
            <v>526507103111211</v>
          </cell>
          <cell r="H167">
            <v>38120</v>
          </cell>
          <cell r="I167" t="str">
            <v>Categoria III</v>
          </cell>
        </row>
        <row r="168">
          <cell r="G168">
            <v>526507201111410</v>
          </cell>
          <cell r="H168">
            <v>27768</v>
          </cell>
          <cell r="I168" t="str">
            <v>Não aplicável</v>
          </cell>
        </row>
        <row r="169">
          <cell r="G169">
            <v>526507304115311</v>
          </cell>
          <cell r="H169">
            <v>0</v>
          </cell>
          <cell r="I169" t="str">
            <v>Não aplicável</v>
          </cell>
        </row>
        <row r="170">
          <cell r="G170">
            <v>526507301116317</v>
          </cell>
          <cell r="H170">
            <v>34170</v>
          </cell>
          <cell r="I170" t="str">
            <v>Não aplicável</v>
          </cell>
        </row>
        <row r="171">
          <cell r="G171">
            <v>526512020076203</v>
          </cell>
          <cell r="H171" t="str">
            <v>80/12 de 08/02/2012</v>
          </cell>
          <cell r="I171" t="str">
            <v>Categoria III</v>
          </cell>
        </row>
        <row r="172">
          <cell r="G172">
            <v>526507302112315</v>
          </cell>
          <cell r="H172">
            <v>31664</v>
          </cell>
          <cell r="I172" t="str">
            <v>Não aplicável</v>
          </cell>
        </row>
        <row r="173">
          <cell r="G173">
            <v>526507303119313</v>
          </cell>
          <cell r="H173">
            <v>0</v>
          </cell>
          <cell r="I173" t="str">
            <v>Não aplicável</v>
          </cell>
        </row>
        <row r="174">
          <cell r="G174">
            <v>526507502111312</v>
          </cell>
          <cell r="H174" t="str">
            <v>antes de 10/11/2003</v>
          </cell>
          <cell r="I174" t="str">
            <v>Não aplicável</v>
          </cell>
        </row>
        <row r="175">
          <cell r="G175">
            <v>526507504114319</v>
          </cell>
          <cell r="H175" t="str">
            <v>antes de 10/11/2003</v>
          </cell>
          <cell r="I175" t="str">
            <v>Não aplicável</v>
          </cell>
        </row>
        <row r="176">
          <cell r="G176">
            <v>526507503134316</v>
          </cell>
          <cell r="H176" t="str">
            <v>antes de 10/11/2003</v>
          </cell>
          <cell r="I176" t="str">
            <v>Não aplicável</v>
          </cell>
        </row>
        <row r="177">
          <cell r="G177">
            <v>526507501158315</v>
          </cell>
          <cell r="H177" t="str">
            <v>antes de 10/11/2003</v>
          </cell>
          <cell r="I177" t="str">
            <v>Não aplicável</v>
          </cell>
        </row>
        <row r="178">
          <cell r="G178">
            <v>526507507113313</v>
          </cell>
          <cell r="H178" t="str">
            <v>antes de 10/11/2003</v>
          </cell>
          <cell r="I178" t="str">
            <v>Não aplicável</v>
          </cell>
        </row>
        <row r="179">
          <cell r="G179">
            <v>526507506117315</v>
          </cell>
          <cell r="H179">
            <v>35835</v>
          </cell>
          <cell r="I179" t="str">
            <v>Não aplicável</v>
          </cell>
        </row>
        <row r="180">
          <cell r="G180">
            <v>526532001155318</v>
          </cell>
          <cell r="H180">
            <v>40343</v>
          </cell>
          <cell r="I180" t="str">
            <v>Categoria II</v>
          </cell>
        </row>
        <row r="181">
          <cell r="G181">
            <v>526508005111312</v>
          </cell>
          <cell r="H181" t="str">
            <v>antes de 10/11/2003</v>
          </cell>
          <cell r="I181" t="str">
            <v>Não aplicável</v>
          </cell>
        </row>
        <row r="182">
          <cell r="G182">
            <v>526508008110317</v>
          </cell>
          <cell r="H182" t="str">
            <v>antes de 10/11/2003</v>
          </cell>
          <cell r="I182" t="str">
            <v>Não aplicável</v>
          </cell>
        </row>
        <row r="183">
          <cell r="G183">
            <v>526508007114319</v>
          </cell>
          <cell r="H183" t="str">
            <v>antes de 10/11/2003</v>
          </cell>
          <cell r="I183" t="str">
            <v>Não aplicável</v>
          </cell>
        </row>
        <row r="184">
          <cell r="G184">
            <v>526508006118310</v>
          </cell>
          <cell r="H184" t="str">
            <v>antes de 10/11/2003</v>
          </cell>
          <cell r="I184" t="str">
            <v>Não aplicável</v>
          </cell>
        </row>
        <row r="185">
          <cell r="G185">
            <v>526508010166316</v>
          </cell>
          <cell r="H185">
            <v>38546</v>
          </cell>
          <cell r="I185" t="str">
            <v>Não aplicável</v>
          </cell>
        </row>
        <row r="186">
          <cell r="G186">
            <v>526508011162314</v>
          </cell>
          <cell r="H186">
            <v>39282</v>
          </cell>
          <cell r="I186" t="str">
            <v>Não aplicável</v>
          </cell>
        </row>
        <row r="187">
          <cell r="G187">
            <v>526508001167313</v>
          </cell>
          <cell r="H187">
            <v>38189</v>
          </cell>
          <cell r="I187" t="str">
            <v>Não aplicável</v>
          </cell>
        </row>
        <row r="188">
          <cell r="G188">
            <v>526531703164319</v>
          </cell>
          <cell r="H188">
            <v>40045</v>
          </cell>
          <cell r="I188" t="str">
            <v>Categoria III</v>
          </cell>
        </row>
        <row r="189">
          <cell r="G189">
            <v>526531704160317</v>
          </cell>
          <cell r="H189">
            <v>40045</v>
          </cell>
          <cell r="I189" t="str">
            <v>Categoria III</v>
          </cell>
        </row>
        <row r="190">
          <cell r="G190">
            <v>526531601175311</v>
          </cell>
          <cell r="H190">
            <v>39505</v>
          </cell>
          <cell r="I190" t="str">
            <v>Categoria V</v>
          </cell>
        </row>
        <row r="191">
          <cell r="G191">
            <v>526531705175318</v>
          </cell>
          <cell r="H191">
            <v>40045</v>
          </cell>
          <cell r="I191" t="str">
            <v>Categoria III</v>
          </cell>
        </row>
        <row r="192">
          <cell r="G192">
            <v>526531701161312</v>
          </cell>
          <cell r="H192">
            <v>40045</v>
          </cell>
          <cell r="I192" t="str">
            <v>Categoria III</v>
          </cell>
        </row>
        <row r="193">
          <cell r="G193">
            <v>526531702168310</v>
          </cell>
          <cell r="H193">
            <v>40045</v>
          </cell>
          <cell r="I193" t="str">
            <v>Categoria III</v>
          </cell>
        </row>
        <row r="194">
          <cell r="G194">
            <v>526508305115410</v>
          </cell>
          <cell r="H194">
            <v>0</v>
          </cell>
          <cell r="I194" t="str">
            <v>Não aplicável</v>
          </cell>
        </row>
        <row r="195">
          <cell r="G195">
            <v>526508301111410</v>
          </cell>
          <cell r="H195">
            <v>0</v>
          </cell>
          <cell r="I195" t="str">
            <v>Não aplicável</v>
          </cell>
        </row>
        <row r="196">
          <cell r="G196">
            <v>526508302116416</v>
          </cell>
          <cell r="H196">
            <v>37055</v>
          </cell>
          <cell r="I196" t="str">
            <v>Não aplicável</v>
          </cell>
        </row>
        <row r="197">
          <cell r="G197">
            <v>526527601115310</v>
          </cell>
          <cell r="H197" t="str">
            <v>antes de 10/11/2003</v>
          </cell>
          <cell r="I197" t="str">
            <v>Não aplicável</v>
          </cell>
        </row>
        <row r="198">
          <cell r="G198">
            <v>526508601113419</v>
          </cell>
          <cell r="H198">
            <v>0</v>
          </cell>
          <cell r="I198" t="str">
            <v>Não aplicável</v>
          </cell>
        </row>
        <row r="199">
          <cell r="G199">
            <v>0</v>
          </cell>
          <cell r="H199">
            <v>0</v>
          </cell>
          <cell r="I199" t="str">
            <v>Está na lista de preço</v>
          </cell>
        </row>
        <row r="200">
          <cell r="G200">
            <v>526527801114415</v>
          </cell>
          <cell r="H200" t="str">
            <v>antes de 10/11/2003</v>
          </cell>
          <cell r="I200">
            <v>0</v>
          </cell>
        </row>
        <row r="201">
          <cell r="G201">
            <v>526509101114317</v>
          </cell>
          <cell r="H201" t="str">
            <v>antes de 10/11/2003</v>
          </cell>
          <cell r="I201">
            <v>0</v>
          </cell>
        </row>
        <row r="202">
          <cell r="G202">
            <v>526509301164415</v>
          </cell>
          <cell r="H202" t="str">
            <v>antes de 10/11/2003</v>
          </cell>
          <cell r="I202">
            <v>0</v>
          </cell>
        </row>
        <row r="203">
          <cell r="G203">
            <v>526509405113310</v>
          </cell>
          <cell r="H203">
            <v>34887</v>
          </cell>
          <cell r="I203" t="str">
            <v>Não aplicável</v>
          </cell>
        </row>
        <row r="204">
          <cell r="G204">
            <v>526509401118318</v>
          </cell>
          <cell r="H204">
            <v>33729</v>
          </cell>
          <cell r="I204" t="str">
            <v>Não aplicável</v>
          </cell>
        </row>
        <row r="205">
          <cell r="G205">
            <v>526509402114316</v>
          </cell>
          <cell r="H205">
            <v>34887</v>
          </cell>
          <cell r="I205" t="str">
            <v>Não aplicável</v>
          </cell>
        </row>
        <row r="206">
          <cell r="G206">
            <v>526527102119310</v>
          </cell>
          <cell r="H206">
            <v>35199</v>
          </cell>
          <cell r="I206" t="str">
            <v>Não aplicável</v>
          </cell>
        </row>
        <row r="207">
          <cell r="G207">
            <v>526527101112312</v>
          </cell>
          <cell r="H207">
            <v>35199</v>
          </cell>
          <cell r="I207" t="str">
            <v>Não aplicável</v>
          </cell>
        </row>
        <row r="208">
          <cell r="G208">
            <v>0</v>
          </cell>
          <cell r="H208">
            <v>0</v>
          </cell>
          <cell r="I208" t="str">
            <v>Caso Omisso</v>
          </cell>
        </row>
        <row r="209">
          <cell r="G209">
            <v>526529502157216</v>
          </cell>
          <cell r="H209">
            <v>40094</v>
          </cell>
          <cell r="I209" t="str">
            <v>Caso Omisso</v>
          </cell>
        </row>
        <row r="210">
          <cell r="G210">
            <v>526509601117315</v>
          </cell>
          <cell r="H210">
            <v>27771</v>
          </cell>
          <cell r="I210" t="str">
            <v>Não aplicável</v>
          </cell>
        </row>
        <row r="211">
          <cell r="G211">
            <v>526509603111314</v>
          </cell>
          <cell r="H211">
            <v>27771</v>
          </cell>
          <cell r="I211" t="str">
            <v>Não aplicável</v>
          </cell>
        </row>
        <row r="212">
          <cell r="G212">
            <v>526510302152414</v>
          </cell>
          <cell r="H212" t="str">
            <v>antes de 10/11/2003</v>
          </cell>
          <cell r="I212">
            <v>0</v>
          </cell>
        </row>
        <row r="213">
          <cell r="G213">
            <v>526510301113415</v>
          </cell>
          <cell r="H213" t="str">
            <v>antes de 10/11/2003</v>
          </cell>
          <cell r="I213">
            <v>0</v>
          </cell>
        </row>
        <row r="214">
          <cell r="G214">
            <v>526510401150411</v>
          </cell>
          <cell r="H214" t="str">
            <v>antes de 10/11/2003</v>
          </cell>
          <cell r="I214">
            <v>0</v>
          </cell>
        </row>
        <row r="215">
          <cell r="G215">
            <v>526510402173413</v>
          </cell>
          <cell r="H215" t="str">
            <v>antes de 10/11/2003</v>
          </cell>
          <cell r="I215">
            <v>0</v>
          </cell>
        </row>
        <row r="216">
          <cell r="G216">
            <v>526510404151311</v>
          </cell>
          <cell r="H216" t="str">
            <v>antes de 10/11/2003</v>
          </cell>
          <cell r="I216">
            <v>0</v>
          </cell>
        </row>
        <row r="217">
          <cell r="G217">
            <v>526510501171419</v>
          </cell>
          <cell r="H217">
            <v>36031</v>
          </cell>
          <cell r="I217" t="str">
            <v>Não aplicável</v>
          </cell>
        </row>
        <row r="218">
          <cell r="G218">
            <v>526510502178417</v>
          </cell>
          <cell r="H218">
            <v>36031</v>
          </cell>
          <cell r="I218" t="str">
            <v>Não aplicável</v>
          </cell>
        </row>
        <row r="219">
          <cell r="G219">
            <v>526510605171318</v>
          </cell>
          <cell r="H219" t="str">
            <v>Apr. CMED 11/01/2010</v>
          </cell>
          <cell r="I219">
            <v>0</v>
          </cell>
        </row>
        <row r="220">
          <cell r="G220">
            <v>526510606178316</v>
          </cell>
          <cell r="H220" t="str">
            <v>Apr. CMED 11/01/2010</v>
          </cell>
          <cell r="I220">
            <v>0</v>
          </cell>
        </row>
        <row r="221">
          <cell r="G221">
            <v>526510607174411</v>
          </cell>
          <cell r="H221" t="str">
            <v>Apr. CMED 04/03/2010</v>
          </cell>
          <cell r="I221" t="str">
            <v>Categoria III</v>
          </cell>
        </row>
        <row r="222">
          <cell r="G222">
            <v>526510608170411</v>
          </cell>
          <cell r="H222" t="str">
            <v>Apr. CMED 04/03/2010</v>
          </cell>
          <cell r="I222" t="str">
            <v>Categoria III</v>
          </cell>
        </row>
        <row r="223">
          <cell r="G223">
            <v>526510601117416</v>
          </cell>
          <cell r="H223">
            <v>37090</v>
          </cell>
          <cell r="I223" t="str">
            <v>Não aplicável</v>
          </cell>
        </row>
        <row r="224">
          <cell r="G224">
            <v>526510602113414</v>
          </cell>
          <cell r="H224">
            <v>37090</v>
          </cell>
          <cell r="I224" t="str">
            <v>Não aplicável</v>
          </cell>
        </row>
        <row r="225">
          <cell r="G225">
            <v>526510603179419</v>
          </cell>
          <cell r="H225">
            <v>0</v>
          </cell>
          <cell r="I225">
            <v>0</v>
          </cell>
        </row>
        <row r="226">
          <cell r="G226">
            <v>526510604175417</v>
          </cell>
          <cell r="H226">
            <v>0</v>
          </cell>
          <cell r="I226">
            <v>0</v>
          </cell>
        </row>
        <row r="227">
          <cell r="G227">
            <v>526510901137412</v>
          </cell>
          <cell r="H227" t="str">
            <v>antes de 10/11/2003</v>
          </cell>
          <cell r="I227">
            <v>0</v>
          </cell>
        </row>
        <row r="228">
          <cell r="G228">
            <v>526510902133410</v>
          </cell>
          <cell r="H228" t="str">
            <v>antes de 10/11/2003</v>
          </cell>
          <cell r="I228">
            <v>0</v>
          </cell>
        </row>
        <row r="229">
          <cell r="G229">
            <v>526511001113213</v>
          </cell>
          <cell r="H229">
            <v>37630</v>
          </cell>
          <cell r="I229" t="str">
            <v>Categoria IV</v>
          </cell>
        </row>
        <row r="230">
          <cell r="G230">
            <v>526511002111214</v>
          </cell>
          <cell r="H230">
            <v>37630</v>
          </cell>
          <cell r="I230" t="str">
            <v>Categoria IV</v>
          </cell>
        </row>
        <row r="231">
          <cell r="G231">
            <v>526532104175419</v>
          </cell>
          <cell r="H231" t="str">
            <v>512 de 27/05/2010</v>
          </cell>
          <cell r="I231" t="str">
            <v>Categoria IV</v>
          </cell>
        </row>
        <row r="232">
          <cell r="G232">
            <v>526532103179410</v>
          </cell>
          <cell r="H232" t="str">
            <v>512 de 27/05/2010</v>
          </cell>
          <cell r="I232" t="str">
            <v>Categoria IV</v>
          </cell>
        </row>
        <row r="233">
          <cell r="G233">
            <v>526532102172412</v>
          </cell>
          <cell r="H233" t="str">
            <v>512 de 27/05/2010</v>
          </cell>
          <cell r="I233" t="str">
            <v>Categoria IV</v>
          </cell>
        </row>
        <row r="234">
          <cell r="G234">
            <v>526532101176414</v>
          </cell>
          <cell r="H234" t="str">
            <v>512 de 27/05/2010</v>
          </cell>
          <cell r="I234" t="str">
            <v>Categoria IV</v>
          </cell>
        </row>
        <row r="235">
          <cell r="G235">
            <v>526512002113411</v>
          </cell>
          <cell r="H235">
            <v>0</v>
          </cell>
          <cell r="I235">
            <v>0</v>
          </cell>
        </row>
        <row r="236">
          <cell r="G236">
            <v>526512004116416</v>
          </cell>
          <cell r="H236">
            <v>0</v>
          </cell>
          <cell r="I236">
            <v>0</v>
          </cell>
        </row>
        <row r="237">
          <cell r="G237">
            <v>526512006119412</v>
          </cell>
          <cell r="H237">
            <v>0</v>
          </cell>
          <cell r="I237">
            <v>0</v>
          </cell>
        </row>
        <row r="238">
          <cell r="G238">
            <v>526512007115313</v>
          </cell>
          <cell r="H238">
            <v>0</v>
          </cell>
          <cell r="I238">
            <v>0</v>
          </cell>
        </row>
        <row r="239">
          <cell r="G239">
            <v>526512008111311</v>
          </cell>
          <cell r="H239">
            <v>38734</v>
          </cell>
          <cell r="I239">
            <v>0</v>
          </cell>
        </row>
        <row r="240">
          <cell r="G240">
            <v>526512009118311</v>
          </cell>
          <cell r="H240">
            <v>0</v>
          </cell>
          <cell r="I240">
            <v>0</v>
          </cell>
        </row>
        <row r="241">
          <cell r="G241">
            <v>526512010116317</v>
          </cell>
          <cell r="H241">
            <v>38734</v>
          </cell>
          <cell r="I241">
            <v>0</v>
          </cell>
        </row>
        <row r="242">
          <cell r="G242">
            <v>526512011112315</v>
          </cell>
          <cell r="H242">
            <v>0</v>
          </cell>
          <cell r="I242">
            <v>0</v>
          </cell>
        </row>
        <row r="243">
          <cell r="G243">
            <v>526512012119313</v>
          </cell>
          <cell r="H243">
            <v>38734</v>
          </cell>
          <cell r="I243">
            <v>0</v>
          </cell>
        </row>
        <row r="244">
          <cell r="G244">
            <v>526532302171215</v>
          </cell>
          <cell r="H244">
            <v>40592</v>
          </cell>
          <cell r="I244" t="str">
            <v>Categoria II</v>
          </cell>
        </row>
        <row r="245">
          <cell r="G245">
            <v>526532301175217</v>
          </cell>
          <cell r="H245">
            <v>40592</v>
          </cell>
          <cell r="I245" t="str">
            <v>Categoria II</v>
          </cell>
        </row>
        <row r="246">
          <cell r="G246">
            <v>526532303119217</v>
          </cell>
          <cell r="H246">
            <v>40619</v>
          </cell>
          <cell r="I246" t="str">
            <v>Categoria II</v>
          </cell>
        </row>
        <row r="247">
          <cell r="G247">
            <v>526532304115215</v>
          </cell>
          <cell r="H247">
            <v>40619</v>
          </cell>
          <cell r="I247" t="str">
            <v>Categoria II</v>
          </cell>
        </row>
        <row r="248">
          <cell r="G248">
            <v>526512201167315</v>
          </cell>
          <cell r="H248" t="str">
            <v>antes de 10/11/2003</v>
          </cell>
          <cell r="I248">
            <v>0</v>
          </cell>
        </row>
        <row r="249">
          <cell r="G249">
            <v>526512202171316</v>
          </cell>
          <cell r="H249" t="str">
            <v>antes de 10/11/2003</v>
          </cell>
          <cell r="I249">
            <v>0</v>
          </cell>
        </row>
        <row r="250">
          <cell r="G250">
            <v>526512301110315</v>
          </cell>
          <cell r="H250">
            <v>0</v>
          </cell>
          <cell r="I250">
            <v>0</v>
          </cell>
        </row>
        <row r="251">
          <cell r="G251">
            <v>526512302117313</v>
          </cell>
          <cell r="H251">
            <v>37735</v>
          </cell>
          <cell r="I251">
            <v>0</v>
          </cell>
        </row>
        <row r="252">
          <cell r="G252">
            <v>526512304111312</v>
          </cell>
          <cell r="H252">
            <v>0</v>
          </cell>
          <cell r="I252">
            <v>0</v>
          </cell>
        </row>
        <row r="253">
          <cell r="G253">
            <v>526512305116318</v>
          </cell>
          <cell r="H253">
            <v>37735</v>
          </cell>
          <cell r="I253">
            <v>0</v>
          </cell>
        </row>
        <row r="254">
          <cell r="G254">
            <v>526512306112316</v>
          </cell>
          <cell r="H254">
            <v>0</v>
          </cell>
          <cell r="I254">
            <v>0</v>
          </cell>
        </row>
        <row r="255">
          <cell r="G255">
            <v>526512307119314</v>
          </cell>
          <cell r="H255">
            <v>37735</v>
          </cell>
          <cell r="I255">
            <v>0</v>
          </cell>
        </row>
        <row r="256">
          <cell r="G256">
            <v>526512308115312</v>
          </cell>
          <cell r="H256">
            <v>0</v>
          </cell>
          <cell r="I256">
            <v>0</v>
          </cell>
        </row>
        <row r="257">
          <cell r="G257">
            <v>526512309111310</v>
          </cell>
          <cell r="H257">
            <v>37735</v>
          </cell>
          <cell r="I257">
            <v>0</v>
          </cell>
        </row>
        <row r="258">
          <cell r="G258">
            <v>526512303131311</v>
          </cell>
          <cell r="H258">
            <v>0</v>
          </cell>
          <cell r="I258">
            <v>0</v>
          </cell>
        </row>
        <row r="259">
          <cell r="G259">
            <v>526512402111317</v>
          </cell>
          <cell r="H259" t="str">
            <v>antes de 10/11/2003</v>
          </cell>
          <cell r="I259">
            <v>0</v>
          </cell>
        </row>
        <row r="260">
          <cell r="G260">
            <v>526512503112319</v>
          </cell>
          <cell r="H260" t="str">
            <v>antes de 10/11/2003</v>
          </cell>
          <cell r="I260">
            <v>0</v>
          </cell>
        </row>
        <row r="261">
          <cell r="G261">
            <v>526512504119317</v>
          </cell>
          <cell r="H261" t="str">
            <v>antes de 10/11/2003</v>
          </cell>
          <cell r="I261">
            <v>0</v>
          </cell>
        </row>
        <row r="262">
          <cell r="G262">
            <v>526512701178413</v>
          </cell>
          <cell r="H262" t="str">
            <v>antes de 10/11/2003</v>
          </cell>
          <cell r="I262">
            <v>0</v>
          </cell>
        </row>
        <row r="263">
          <cell r="G263">
            <v>526512804163419</v>
          </cell>
          <cell r="H263">
            <v>37959</v>
          </cell>
          <cell r="I263" t="str">
            <v>Categoria III</v>
          </cell>
        </row>
        <row r="264">
          <cell r="G264">
            <v>526512805143411</v>
          </cell>
          <cell r="H264">
            <v>39316</v>
          </cell>
          <cell r="I264" t="str">
            <v>Categoria III</v>
          </cell>
        </row>
        <row r="265">
          <cell r="G265">
            <v>526512806166318</v>
          </cell>
          <cell r="H265" t="str">
            <v>Aprovação publicada na Lista Categoria III, atualizada em 11/10/2011.</v>
          </cell>
          <cell r="I265">
            <v>0</v>
          </cell>
        </row>
        <row r="266">
          <cell r="G266">
            <v>526529305114311</v>
          </cell>
          <cell r="H266">
            <v>0</v>
          </cell>
          <cell r="I266">
            <v>0</v>
          </cell>
        </row>
        <row r="267">
          <cell r="G267">
            <v>526529306110318</v>
          </cell>
          <cell r="H267">
            <v>40011</v>
          </cell>
          <cell r="I267">
            <v>0</v>
          </cell>
        </row>
        <row r="268">
          <cell r="G268">
            <v>526529301119317</v>
          </cell>
          <cell r="H268">
            <v>39436</v>
          </cell>
          <cell r="I268" t="str">
            <v>Categoria II</v>
          </cell>
        </row>
        <row r="269">
          <cell r="G269">
            <v>526529302115315</v>
          </cell>
          <cell r="H269">
            <v>39436</v>
          </cell>
          <cell r="I269" t="str">
            <v>Categoria II</v>
          </cell>
        </row>
        <row r="270">
          <cell r="G270">
            <v>526529303111313</v>
          </cell>
          <cell r="H270">
            <v>39505</v>
          </cell>
          <cell r="I270" t="str">
            <v>Categoria II</v>
          </cell>
        </row>
        <row r="271">
          <cell r="G271">
            <v>526529304118311</v>
          </cell>
          <cell r="H271">
            <v>39505</v>
          </cell>
          <cell r="I271" t="str">
            <v>Categoria II</v>
          </cell>
        </row>
        <row r="272">
          <cell r="G272">
            <v>526530801111319</v>
          </cell>
          <cell r="H272">
            <v>39878</v>
          </cell>
          <cell r="I272" t="str">
            <v>Categoria V</v>
          </cell>
        </row>
        <row r="273">
          <cell r="G273">
            <v>526530802118317</v>
          </cell>
          <cell r="H273">
            <v>39878</v>
          </cell>
          <cell r="I273" t="str">
            <v>Categoria V</v>
          </cell>
        </row>
        <row r="274">
          <cell r="G274">
            <v>526530812113318</v>
          </cell>
          <cell r="H274">
            <v>39878</v>
          </cell>
          <cell r="I274" t="str">
            <v>Categoria V</v>
          </cell>
        </row>
        <row r="275">
          <cell r="G275">
            <v>526530804110313</v>
          </cell>
          <cell r="H275">
            <v>39878</v>
          </cell>
          <cell r="I275" t="str">
            <v>Categoria V</v>
          </cell>
        </row>
        <row r="276">
          <cell r="G276">
            <v>526530806113311</v>
          </cell>
          <cell r="H276">
            <v>40045</v>
          </cell>
          <cell r="I276" t="str">
            <v>Categoria V</v>
          </cell>
        </row>
        <row r="277">
          <cell r="G277">
            <v>526530807111310</v>
          </cell>
          <cell r="H277">
            <v>40045</v>
          </cell>
          <cell r="I277" t="str">
            <v>Categoria V</v>
          </cell>
        </row>
        <row r="278">
          <cell r="G278">
            <v>526530809112314</v>
          </cell>
          <cell r="H278">
            <v>39878</v>
          </cell>
          <cell r="I278" t="str">
            <v>Categoria V</v>
          </cell>
        </row>
        <row r="279">
          <cell r="G279">
            <v>526530810110311</v>
          </cell>
          <cell r="H279">
            <v>39878</v>
          </cell>
          <cell r="I279" t="str">
            <v>Categoria V</v>
          </cell>
        </row>
        <row r="280">
          <cell r="G280">
            <v>526531809116415</v>
          </cell>
          <cell r="H280">
            <v>40773</v>
          </cell>
          <cell r="I280" t="str">
            <v>Categoria V</v>
          </cell>
        </row>
        <row r="281">
          <cell r="G281">
            <v>526531811110410</v>
          </cell>
          <cell r="H281">
            <v>40773</v>
          </cell>
          <cell r="I281" t="str">
            <v>Categoria V</v>
          </cell>
        </row>
        <row r="282">
          <cell r="G282">
            <v>526531812117419</v>
          </cell>
          <cell r="H282">
            <v>40773</v>
          </cell>
          <cell r="I282" t="str">
            <v>Categoria V</v>
          </cell>
        </row>
        <row r="283">
          <cell r="G283">
            <v>526531810114412</v>
          </cell>
          <cell r="H283">
            <v>40773</v>
          </cell>
          <cell r="I283" t="str">
            <v>Categoria V</v>
          </cell>
        </row>
        <row r="284">
          <cell r="G284">
            <v>526531807113419</v>
          </cell>
          <cell r="H284">
            <v>40773</v>
          </cell>
          <cell r="I284" t="str">
            <v>Categoria V</v>
          </cell>
        </row>
        <row r="285">
          <cell r="G285">
            <v>526531808111411</v>
          </cell>
          <cell r="H285">
            <v>40773</v>
          </cell>
          <cell r="I285" t="str">
            <v>Categoria V</v>
          </cell>
        </row>
        <row r="286">
          <cell r="G286">
            <v>526530803114315</v>
          </cell>
          <cell r="H286">
            <v>40045</v>
          </cell>
          <cell r="I286" t="str">
            <v>Categoria V</v>
          </cell>
        </row>
        <row r="287">
          <cell r="G287">
            <v>526530805117311</v>
          </cell>
          <cell r="H287">
            <v>40045</v>
          </cell>
          <cell r="I287" t="str">
            <v>Categoria V</v>
          </cell>
        </row>
        <row r="288">
          <cell r="G288">
            <v>526530808116316</v>
          </cell>
          <cell r="H288">
            <v>40045</v>
          </cell>
          <cell r="I288" t="str">
            <v>Categoria V</v>
          </cell>
        </row>
        <row r="289">
          <cell r="G289">
            <v>526530811117311</v>
          </cell>
          <cell r="H289">
            <v>40045</v>
          </cell>
          <cell r="I289" t="str">
            <v>Categoria V</v>
          </cell>
        </row>
        <row r="290">
          <cell r="G290">
            <v>526513201111415</v>
          </cell>
          <cell r="H290">
            <v>30448</v>
          </cell>
          <cell r="I290" t="str">
            <v>Não aplicável</v>
          </cell>
        </row>
        <row r="291">
          <cell r="G291">
            <v>526513205115415</v>
          </cell>
          <cell r="H291">
            <v>39001</v>
          </cell>
          <cell r="I291" t="str">
            <v>Não aplicável</v>
          </cell>
        </row>
        <row r="292">
          <cell r="G292">
            <v>526530005110312</v>
          </cell>
          <cell r="H292">
            <v>40143</v>
          </cell>
          <cell r="I292" t="str">
            <v>Categoria III</v>
          </cell>
        </row>
        <row r="293">
          <cell r="G293">
            <v>526513204119311</v>
          </cell>
          <cell r="H293">
            <v>38121</v>
          </cell>
          <cell r="I293" t="str">
            <v>Categoria V</v>
          </cell>
        </row>
        <row r="294">
          <cell r="G294">
            <v>526513202116216</v>
          </cell>
          <cell r="H294">
            <v>38121</v>
          </cell>
          <cell r="I294" t="str">
            <v>Categoria V</v>
          </cell>
        </row>
        <row r="295">
          <cell r="G295">
            <v>526513203112214</v>
          </cell>
          <cell r="H295">
            <v>38121</v>
          </cell>
          <cell r="I295" t="str">
            <v>Categoria V</v>
          </cell>
        </row>
        <row r="296">
          <cell r="G296">
            <v>526513206111316</v>
          </cell>
          <cell r="H296">
            <v>0</v>
          </cell>
          <cell r="I296" t="str">
            <v>Não aplicável</v>
          </cell>
        </row>
        <row r="297">
          <cell r="G297">
            <v>526513207118314</v>
          </cell>
          <cell r="H297">
            <v>0</v>
          </cell>
          <cell r="I297" t="str">
            <v>Não aplicável</v>
          </cell>
        </row>
        <row r="298">
          <cell r="G298">
            <v>526513301157311</v>
          </cell>
          <cell r="H298" t="str">
            <v>antes de 10/11/2003</v>
          </cell>
          <cell r="I298">
            <v>0</v>
          </cell>
        </row>
        <row r="299">
          <cell r="G299">
            <v>526513302153318</v>
          </cell>
          <cell r="H299" t="str">
            <v>antes de 10/11/2003</v>
          </cell>
          <cell r="I299">
            <v>0</v>
          </cell>
        </row>
        <row r="300">
          <cell r="G300">
            <v>526513404118317</v>
          </cell>
          <cell r="H300" t="str">
            <v>antes de 10/11/2003</v>
          </cell>
          <cell r="I300">
            <v>0</v>
          </cell>
        </row>
        <row r="301">
          <cell r="G301">
            <v>526513405114315</v>
          </cell>
          <cell r="H301" t="str">
            <v>antes de 10/11/2003</v>
          </cell>
          <cell r="I301">
            <v>0</v>
          </cell>
        </row>
        <row r="302">
          <cell r="G302">
            <v>526513402115310</v>
          </cell>
          <cell r="H302" t="str">
            <v>antes de 10/11/2003</v>
          </cell>
          <cell r="I302">
            <v>0</v>
          </cell>
        </row>
        <row r="303">
          <cell r="G303">
            <v>526513403138314</v>
          </cell>
          <cell r="H303" t="str">
            <v>antes de 10/11/2003</v>
          </cell>
          <cell r="I303">
            <v>0</v>
          </cell>
        </row>
        <row r="304">
          <cell r="G304">
            <v>526513601118417</v>
          </cell>
          <cell r="H304" t="str">
            <v>antes de 10/11/2003</v>
          </cell>
          <cell r="I304">
            <v>0</v>
          </cell>
        </row>
        <row r="305">
          <cell r="G305">
            <v>526513701155411</v>
          </cell>
          <cell r="H305" t="str">
            <v>antes de 10/11/2003</v>
          </cell>
          <cell r="I305">
            <v>0</v>
          </cell>
        </row>
        <row r="306">
          <cell r="G306">
            <v>526513702151411</v>
          </cell>
          <cell r="H306" t="str">
            <v>antes de 10/11/2003</v>
          </cell>
          <cell r="I306">
            <v>0</v>
          </cell>
        </row>
        <row r="307">
          <cell r="G307">
            <v>526513703158418</v>
          </cell>
          <cell r="H307" t="str">
            <v>antes de 10/11/2003</v>
          </cell>
          <cell r="I307">
            <v>0</v>
          </cell>
        </row>
        <row r="308">
          <cell r="G308">
            <v>526527202156315</v>
          </cell>
          <cell r="H308">
            <v>36453</v>
          </cell>
          <cell r="I308" t="str">
            <v>Não aplicável</v>
          </cell>
        </row>
        <row r="309">
          <cell r="G309">
            <v>526527204159311</v>
          </cell>
          <cell r="H309">
            <v>36453</v>
          </cell>
          <cell r="I309" t="str">
            <v>Não aplicável</v>
          </cell>
        </row>
        <row r="310">
          <cell r="G310">
            <v>526527206151318</v>
          </cell>
          <cell r="H310">
            <v>36453</v>
          </cell>
          <cell r="I310" t="str">
            <v>Não aplicável</v>
          </cell>
        </row>
        <row r="311">
          <cell r="G311">
            <v>526513901154419</v>
          </cell>
          <cell r="H311">
            <v>36010</v>
          </cell>
          <cell r="I311" t="str">
            <v>Não aplicável</v>
          </cell>
        </row>
        <row r="312">
          <cell r="G312">
            <v>526514103111311</v>
          </cell>
          <cell r="H312">
            <v>38546</v>
          </cell>
          <cell r="I312" t="str">
            <v>Não aplicável</v>
          </cell>
        </row>
        <row r="313">
          <cell r="G313">
            <v>526525607116312</v>
          </cell>
          <cell r="H313" t="str">
            <v>920 de 22/07/2010</v>
          </cell>
          <cell r="I313" t="str">
            <v>Caso Omisso</v>
          </cell>
        </row>
        <row r="314">
          <cell r="G314">
            <v>526525608112310</v>
          </cell>
          <cell r="H314" t="str">
            <v>920 de 22/07/2010</v>
          </cell>
          <cell r="I314" t="str">
            <v>Caso Omisso</v>
          </cell>
        </row>
        <row r="315">
          <cell r="G315">
            <v>526525606111211</v>
          </cell>
          <cell r="H315">
            <v>38120</v>
          </cell>
          <cell r="I315" t="str">
            <v>Categoria V</v>
          </cell>
        </row>
        <row r="316">
          <cell r="G316">
            <v>526525605113219</v>
          </cell>
          <cell r="H316">
            <v>38120</v>
          </cell>
          <cell r="I316" t="str">
            <v>Categoria V</v>
          </cell>
        </row>
        <row r="317">
          <cell r="G317">
            <v>526525601118216</v>
          </cell>
          <cell r="H317">
            <v>38120</v>
          </cell>
          <cell r="I317" t="str">
            <v>Categoria V</v>
          </cell>
        </row>
        <row r="318">
          <cell r="G318">
            <v>526525602114214</v>
          </cell>
          <cell r="H318">
            <v>38120</v>
          </cell>
          <cell r="I318" t="str">
            <v>Categoria V</v>
          </cell>
        </row>
        <row r="319">
          <cell r="G319">
            <v>526525603110212</v>
          </cell>
          <cell r="H319">
            <v>38120</v>
          </cell>
          <cell r="I319" t="str">
            <v>Categoria V</v>
          </cell>
        </row>
        <row r="320">
          <cell r="G320">
            <v>526525604117210</v>
          </cell>
          <cell r="H320">
            <v>38120</v>
          </cell>
          <cell r="I320" t="str">
            <v>Categoria V</v>
          </cell>
        </row>
        <row r="321">
          <cell r="G321">
            <v>526514302114418</v>
          </cell>
          <cell r="H321">
            <v>37509</v>
          </cell>
          <cell r="I321" t="str">
            <v>Categoria V</v>
          </cell>
        </row>
        <row r="322">
          <cell r="G322">
            <v>526514301118411</v>
          </cell>
          <cell r="H322">
            <v>37509</v>
          </cell>
          <cell r="I322" t="str">
            <v>Categoria V</v>
          </cell>
        </row>
        <row r="323">
          <cell r="G323">
            <v>526514303110211</v>
          </cell>
          <cell r="H323">
            <v>38036</v>
          </cell>
          <cell r="I323" t="str">
            <v>Categoria V</v>
          </cell>
        </row>
        <row r="324">
          <cell r="G324">
            <v>526514304117317</v>
          </cell>
          <cell r="H324">
            <v>38036</v>
          </cell>
          <cell r="I324" t="str">
            <v>Categoria V</v>
          </cell>
        </row>
        <row r="325">
          <cell r="G325">
            <v>526514401112219</v>
          </cell>
          <cell r="H325">
            <v>36753</v>
          </cell>
          <cell r="I325" t="str">
            <v>Não aplicável</v>
          </cell>
        </row>
        <row r="326">
          <cell r="G326">
            <v>526514402119217</v>
          </cell>
          <cell r="H326">
            <v>36753</v>
          </cell>
          <cell r="I326" t="str">
            <v>Não aplicável</v>
          </cell>
        </row>
        <row r="327">
          <cell r="G327">
            <v>526514403115215</v>
          </cell>
          <cell r="H327">
            <v>36753</v>
          </cell>
          <cell r="I327" t="str">
            <v>Não aplicável</v>
          </cell>
        </row>
        <row r="328">
          <cell r="G328">
            <v>526514602150411</v>
          </cell>
          <cell r="H328" t="str">
            <v>antes de 10/11/2003</v>
          </cell>
          <cell r="I328">
            <v>0</v>
          </cell>
        </row>
        <row r="329">
          <cell r="G329">
            <v>526514603173316</v>
          </cell>
          <cell r="H329" t="str">
            <v>antes de 10/11/2003</v>
          </cell>
          <cell r="I329">
            <v>0</v>
          </cell>
        </row>
        <row r="330">
          <cell r="G330">
            <v>526530601112214</v>
          </cell>
          <cell r="H330">
            <v>39917</v>
          </cell>
          <cell r="I330" t="str">
            <v>Categoria II</v>
          </cell>
        </row>
        <row r="331">
          <cell r="G331">
            <v>526515002114313</v>
          </cell>
          <cell r="H331">
            <v>0</v>
          </cell>
          <cell r="I331" t="str">
            <v>Não aplicável</v>
          </cell>
        </row>
        <row r="332">
          <cell r="G332">
            <v>526515003110311</v>
          </cell>
          <cell r="H332">
            <v>36852</v>
          </cell>
          <cell r="I332" t="str">
            <v>Não aplicável</v>
          </cell>
        </row>
        <row r="333">
          <cell r="G333">
            <v>526515004117311</v>
          </cell>
          <cell r="H333">
            <v>30742</v>
          </cell>
          <cell r="I333" t="str">
            <v>Não aplicável</v>
          </cell>
        </row>
        <row r="334">
          <cell r="G334">
            <v>526515001134310</v>
          </cell>
          <cell r="H334">
            <v>0</v>
          </cell>
          <cell r="I334" t="str">
            <v>Não aplicável</v>
          </cell>
        </row>
        <row r="335">
          <cell r="G335">
            <v>526515005113318</v>
          </cell>
          <cell r="H335">
            <v>0</v>
          </cell>
          <cell r="I335" t="str">
            <v>Não aplicável</v>
          </cell>
        </row>
        <row r="336">
          <cell r="G336">
            <v>526515006111319</v>
          </cell>
          <cell r="H336">
            <v>36852</v>
          </cell>
          <cell r="I336" t="str">
            <v>Não aplicável</v>
          </cell>
        </row>
        <row r="337">
          <cell r="G337">
            <v>526515007116314</v>
          </cell>
          <cell r="H337">
            <v>0</v>
          </cell>
          <cell r="I337" t="str">
            <v>Não aplicável</v>
          </cell>
        </row>
        <row r="338">
          <cell r="G338">
            <v>526526601111414</v>
          </cell>
          <cell r="H338">
            <v>38698</v>
          </cell>
          <cell r="I338" t="str">
            <v>Categoria III</v>
          </cell>
        </row>
        <row r="339">
          <cell r="G339">
            <v>526513030077514</v>
          </cell>
          <cell r="H339">
            <v>41319</v>
          </cell>
          <cell r="I339" t="str">
            <v>Categoria IV</v>
          </cell>
        </row>
        <row r="340">
          <cell r="G340">
            <v>526515201117411</v>
          </cell>
          <cell r="H340" t="str">
            <v>antes de 10/11/2003</v>
          </cell>
          <cell r="I340">
            <v>0</v>
          </cell>
        </row>
        <row r="341">
          <cell r="G341">
            <v>526515202113418</v>
          </cell>
          <cell r="H341" t="str">
            <v>antes de 10/11/2003</v>
          </cell>
          <cell r="I341">
            <v>0</v>
          </cell>
        </row>
        <row r="342">
          <cell r="G342">
            <v>526527904118316</v>
          </cell>
          <cell r="H342">
            <v>39166</v>
          </cell>
          <cell r="I342" t="str">
            <v>Categoria III</v>
          </cell>
        </row>
        <row r="343">
          <cell r="G343">
            <v>526527903111318</v>
          </cell>
          <cell r="H343">
            <v>39166</v>
          </cell>
          <cell r="I343" t="str">
            <v>Categoria III</v>
          </cell>
        </row>
        <row r="344">
          <cell r="G344">
            <v>526515404115314</v>
          </cell>
          <cell r="H344">
            <v>36538</v>
          </cell>
          <cell r="I344" t="str">
            <v>Não aplicável</v>
          </cell>
        </row>
        <row r="345">
          <cell r="G345">
            <v>526515403119316</v>
          </cell>
          <cell r="H345">
            <v>36556</v>
          </cell>
          <cell r="I345" t="str">
            <v>Não aplicável</v>
          </cell>
        </row>
        <row r="346">
          <cell r="G346">
            <v>526515405111312</v>
          </cell>
          <cell r="H346">
            <v>37120</v>
          </cell>
          <cell r="I346" t="str">
            <v>Categoria III</v>
          </cell>
        </row>
        <row r="347">
          <cell r="G347">
            <v>526515407114319</v>
          </cell>
          <cell r="H347">
            <v>36538</v>
          </cell>
          <cell r="I347" t="str">
            <v>Não aplicável</v>
          </cell>
        </row>
        <row r="348">
          <cell r="G348">
            <v>526515408110317</v>
          </cell>
          <cell r="H348">
            <v>36556</v>
          </cell>
          <cell r="I348" t="str">
            <v>Não aplicável</v>
          </cell>
        </row>
        <row r="349">
          <cell r="G349">
            <v>526515409117315</v>
          </cell>
          <cell r="H349">
            <v>37496</v>
          </cell>
          <cell r="I349" t="str">
            <v>Categoria III</v>
          </cell>
        </row>
        <row r="350">
          <cell r="G350">
            <v>526515410131415</v>
          </cell>
          <cell r="H350">
            <v>38806</v>
          </cell>
          <cell r="I350" t="str">
            <v>Categoria III</v>
          </cell>
        </row>
        <row r="351">
          <cell r="G351">
            <v>526515503113311</v>
          </cell>
          <cell r="H351">
            <v>0</v>
          </cell>
          <cell r="I351" t="str">
            <v>Categoria III</v>
          </cell>
        </row>
        <row r="352">
          <cell r="G352">
            <v>526515502117419</v>
          </cell>
          <cell r="H352">
            <v>38831</v>
          </cell>
          <cell r="I352" t="str">
            <v>Categoria III</v>
          </cell>
        </row>
        <row r="353">
          <cell r="G353">
            <v>0</v>
          </cell>
          <cell r="H353">
            <v>39247</v>
          </cell>
          <cell r="I353" t="str">
            <v>Categoria V</v>
          </cell>
        </row>
        <row r="354">
          <cell r="G354">
            <v>526529801111420</v>
          </cell>
          <cell r="H354">
            <v>39673</v>
          </cell>
          <cell r="I354" t="str">
            <v>Categoria IV</v>
          </cell>
        </row>
        <row r="355">
          <cell r="G355">
            <v>526529802118429</v>
          </cell>
          <cell r="H355">
            <v>39673</v>
          </cell>
          <cell r="I355" t="str">
            <v>Categoria IV</v>
          </cell>
        </row>
        <row r="356">
          <cell r="G356">
            <v>526529803114427</v>
          </cell>
          <cell r="H356">
            <v>39673</v>
          </cell>
          <cell r="I356" t="str">
            <v>Categoria IV</v>
          </cell>
        </row>
        <row r="357">
          <cell r="G357">
            <v>526527402171318</v>
          </cell>
          <cell r="H357">
            <v>38989</v>
          </cell>
          <cell r="I357" t="str">
            <v>Categoria V</v>
          </cell>
        </row>
        <row r="358">
          <cell r="G358">
            <v>526531501154411</v>
          </cell>
          <cell r="H358">
            <v>40058</v>
          </cell>
          <cell r="I358" t="str">
            <v>Categoria IV</v>
          </cell>
        </row>
        <row r="359">
          <cell r="G359">
            <v>526532201154412</v>
          </cell>
          <cell r="H359" t="str">
            <v>1225/10 de 30/09/2010</v>
          </cell>
          <cell r="I359" t="str">
            <v>Categoria III</v>
          </cell>
        </row>
        <row r="360">
          <cell r="G360">
            <v>526512120076603</v>
          </cell>
          <cell r="H360">
            <v>0</v>
          </cell>
          <cell r="I360">
            <v>0</v>
          </cell>
        </row>
        <row r="361">
          <cell r="G361">
            <v>526531901152317</v>
          </cell>
          <cell r="H361">
            <v>40345</v>
          </cell>
          <cell r="I361" t="str">
            <v>Categoria IV</v>
          </cell>
        </row>
        <row r="362">
          <cell r="G362">
            <v>526512120076503</v>
          </cell>
          <cell r="H362">
            <v>40345</v>
          </cell>
          <cell r="I362" t="str">
            <v>Categoria IV</v>
          </cell>
        </row>
        <row r="363">
          <cell r="G363">
            <v>526532401153411</v>
          </cell>
          <cell r="H363">
            <v>40710</v>
          </cell>
          <cell r="I363" t="str">
            <v>Categoria III</v>
          </cell>
        </row>
        <row r="364">
          <cell r="G364">
            <v>0</v>
          </cell>
          <cell r="H364">
            <v>37383</v>
          </cell>
          <cell r="I364" t="str">
            <v>Nova apresentação</v>
          </cell>
        </row>
        <row r="365">
          <cell r="G365">
            <v>0</v>
          </cell>
          <cell r="H365">
            <v>37505</v>
          </cell>
          <cell r="I365" t="str">
            <v>Nova apresentação</v>
          </cell>
        </row>
        <row r="366">
          <cell r="G366">
            <v>526516001162312</v>
          </cell>
          <cell r="H366" t="str">
            <v>antes de 10/11/2003</v>
          </cell>
          <cell r="I366">
            <v>0</v>
          </cell>
        </row>
        <row r="367">
          <cell r="G367">
            <v>526516101175416</v>
          </cell>
          <cell r="H367" t="str">
            <v>antes de 10/11/2003</v>
          </cell>
          <cell r="I367">
            <v>0</v>
          </cell>
        </row>
        <row r="368">
          <cell r="G368">
            <v>526516201110413</v>
          </cell>
          <cell r="H368" t="str">
            <v>antes de 10/11/2003</v>
          </cell>
          <cell r="I368">
            <v>0</v>
          </cell>
        </row>
        <row r="369">
          <cell r="G369">
            <v>526516302111415</v>
          </cell>
          <cell r="H369" t="str">
            <v>antes de 10/11/2003</v>
          </cell>
          <cell r="I369">
            <v>0</v>
          </cell>
        </row>
        <row r="370">
          <cell r="G370">
            <v>526516301115417</v>
          </cell>
          <cell r="H370" t="str">
            <v>antes de 10/11/2003</v>
          </cell>
          <cell r="I370">
            <v>0</v>
          </cell>
        </row>
        <row r="371">
          <cell r="G371">
            <v>526516402175210</v>
          </cell>
          <cell r="H371" t="str">
            <v>antes de 10/11/2003</v>
          </cell>
          <cell r="I371" t="str">
            <v>Está na lista de preço</v>
          </cell>
        </row>
        <row r="372">
          <cell r="G372">
            <v>526516505179316</v>
          </cell>
          <cell r="H372">
            <v>0</v>
          </cell>
          <cell r="I372" t="str">
            <v>Não aplicável</v>
          </cell>
        </row>
        <row r="373">
          <cell r="G373">
            <v>526516503117313</v>
          </cell>
          <cell r="H373">
            <v>28606</v>
          </cell>
          <cell r="I373" t="str">
            <v>Não aplicável</v>
          </cell>
        </row>
        <row r="374">
          <cell r="G374">
            <v>526516504148311</v>
          </cell>
          <cell r="H374">
            <v>27799</v>
          </cell>
          <cell r="I374" t="str">
            <v>Não aplicável</v>
          </cell>
        </row>
        <row r="375">
          <cell r="G375">
            <v>526516501157318</v>
          </cell>
          <cell r="H375">
            <v>27799</v>
          </cell>
          <cell r="I375" t="str">
            <v>Não aplicável</v>
          </cell>
        </row>
        <row r="376">
          <cell r="G376">
            <v>526516502153316</v>
          </cell>
          <cell r="H376">
            <v>27799</v>
          </cell>
          <cell r="I376" t="str">
            <v>Não aplicável</v>
          </cell>
        </row>
        <row r="377">
          <cell r="G377">
            <v>526516509115312</v>
          </cell>
          <cell r="H377">
            <v>34498</v>
          </cell>
          <cell r="I377" t="str">
            <v>Não aplicável</v>
          </cell>
        </row>
        <row r="378">
          <cell r="G378">
            <v>526516508119314</v>
          </cell>
          <cell r="H378">
            <v>30097</v>
          </cell>
          <cell r="I378" t="str">
            <v>Não aplicável</v>
          </cell>
        </row>
        <row r="379">
          <cell r="G379">
            <v>526525701155210</v>
          </cell>
          <cell r="H379">
            <v>38540</v>
          </cell>
          <cell r="I379" t="str">
            <v>Categoria I</v>
          </cell>
        </row>
        <row r="380">
          <cell r="G380">
            <v>526516703116213</v>
          </cell>
          <cell r="H380">
            <v>37334</v>
          </cell>
          <cell r="I380" t="str">
            <v>Novo produto</v>
          </cell>
        </row>
        <row r="381">
          <cell r="G381">
            <v>526516704112211</v>
          </cell>
          <cell r="H381">
            <v>38127</v>
          </cell>
          <cell r="I381" t="str">
            <v>Nova apresentação</v>
          </cell>
        </row>
        <row r="382">
          <cell r="G382">
            <v>526516802157211</v>
          </cell>
          <cell r="H382">
            <v>36879</v>
          </cell>
          <cell r="I382" t="str">
            <v>Não aplicável</v>
          </cell>
        </row>
        <row r="383">
          <cell r="G383">
            <v>526516803153315</v>
          </cell>
          <cell r="H383">
            <v>36879</v>
          </cell>
          <cell r="I383" t="str">
            <v>Não aplicável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1"/>
      <sheetName val="Plan2"/>
      <sheetName val="Plan3"/>
    </sheetNames>
    <sheetDataSet>
      <sheetData sheetId="0">
        <row r="2">
          <cell r="A2">
            <v>500900101174115</v>
          </cell>
          <cell r="B2" t="str">
            <v>ACETATO DE PREDNISOLONA</v>
          </cell>
          <cell r="C2" t="str">
            <v>10,0 MG/ML SUS OFT CT FR PLAS OPC CGT X 5 ML</v>
          </cell>
          <cell r="D2" t="str">
            <v>Conformidade</v>
          </cell>
          <cell r="E2">
            <v>3</v>
          </cell>
          <cell r="F2" t="str">
            <v>Monitorado</v>
          </cell>
          <cell r="G2" t="str">
            <v>Não</v>
          </cell>
          <cell r="H2">
            <v>7896548138281</v>
          </cell>
          <cell r="J2">
            <v>17.887</v>
          </cell>
        </row>
        <row r="3">
          <cell r="A3">
            <v>526526701159419</v>
          </cell>
          <cell r="B3" t="str">
            <v>ACLASTA</v>
          </cell>
          <cell r="C3" t="str">
            <v>5 MG / 100 ML SOL INJ CT FR PLAS X 100 ML</v>
          </cell>
          <cell r="D3" t="str">
            <v>Conformidade</v>
          </cell>
          <cell r="E3">
            <v>3</v>
          </cell>
          <cell r="F3" t="str">
            <v>Monitorado</v>
          </cell>
          <cell r="G3" t="str">
            <v>Sim</v>
          </cell>
          <cell r="H3">
            <v>7896261010451</v>
          </cell>
          <cell r="I3">
            <v>1571.22</v>
          </cell>
        </row>
        <row r="4">
          <cell r="A4">
            <v>526530902112310</v>
          </cell>
          <cell r="B4" t="str">
            <v>AFINITOR</v>
          </cell>
          <cell r="C4" t="str">
            <v>10 MG COM CT BL AL/AL X 30</v>
          </cell>
          <cell r="D4" t="str">
            <v>Conformidade</v>
          </cell>
          <cell r="E4">
            <v>2</v>
          </cell>
          <cell r="F4" t="str">
            <v>Monitorado</v>
          </cell>
          <cell r="G4" t="str">
            <v>Não</v>
          </cell>
          <cell r="H4">
            <v>7896261016545</v>
          </cell>
          <cell r="J4">
            <v>11778.288</v>
          </cell>
        </row>
        <row r="5">
          <cell r="A5">
            <v>526530903119319</v>
          </cell>
          <cell r="B5" t="str">
            <v>AFINITOR</v>
          </cell>
          <cell r="C5" t="str">
            <v>2,5 MG COM CT BL AL/AL X 30</v>
          </cell>
          <cell r="D5" t="str">
            <v>Conformidade</v>
          </cell>
          <cell r="E5">
            <v>2</v>
          </cell>
          <cell r="F5" t="str">
            <v>Monitorado</v>
          </cell>
          <cell r="G5" t="str">
            <v>Não</v>
          </cell>
          <cell r="H5">
            <v>7896261018075</v>
          </cell>
          <cell r="J5">
            <v>2944.53</v>
          </cell>
        </row>
        <row r="6">
          <cell r="A6">
            <v>526530901116312</v>
          </cell>
          <cell r="B6" t="str">
            <v>AFINITOR</v>
          </cell>
          <cell r="C6" t="str">
            <v>5 MG COM CT BL AL/AL X 30</v>
          </cell>
          <cell r="D6" t="str">
            <v>Conformidade</v>
          </cell>
          <cell r="E6">
            <v>2</v>
          </cell>
          <cell r="F6" t="str">
            <v>Monitorado</v>
          </cell>
          <cell r="G6" t="str">
            <v>Não</v>
          </cell>
          <cell r="H6">
            <v>7896261016538</v>
          </cell>
          <cell r="J6">
            <v>5889.15</v>
          </cell>
        </row>
        <row r="7">
          <cell r="A7">
            <v>526500201132410</v>
          </cell>
          <cell r="B7" t="str">
            <v>AGASTEN</v>
          </cell>
          <cell r="C7" t="str">
            <v>0,05 MG/ML XPE CT FR VD AMB X 120 ML</v>
          </cell>
          <cell r="D7" t="str">
            <v>Conformidade</v>
          </cell>
          <cell r="E7">
            <v>1</v>
          </cell>
          <cell r="F7" t="str">
            <v>Monitorado</v>
          </cell>
          <cell r="G7" t="str">
            <v>Não</v>
          </cell>
          <cell r="H7">
            <v>7896261002067</v>
          </cell>
          <cell r="J7">
            <v>10.878</v>
          </cell>
        </row>
        <row r="8">
          <cell r="A8">
            <v>526500202112413</v>
          </cell>
          <cell r="B8" t="str">
            <v>AGASTEN</v>
          </cell>
          <cell r="C8" t="str">
            <v>1 MG COM CT BL AL PLAS INC X 15</v>
          </cell>
          <cell r="D8" t="str">
            <v>Conformidade</v>
          </cell>
          <cell r="E8">
            <v>1</v>
          </cell>
          <cell r="F8" t="str">
            <v>Monitorado</v>
          </cell>
          <cell r="G8" t="str">
            <v>Não</v>
          </cell>
          <cell r="H8">
            <v>7896261002050</v>
          </cell>
          <cell r="J8">
            <v>18</v>
          </cell>
        </row>
        <row r="9">
          <cell r="A9">
            <v>526500902114311</v>
          </cell>
          <cell r="B9" t="str">
            <v>ANAFRANIL</v>
          </cell>
          <cell r="C9" t="str">
            <v>25 MG DRG CT BL AL PLAS INC X 20</v>
          </cell>
          <cell r="D9" t="str">
            <v>Conformidade</v>
          </cell>
          <cell r="E9">
            <v>1</v>
          </cell>
          <cell r="F9" t="str">
            <v>Monitorado</v>
          </cell>
          <cell r="G9" t="str">
            <v>Não</v>
          </cell>
          <cell r="H9">
            <v>7896261000018</v>
          </cell>
          <cell r="J9">
            <v>27.202</v>
          </cell>
        </row>
        <row r="10">
          <cell r="A10">
            <v>526501001110314</v>
          </cell>
          <cell r="B10" t="str">
            <v>ANAFRANIL SR</v>
          </cell>
          <cell r="C10" t="str">
            <v>75 MG COM LIB LENTA CT BL AL PLAS INC X 20</v>
          </cell>
          <cell r="D10" t="str">
            <v>Conformidade</v>
          </cell>
          <cell r="E10">
            <v>1</v>
          </cell>
          <cell r="F10" t="str">
            <v>Monitorado</v>
          </cell>
          <cell r="G10" t="str">
            <v>Não</v>
          </cell>
          <cell r="H10">
            <v>7896261001480</v>
          </cell>
          <cell r="J10">
            <v>57.948</v>
          </cell>
        </row>
        <row r="11">
          <cell r="A11">
            <v>500900301173414</v>
          </cell>
          <cell r="B11" t="str">
            <v>ANESTALCON</v>
          </cell>
          <cell r="C11" t="str">
            <v>5,0 MG/ML SOL OFT CT FR PLAST OPC GOT X 5 ML</v>
          </cell>
          <cell r="D11" t="str">
            <v>Conformidade</v>
          </cell>
          <cell r="E11">
            <v>3</v>
          </cell>
          <cell r="F11" t="str">
            <v>Monitorado</v>
          </cell>
          <cell r="G11" t="str">
            <v>Não</v>
          </cell>
          <cell r="H11">
            <v>7896548197158</v>
          </cell>
          <cell r="J11">
            <v>6.3</v>
          </cell>
        </row>
        <row r="12">
          <cell r="A12">
            <v>526501201111411</v>
          </cell>
          <cell r="B12" t="str">
            <v>APRESOLINA</v>
          </cell>
          <cell r="C12" t="str">
            <v>25 MG DRG CT BL AL PLAS INC X 20</v>
          </cell>
          <cell r="D12" t="str">
            <v>Conformidade</v>
          </cell>
          <cell r="E12">
            <v>2</v>
          </cell>
          <cell r="F12" t="str">
            <v>Monitorado</v>
          </cell>
          <cell r="G12" t="str">
            <v>Não</v>
          </cell>
          <cell r="H12">
            <v>7896261000216</v>
          </cell>
          <cell r="J12">
            <v>4.837</v>
          </cell>
        </row>
        <row r="13">
          <cell r="A13">
            <v>526513080077803</v>
          </cell>
          <cell r="B13" t="str">
            <v>APRESOLINA</v>
          </cell>
          <cell r="C13" t="str">
            <v>25 MG DRG CT BL AL/AL X 20 </v>
          </cell>
          <cell r="D13" t="str">
            <v>Conformidade</v>
          </cell>
          <cell r="E13">
            <v>2</v>
          </cell>
          <cell r="F13" t="str">
            <v>Monitorado</v>
          </cell>
          <cell r="G13" t="str">
            <v>Não</v>
          </cell>
          <cell r="H13">
            <v>7896261018181</v>
          </cell>
          <cell r="J13">
            <v>4.837</v>
          </cell>
        </row>
        <row r="14">
          <cell r="A14">
            <v>526501202116417</v>
          </cell>
          <cell r="B14" t="str">
            <v>APRESOLINA</v>
          </cell>
          <cell r="C14" t="str">
            <v>50 MG DRG CT BL AL PLAS INC X 20</v>
          </cell>
          <cell r="D14" t="str">
            <v>Conformidade</v>
          </cell>
          <cell r="E14">
            <v>2</v>
          </cell>
          <cell r="F14" t="str">
            <v>Monitorado</v>
          </cell>
          <cell r="G14" t="str">
            <v>Não</v>
          </cell>
          <cell r="H14">
            <v>7896261000223</v>
          </cell>
          <cell r="J14">
            <v>6.468</v>
          </cell>
        </row>
        <row r="15">
          <cell r="A15">
            <v>500900401178310</v>
          </cell>
          <cell r="B15" t="str">
            <v>AZOPT</v>
          </cell>
          <cell r="C15" t="str">
            <v>10 MG/ML SUS OFT CT FR PLAS TRANS GOT X 5 ML</v>
          </cell>
          <cell r="D15" t="str">
            <v>Conformidade</v>
          </cell>
          <cell r="E15">
            <v>2</v>
          </cell>
          <cell r="F15" t="str">
            <v>Monitorado</v>
          </cell>
          <cell r="G15" t="str">
            <v>Não</v>
          </cell>
          <cell r="H15">
            <v>7896548168745</v>
          </cell>
          <cell r="J15">
            <v>50.872</v>
          </cell>
        </row>
        <row r="16">
          <cell r="A16">
            <v>526515030080605</v>
          </cell>
          <cell r="B16" t="str">
            <v>AZORGA</v>
          </cell>
          <cell r="C16" t="str">
            <v>10 MG/ML + 5 MG/ML SUS OFT CT FR OPC GOT X 6 ML</v>
          </cell>
          <cell r="D16" t="str">
            <v>Conformidade</v>
          </cell>
          <cell r="E16">
            <v>2</v>
          </cell>
          <cell r="F16" t="str">
            <v>Monitorado</v>
          </cell>
          <cell r="G16" t="str">
            <v>Não</v>
          </cell>
          <cell r="H16">
            <v>7896548198384</v>
          </cell>
          <cell r="J16">
            <v>65.16</v>
          </cell>
        </row>
        <row r="17">
          <cell r="A17">
            <v>500905001135313</v>
          </cell>
          <cell r="B17" t="str">
            <v>AZORGA</v>
          </cell>
          <cell r="C17" t="str">
            <v>10 MG/ML + 5,0 MG/ML SUS OFT CT FR OPC GOT X 5 ML</v>
          </cell>
          <cell r="D17" t="str">
            <v>Conformidade</v>
          </cell>
          <cell r="E17">
            <v>2</v>
          </cell>
          <cell r="F17" t="str">
            <v>Monitorado</v>
          </cell>
          <cell r="G17" t="str">
            <v>Não</v>
          </cell>
          <cell r="H17">
            <v>7896548197967</v>
          </cell>
          <cell r="J17">
            <v>54.292</v>
          </cell>
        </row>
        <row r="18">
          <cell r="A18">
            <v>500900502179312</v>
          </cell>
          <cell r="B18" t="str">
            <v>BETOPTIC</v>
          </cell>
          <cell r="C18" t="str">
            <v>2,5 MG/ML SUS OFT CT FR PLAS TRANS GOT X 5 ML</v>
          </cell>
          <cell r="D18" t="str">
            <v>Conformidade</v>
          </cell>
          <cell r="E18">
            <v>2</v>
          </cell>
          <cell r="F18" t="str">
            <v>Monitorado</v>
          </cell>
          <cell r="G18" t="str">
            <v>Não</v>
          </cell>
          <cell r="H18">
            <v>7896548114797</v>
          </cell>
          <cell r="J18">
            <v>26.381</v>
          </cell>
        </row>
        <row r="19">
          <cell r="A19">
            <v>500900501172314</v>
          </cell>
          <cell r="B19" t="str">
            <v>BETOPTIC</v>
          </cell>
          <cell r="C19" t="str">
            <v>5,0 MG/ML SOL OFT CT FR PLAS TRANS GOT X 5 ML</v>
          </cell>
          <cell r="D19" t="str">
            <v>Conformidade</v>
          </cell>
          <cell r="E19">
            <v>2</v>
          </cell>
          <cell r="F19" t="str">
            <v>Monitorado</v>
          </cell>
          <cell r="G19" t="str">
            <v>Não</v>
          </cell>
          <cell r="H19">
            <v>7896548114612</v>
          </cell>
          <cell r="J19">
            <v>19.766</v>
          </cell>
        </row>
        <row r="20">
          <cell r="A20">
            <v>526526901115423</v>
          </cell>
          <cell r="B20" t="str">
            <v>BUFFERIN</v>
          </cell>
          <cell r="C20" t="str">
            <v>500 MG COM REV CX 50 BL AL / AL X 4</v>
          </cell>
          <cell r="D20" t="str">
            <v>Conformidade</v>
          </cell>
          <cell r="E20">
            <v>2</v>
          </cell>
          <cell r="F20" t="str">
            <v>Liberado</v>
          </cell>
          <cell r="G20" t="str">
            <v>Não</v>
          </cell>
          <cell r="H20">
            <v>7896261017801</v>
          </cell>
          <cell r="J20">
            <v>293.557</v>
          </cell>
        </row>
        <row r="21">
          <cell r="A21">
            <v>526526902111421</v>
          </cell>
          <cell r="B21" t="str">
            <v>BUFFERIN</v>
          </cell>
          <cell r="C21" t="str">
            <v>500 MG COM REV FR PLAS OPC X 30</v>
          </cell>
          <cell r="D21" t="str">
            <v>Conformidade</v>
          </cell>
          <cell r="E21">
            <v>2</v>
          </cell>
          <cell r="F21" t="str">
            <v>Liberado</v>
          </cell>
          <cell r="G21" t="str">
            <v>Não</v>
          </cell>
          <cell r="H21">
            <v>7896261017795</v>
          </cell>
          <cell r="J21">
            <v>35.381</v>
          </cell>
        </row>
        <row r="22">
          <cell r="A22">
            <v>526528201110417</v>
          </cell>
          <cell r="B22" t="str">
            <v>BUFFERIN CARDIO</v>
          </cell>
          <cell r="C22" t="str">
            <v>81 MG COM REV CT BL AL/AL X 30</v>
          </cell>
          <cell r="D22" t="str">
            <v>Conformidade</v>
          </cell>
          <cell r="E22">
            <v>3</v>
          </cell>
          <cell r="F22" t="str">
            <v>Monitorado</v>
          </cell>
          <cell r="G22" t="str">
            <v>Não</v>
          </cell>
          <cell r="H22">
            <v>7896261017788</v>
          </cell>
          <cell r="J22">
            <v>11.002</v>
          </cell>
        </row>
        <row r="23">
          <cell r="A23">
            <v>526501902118412</v>
          </cell>
          <cell r="B23" t="str">
            <v>CALCIUM D3</v>
          </cell>
          <cell r="C23" t="str">
            <v>600 MG + 200 UI COM REV CT FR PLAS OPC X 30</v>
          </cell>
          <cell r="D23" t="str">
            <v>Conformidade</v>
          </cell>
          <cell r="E23">
            <v>2</v>
          </cell>
          <cell r="F23" t="str">
            <v>Monitorado</v>
          </cell>
          <cell r="G23" t="str">
            <v>Não</v>
          </cell>
          <cell r="H23">
            <v>7896261005761</v>
          </cell>
          <cell r="J23">
            <v>27.798</v>
          </cell>
        </row>
        <row r="24">
          <cell r="A24">
            <v>526501903114410</v>
          </cell>
          <cell r="B24" t="str">
            <v>CALCIUM D3</v>
          </cell>
          <cell r="C24" t="str">
            <v>600 MG + 200 UI COM REV CT FR PLAS OPC X 60</v>
          </cell>
          <cell r="D24" t="str">
            <v>Conformidade</v>
          </cell>
          <cell r="E24">
            <v>2</v>
          </cell>
          <cell r="F24" t="str">
            <v>Monitorado</v>
          </cell>
          <cell r="G24" t="str">
            <v>Não</v>
          </cell>
          <cell r="H24">
            <v>7896261008519</v>
          </cell>
          <cell r="J24">
            <v>52.425</v>
          </cell>
        </row>
        <row r="25">
          <cell r="A25">
            <v>526529401113418</v>
          </cell>
          <cell r="B25" t="str">
            <v>CALCIUM SANDOZ + VITAMINA C LARANJA</v>
          </cell>
          <cell r="C25" t="str">
            <v>327 MG + 1000 MG + 1000 MG COM EFEV CT TB PLAS X 10 </v>
          </cell>
          <cell r="D25" t="str">
            <v>Conformidade</v>
          </cell>
          <cell r="E25">
            <v>3</v>
          </cell>
          <cell r="F25" t="str">
            <v>Monitorado</v>
          </cell>
          <cell r="G25" t="str">
            <v>Não</v>
          </cell>
          <cell r="H25">
            <v>7896261013353</v>
          </cell>
          <cell r="J25">
            <v>12.476</v>
          </cell>
        </row>
        <row r="26">
          <cell r="A26">
            <v>526502203116419</v>
          </cell>
          <cell r="B26" t="str">
            <v>CALCIUM SANDOZ F</v>
          </cell>
          <cell r="C26" t="str">
            <v>875 MG + 1132 MG COM EFEV CT TB PLAS X 10</v>
          </cell>
          <cell r="D26" t="str">
            <v>Conformidade</v>
          </cell>
          <cell r="E26">
            <v>2</v>
          </cell>
          <cell r="F26" t="str">
            <v>Monitorado</v>
          </cell>
          <cell r="G26" t="str">
            <v>Não</v>
          </cell>
          <cell r="H26">
            <v>7896261012639</v>
          </cell>
          <cell r="J26">
            <v>13.275</v>
          </cell>
        </row>
        <row r="27">
          <cell r="A27">
            <v>526502303110412</v>
          </cell>
          <cell r="B27" t="str">
            <v>CALCIUM SANDOZ FF</v>
          </cell>
          <cell r="C27" t="str">
            <v>1750 MG + 2263 MG COM EFEV CT TB PLAS X 10</v>
          </cell>
          <cell r="D27" t="str">
            <v>Conformidade</v>
          </cell>
          <cell r="E27">
            <v>2</v>
          </cell>
          <cell r="F27" t="str">
            <v>Monitorado</v>
          </cell>
          <cell r="G27" t="str">
            <v>Não</v>
          </cell>
          <cell r="H27">
            <v>7896261012653</v>
          </cell>
          <cell r="J27">
            <v>21.442</v>
          </cell>
        </row>
        <row r="28">
          <cell r="A28">
            <v>526502401112411</v>
          </cell>
          <cell r="B28" t="str">
            <v>CALSAN</v>
          </cell>
          <cell r="C28" t="str">
            <v>500 MG COM MAST CT FR PLAS OPC X 30</v>
          </cell>
          <cell r="D28" t="str">
            <v>Conformidade</v>
          </cell>
          <cell r="E28">
            <v>2</v>
          </cell>
          <cell r="F28" t="str">
            <v>Monitorado</v>
          </cell>
          <cell r="G28" t="str">
            <v>Não</v>
          </cell>
          <cell r="H28">
            <v>7896261002029</v>
          </cell>
          <cell r="J28">
            <v>38.171</v>
          </cell>
        </row>
        <row r="29">
          <cell r="A29">
            <v>526502708171311</v>
          </cell>
          <cell r="B29" t="str">
            <v>CATAFLAM</v>
          </cell>
          <cell r="C29" t="str">
            <v>11,6 MG / G SOL TOP FILME POLIET TB AL AER X 85 ML</v>
          </cell>
          <cell r="D29" t="str">
            <v>Conformidade</v>
          </cell>
          <cell r="E29">
            <v>3</v>
          </cell>
          <cell r="F29" t="str">
            <v>Monitorado</v>
          </cell>
          <cell r="G29" t="str">
            <v>Não</v>
          </cell>
          <cell r="H29">
            <v>7896261005723</v>
          </cell>
          <cell r="J29">
            <v>23.771</v>
          </cell>
        </row>
        <row r="30">
          <cell r="A30">
            <v>526502701132319</v>
          </cell>
          <cell r="B30" t="str">
            <v>CATAFLAM</v>
          </cell>
          <cell r="C30" t="str">
            <v>1,8 MG/ML SUS OR CT FR VD AMB X 120 ML (SABOR MORANGO)</v>
          </cell>
          <cell r="D30" t="str">
            <v>Conformidade</v>
          </cell>
          <cell r="E30">
            <v>1</v>
          </cell>
          <cell r="F30" t="str">
            <v>Monitorado</v>
          </cell>
          <cell r="G30" t="str">
            <v>Não</v>
          </cell>
          <cell r="H30">
            <v>7896261001077</v>
          </cell>
          <cell r="J30">
            <v>23.67</v>
          </cell>
        </row>
        <row r="31">
          <cell r="A31">
            <v>526502705154317</v>
          </cell>
          <cell r="B31" t="str">
            <v>CATAFLAM</v>
          </cell>
          <cell r="C31" t="str">
            <v>25 MG/ML SOL INJ CT 3 AMP VD INC X 3 ML</v>
          </cell>
          <cell r="D31" t="str">
            <v>Conformidade</v>
          </cell>
          <cell r="E31">
            <v>1</v>
          </cell>
          <cell r="F31" t="str">
            <v>Monitorado</v>
          </cell>
          <cell r="G31" t="str">
            <v>Não</v>
          </cell>
          <cell r="H31">
            <v>7896261000414</v>
          </cell>
          <cell r="J31">
            <v>7.852</v>
          </cell>
        </row>
        <row r="32">
          <cell r="A32">
            <v>526502703135315</v>
          </cell>
          <cell r="B32" t="str">
            <v>CATAFLAM</v>
          </cell>
          <cell r="C32" t="str">
            <v>44,94 MG/ML SUS OR CT FR PLAS OPC GOT X 20 ML</v>
          </cell>
          <cell r="D32" t="str">
            <v>Conformidade</v>
          </cell>
          <cell r="E32">
            <v>1</v>
          </cell>
          <cell r="F32" t="str">
            <v>Monitorado</v>
          </cell>
          <cell r="G32" t="str">
            <v>Não</v>
          </cell>
          <cell r="H32">
            <v>7896261000391</v>
          </cell>
          <cell r="J32">
            <v>14.321</v>
          </cell>
        </row>
        <row r="33">
          <cell r="A33">
            <v>526502704115318</v>
          </cell>
          <cell r="B33" t="str">
            <v>CATAFLAM</v>
          </cell>
          <cell r="C33" t="str">
            <v>50 MG DRG CT BL AL PVC/PE/PVDC X 20</v>
          </cell>
          <cell r="D33" t="str">
            <v>Conformidade</v>
          </cell>
          <cell r="E33">
            <v>1</v>
          </cell>
          <cell r="F33" t="str">
            <v>Monitorado</v>
          </cell>
          <cell r="G33" t="str">
            <v>Não</v>
          </cell>
          <cell r="H33">
            <v>7896261013483</v>
          </cell>
          <cell r="J33">
            <v>24.322</v>
          </cell>
        </row>
        <row r="34">
          <cell r="A34">
            <v>526502713114310</v>
          </cell>
          <cell r="B34" t="str">
            <v>CATAFLAM</v>
          </cell>
          <cell r="C34" t="str">
            <v>50 MG DRG CT BL AL/PVC/PE/PVDC X 10</v>
          </cell>
          <cell r="D34" t="str">
            <v>Conformidade</v>
          </cell>
          <cell r="E34">
            <v>1</v>
          </cell>
          <cell r="F34" t="str">
            <v>Monitorado</v>
          </cell>
          <cell r="G34" t="str">
            <v>Não</v>
          </cell>
          <cell r="H34">
            <v>7896261013490</v>
          </cell>
          <cell r="J34">
            <v>12.138</v>
          </cell>
        </row>
        <row r="35">
          <cell r="A35">
            <v>526502709117319</v>
          </cell>
          <cell r="B35" t="str">
            <v>CATAFLAM D</v>
          </cell>
          <cell r="C35" t="str">
            <v>44,3 MG COM DISP CT BL AL PLAS INC X 20</v>
          </cell>
          <cell r="D35" t="str">
            <v>Conformidade</v>
          </cell>
          <cell r="E35">
            <v>1</v>
          </cell>
          <cell r="F35" t="str">
            <v>Monitorado</v>
          </cell>
          <cell r="G35" t="str">
            <v>Não</v>
          </cell>
          <cell r="H35">
            <v>7896261000445</v>
          </cell>
          <cell r="J35">
            <v>23.906</v>
          </cell>
        </row>
        <row r="36">
          <cell r="A36">
            <v>526530308164311</v>
          </cell>
          <cell r="B36" t="str">
            <v>CATAFLAM EMULGEL</v>
          </cell>
          <cell r="C36" t="str">
            <v>11,6 MG/G GEL CT TB AL LAMIN X 150 G</v>
          </cell>
          <cell r="D36" t="str">
            <v>Conformidade</v>
          </cell>
          <cell r="E36">
            <v>3</v>
          </cell>
          <cell r="F36" t="str">
            <v>Monitorado</v>
          </cell>
          <cell r="G36" t="str">
            <v>Não</v>
          </cell>
          <cell r="H36">
            <v>7896261018310</v>
          </cell>
          <cell r="J36">
            <v>29.565</v>
          </cell>
        </row>
        <row r="37">
          <cell r="A37">
            <v>526530305165317</v>
          </cell>
          <cell r="B37" t="str">
            <v>CATAFLAM EMULGEL</v>
          </cell>
          <cell r="C37" t="str">
            <v>11,6 MG/G GEL CT TB AL X 100 G</v>
          </cell>
          <cell r="D37" t="str">
            <v>Conformidade</v>
          </cell>
          <cell r="E37">
            <v>3</v>
          </cell>
          <cell r="F37" t="str">
            <v>Monitorado</v>
          </cell>
          <cell r="G37" t="str">
            <v>Não</v>
          </cell>
          <cell r="H37">
            <v>7896261016279</v>
          </cell>
          <cell r="J37">
            <v>23.456</v>
          </cell>
        </row>
        <row r="38">
          <cell r="A38">
            <v>526530306161315</v>
          </cell>
          <cell r="B38" t="str">
            <v>CATAFLAM EMULGEL</v>
          </cell>
          <cell r="C38" t="str">
            <v>11,6 MG/G GEL CT TB AL X 30 G</v>
          </cell>
          <cell r="D38" t="str">
            <v>Conformidade</v>
          </cell>
          <cell r="E38">
            <v>3</v>
          </cell>
          <cell r="F38" t="str">
            <v>Monitorado</v>
          </cell>
          <cell r="G38" t="str">
            <v>Não</v>
          </cell>
          <cell r="H38">
            <v>7896261014244</v>
          </cell>
          <cell r="J38">
            <v>8.91</v>
          </cell>
        </row>
        <row r="39">
          <cell r="A39">
            <v>526530307168313</v>
          </cell>
          <cell r="B39" t="str">
            <v>CATAFLAM EMULGEL</v>
          </cell>
          <cell r="C39" t="str">
            <v>11,6 MG/G GEL CT TB AL X 60 G</v>
          </cell>
          <cell r="D39" t="str">
            <v>Conformidade</v>
          </cell>
          <cell r="E39">
            <v>3</v>
          </cell>
          <cell r="F39" t="str">
            <v>Monitorado</v>
          </cell>
          <cell r="G39" t="str">
            <v>Não</v>
          </cell>
          <cell r="H39">
            <v>7896261014268</v>
          </cell>
          <cell r="J39">
            <v>17.763</v>
          </cell>
        </row>
        <row r="40">
          <cell r="A40">
            <v>526513080078103</v>
          </cell>
          <cell r="B40" t="str">
            <v>CATAFLAMPRO</v>
          </cell>
          <cell r="C40" t="str">
            <v>11,6 MG/G GEL DERM CT TB AL LAMIN X 100 G   </v>
          </cell>
          <cell r="D40" t="str">
            <v>Conformidade</v>
          </cell>
          <cell r="E40">
            <v>3</v>
          </cell>
          <cell r="F40" t="str">
            <v>Monitorado</v>
          </cell>
          <cell r="G40" t="str">
            <v>Não</v>
          </cell>
          <cell r="H40">
            <v>7896261018310</v>
          </cell>
          <cell r="J40">
            <v>23.456</v>
          </cell>
        </row>
        <row r="41">
          <cell r="A41">
            <v>526513080078203</v>
          </cell>
          <cell r="B41" t="str">
            <v>CATAFLAMPRO</v>
          </cell>
          <cell r="C41" t="str">
            <v>11,6 MG/G GEL DERM CT TB AL LAMIN X 150 G   </v>
          </cell>
          <cell r="D41" t="str">
            <v>Conformidade</v>
          </cell>
          <cell r="E41">
            <v>3</v>
          </cell>
          <cell r="F41" t="str">
            <v>Monitorado</v>
          </cell>
          <cell r="G41" t="str">
            <v>Não</v>
          </cell>
          <cell r="H41">
            <v>7896261018310</v>
          </cell>
          <cell r="J41">
            <v>29.565</v>
          </cell>
        </row>
        <row r="42">
          <cell r="A42">
            <v>526513080077903</v>
          </cell>
          <cell r="B42" t="str">
            <v>CATAFLAMPRO</v>
          </cell>
          <cell r="C42" t="str">
            <v>11,6 MG/G GEL DERM CT TB AL LAMIN X 30 G  </v>
          </cell>
          <cell r="D42" t="str">
            <v>Conformidade</v>
          </cell>
          <cell r="E42">
            <v>3</v>
          </cell>
          <cell r="F42" t="str">
            <v>Monitorado</v>
          </cell>
          <cell r="G42" t="str">
            <v>Não</v>
          </cell>
          <cell r="H42">
            <v>7896261014244</v>
          </cell>
          <cell r="J42">
            <v>8.91</v>
          </cell>
        </row>
        <row r="43">
          <cell r="A43">
            <v>526513080078003</v>
          </cell>
          <cell r="B43" t="str">
            <v>CATAFLAMPRO</v>
          </cell>
          <cell r="C43" t="str">
            <v>11,6 MG/G GEL DERM CT TB AL LAMIN X 60 G  </v>
          </cell>
          <cell r="D43" t="str">
            <v>Conformidade</v>
          </cell>
          <cell r="E43">
            <v>3</v>
          </cell>
          <cell r="F43" t="str">
            <v>Monitorado</v>
          </cell>
          <cell r="G43" t="str">
            <v>Não</v>
          </cell>
          <cell r="H43">
            <v>7896261014268</v>
          </cell>
          <cell r="J43">
            <v>17.763</v>
          </cell>
        </row>
        <row r="44">
          <cell r="A44">
            <v>526513080078303</v>
          </cell>
          <cell r="B44" t="str">
            <v>CATAFLAMPRO</v>
          </cell>
          <cell r="C44" t="str">
            <v>11,6 MG/G SOL DERM AER TB AL X 85 ML </v>
          </cell>
          <cell r="D44" t="str">
            <v>Conformidade</v>
          </cell>
          <cell r="E44">
            <v>3</v>
          </cell>
          <cell r="F44" t="str">
            <v>Monitorado</v>
          </cell>
          <cell r="G44" t="str">
            <v>Não</v>
          </cell>
          <cell r="H44">
            <v>7896261005723</v>
          </cell>
          <cell r="J44">
            <v>23.771</v>
          </cell>
        </row>
        <row r="45">
          <cell r="A45">
            <v>526513080078503</v>
          </cell>
          <cell r="B45" t="str">
            <v>CATAFLAMPRO</v>
          </cell>
          <cell r="C45" t="str">
            <v>23,2 MG/G GEL DERM CT TB AL LAMIN X 100 G     </v>
          </cell>
          <cell r="D45" t="str">
            <v>Conformidade</v>
          </cell>
          <cell r="E45">
            <v>3</v>
          </cell>
          <cell r="F45" t="str">
            <v>Monitorado</v>
          </cell>
          <cell r="G45" t="str">
            <v>Não</v>
          </cell>
          <cell r="H45">
            <v>7896261019348</v>
          </cell>
          <cell r="J45">
            <v>35.572</v>
          </cell>
        </row>
        <row r="46">
          <cell r="A46">
            <v>526513080078403</v>
          </cell>
          <cell r="B46" t="str">
            <v>CATAFLAMPRO</v>
          </cell>
          <cell r="C46" t="str">
            <v>23,2 MG/G GEL DERM CT TB AL LAMIN X 50 G     </v>
          </cell>
          <cell r="D46" t="str">
            <v>Conformidade</v>
          </cell>
          <cell r="E46">
            <v>3</v>
          </cell>
          <cell r="F46" t="str">
            <v>Monitorado</v>
          </cell>
          <cell r="G46" t="str">
            <v>Não</v>
          </cell>
          <cell r="H46">
            <v>7896261019331</v>
          </cell>
          <cell r="J46">
            <v>24.851</v>
          </cell>
        </row>
        <row r="47">
          <cell r="A47">
            <v>526514010078603</v>
          </cell>
          <cell r="B47" t="str">
            <v>CATAFLAMPRO</v>
          </cell>
          <cell r="C47" t="str">
            <v>25 MG COM REV CT BL AL PLAS INC X 10</v>
          </cell>
          <cell r="D47" t="str">
            <v>Conformidade</v>
          </cell>
          <cell r="E47">
            <v>1</v>
          </cell>
          <cell r="F47" t="str">
            <v>Monitorado</v>
          </cell>
          <cell r="G47" t="str">
            <v>Não</v>
          </cell>
          <cell r="H47">
            <v>7896261019003</v>
          </cell>
          <cell r="J47">
            <v>8.583</v>
          </cell>
        </row>
        <row r="48">
          <cell r="A48">
            <v>526514070079103</v>
          </cell>
          <cell r="B48" t="str">
            <v>CATAFLAMPRO</v>
          </cell>
          <cell r="C48" t="str">
            <v>25 MG COM REV CT BL AL PLAS INC X 4</v>
          </cell>
          <cell r="D48" t="str">
            <v>Conformidade</v>
          </cell>
          <cell r="E48">
            <v>1</v>
          </cell>
          <cell r="F48" t="str">
            <v>Monitorado</v>
          </cell>
          <cell r="G48" t="str">
            <v>Não</v>
          </cell>
          <cell r="H48">
            <v>7896261018990</v>
          </cell>
          <cell r="J48">
            <v>3.431</v>
          </cell>
        </row>
        <row r="49">
          <cell r="A49">
            <v>526525103118214</v>
          </cell>
          <cell r="B49" t="str">
            <v>CERTICAN</v>
          </cell>
          <cell r="C49" t="str">
            <v>0,50 MG COM CT BL AL/AL X 60</v>
          </cell>
          <cell r="D49" t="str">
            <v>Conformidade</v>
          </cell>
          <cell r="E49">
            <v>3</v>
          </cell>
          <cell r="F49" t="str">
            <v>Monitorado</v>
          </cell>
          <cell r="G49" t="str">
            <v>Não</v>
          </cell>
          <cell r="H49">
            <v>7896261008212</v>
          </cell>
          <cell r="J49">
            <v>1162.912</v>
          </cell>
        </row>
        <row r="50">
          <cell r="A50">
            <v>526525104114212</v>
          </cell>
          <cell r="B50" t="str">
            <v>CERTICAN</v>
          </cell>
          <cell r="C50" t="str">
            <v>0,75 MG COM CT BL AL/AL X 60</v>
          </cell>
          <cell r="D50" t="str">
            <v>Conformidade</v>
          </cell>
          <cell r="E50">
            <v>3</v>
          </cell>
          <cell r="F50" t="str">
            <v>Monitorado</v>
          </cell>
          <cell r="G50" t="str">
            <v>Não</v>
          </cell>
          <cell r="H50">
            <v>7896261008205</v>
          </cell>
          <cell r="J50">
            <v>1744.402</v>
          </cell>
        </row>
        <row r="51">
          <cell r="A51">
            <v>526525105110210</v>
          </cell>
          <cell r="B51" t="str">
            <v>CERTICAN</v>
          </cell>
          <cell r="C51" t="str">
            <v>1,00 MG COM CT BL AL/AL X 60</v>
          </cell>
          <cell r="D51" t="str">
            <v>Conformidade</v>
          </cell>
          <cell r="E51">
            <v>3</v>
          </cell>
          <cell r="F51" t="str">
            <v>Monitorado</v>
          </cell>
          <cell r="G51" t="str">
            <v>Não</v>
          </cell>
          <cell r="H51">
            <v>7896261008199</v>
          </cell>
          <cell r="J51">
            <v>2325.847</v>
          </cell>
        </row>
        <row r="52">
          <cell r="A52">
            <v>500900601177318</v>
          </cell>
          <cell r="B52" t="str">
            <v>CERUMIN</v>
          </cell>
          <cell r="C52" t="str">
            <v>0,4MG/ML + 140MG/ML SOL OTO CT FR PLAS OPC GOT X 8 ML</v>
          </cell>
          <cell r="D52" t="str">
            <v>Conformidade</v>
          </cell>
          <cell r="E52">
            <v>3</v>
          </cell>
          <cell r="F52" t="str">
            <v>Monitorado</v>
          </cell>
          <cell r="G52" t="str">
            <v>Não</v>
          </cell>
          <cell r="H52">
            <v>7896548140284</v>
          </cell>
          <cell r="J52">
            <v>9.315</v>
          </cell>
        </row>
        <row r="53">
          <cell r="A53">
            <v>526503304110414</v>
          </cell>
          <cell r="B53" t="str">
            <v>CIBALENA A</v>
          </cell>
          <cell r="C53" t="str">
            <v>250 MG + 250 MG + 65 MG COM REV CT SACH AL/PE X 10</v>
          </cell>
          <cell r="D53" t="str">
            <v>Conformidade</v>
          </cell>
          <cell r="E53">
            <v>2</v>
          </cell>
          <cell r="F53" t="str">
            <v>Liberado</v>
          </cell>
          <cell r="G53" t="str">
            <v>Não</v>
          </cell>
          <cell r="H53">
            <v>7896261018365</v>
          </cell>
          <cell r="J53">
            <v>10.147</v>
          </cell>
        </row>
        <row r="54">
          <cell r="A54">
            <v>526503305117412</v>
          </cell>
          <cell r="B54" t="str">
            <v>CIBALENA A</v>
          </cell>
          <cell r="C54" t="str">
            <v>250 MG + 250 MG + 65 MG COM REV CT SACH AL/PE X 192 (EMB MULT)</v>
          </cell>
          <cell r="D54" t="str">
            <v>Conformidade</v>
          </cell>
          <cell r="E54">
            <v>2</v>
          </cell>
          <cell r="F54" t="str">
            <v>Liberado</v>
          </cell>
          <cell r="G54" t="str">
            <v>Não</v>
          </cell>
          <cell r="H54">
            <v>7896261015630</v>
          </cell>
          <cell r="J54">
            <v>194.827</v>
          </cell>
        </row>
        <row r="55">
          <cell r="A55">
            <v>500900701163416</v>
          </cell>
          <cell r="B55" t="str">
            <v>CILODEX</v>
          </cell>
          <cell r="C55" t="str">
            <v>3 MG/G + 1 MG/G POM OFT CT BG AL X 3,5 G</v>
          </cell>
          <cell r="D55" t="str">
            <v>Conformidade</v>
          </cell>
          <cell r="E55">
            <v>3</v>
          </cell>
          <cell r="F55" t="str">
            <v>Monitorado</v>
          </cell>
          <cell r="G55" t="str">
            <v>Não</v>
          </cell>
          <cell r="H55">
            <v>7896548198308</v>
          </cell>
          <cell r="J55">
            <v>26.021</v>
          </cell>
        </row>
        <row r="56">
          <cell r="A56">
            <v>500900702178417</v>
          </cell>
          <cell r="B56" t="str">
            <v>CILODEX</v>
          </cell>
          <cell r="C56" t="str">
            <v>3,0 MG/ML+1,0 MG/ML SUS OFT CT FR PLAS OPC GOT X 5 ML</v>
          </cell>
          <cell r="D56" t="str">
            <v>Conformidade</v>
          </cell>
          <cell r="E56">
            <v>3</v>
          </cell>
          <cell r="F56" t="str">
            <v>Monitorado</v>
          </cell>
          <cell r="G56" t="str">
            <v>Não</v>
          </cell>
          <cell r="H56">
            <v>7896548161746</v>
          </cell>
          <cell r="J56">
            <v>24.288</v>
          </cell>
        </row>
        <row r="57">
          <cell r="A57">
            <v>500900802164310</v>
          </cell>
          <cell r="B57" t="str">
            <v>CILOXAN</v>
          </cell>
          <cell r="C57" t="str">
            <v>3 MG/G POM OFT CT BG AL X 3,5 G</v>
          </cell>
          <cell r="D57" t="str">
            <v>Conformidade</v>
          </cell>
          <cell r="E57">
            <v>3</v>
          </cell>
          <cell r="F57" t="str">
            <v>Monitorado</v>
          </cell>
          <cell r="G57" t="str">
            <v>Não</v>
          </cell>
          <cell r="H57">
            <v>7896548198278</v>
          </cell>
          <cell r="J57">
            <v>21.262</v>
          </cell>
        </row>
        <row r="58">
          <cell r="A58">
            <v>500900803179311</v>
          </cell>
          <cell r="B58" t="str">
            <v>CILOXAN</v>
          </cell>
          <cell r="C58" t="str">
            <v>3 MG/ML SOL OFT CT FR PLAS TRANS GOT X 5 ML</v>
          </cell>
          <cell r="D58" t="str">
            <v>Conformidade</v>
          </cell>
          <cell r="E58">
            <v>3</v>
          </cell>
          <cell r="F58" t="str">
            <v>Monitorado</v>
          </cell>
          <cell r="G58" t="str">
            <v>Não</v>
          </cell>
          <cell r="H58">
            <v>7896548112793</v>
          </cell>
          <cell r="J58">
            <v>16.492</v>
          </cell>
        </row>
        <row r="59">
          <cell r="A59">
            <v>500900801176315</v>
          </cell>
          <cell r="B59" t="str">
            <v>CILOXAN</v>
          </cell>
          <cell r="C59" t="str">
            <v>3,0 MG/ML SOL OTO CT FR PLAS OPC GOT X 5 ML</v>
          </cell>
          <cell r="D59" t="str">
            <v>Conformidade</v>
          </cell>
          <cell r="E59">
            <v>3</v>
          </cell>
          <cell r="F59" t="str">
            <v>Monitorado</v>
          </cell>
          <cell r="G59" t="str">
            <v>Não</v>
          </cell>
          <cell r="H59">
            <v>7896548160619</v>
          </cell>
          <cell r="J59">
            <v>19.777</v>
          </cell>
        </row>
        <row r="60">
          <cell r="A60">
            <v>500900901170319</v>
          </cell>
          <cell r="B60" t="str">
            <v>CIPRO HC</v>
          </cell>
          <cell r="C60" t="str">
            <v>2,0 MG/ML + 10,0 MG/ML SUS OTO CT FR VD TRANS CGT X 10 ML</v>
          </cell>
          <cell r="D60" t="str">
            <v>Conformidade</v>
          </cell>
          <cell r="E60">
            <v>3</v>
          </cell>
          <cell r="F60" t="str">
            <v>Monitorado</v>
          </cell>
          <cell r="G60" t="str">
            <v>Não</v>
          </cell>
          <cell r="H60">
            <v>7896548140994</v>
          </cell>
          <cell r="J60">
            <v>46.743</v>
          </cell>
        </row>
        <row r="61">
          <cell r="A61">
            <v>500901001173311</v>
          </cell>
          <cell r="B61" t="str">
            <v>CLARIL</v>
          </cell>
          <cell r="C61" t="str">
            <v>0,25 MG/ML + 3,0 MG/ML SOL OFT CT FR PLAS TRANS GOT X 15 ML</v>
          </cell>
          <cell r="D61" t="str">
            <v>Conformidade</v>
          </cell>
          <cell r="E61">
            <v>3</v>
          </cell>
          <cell r="F61" t="str">
            <v>Monitorado</v>
          </cell>
          <cell r="G61" t="str">
            <v>Não</v>
          </cell>
          <cell r="H61">
            <v>7896548113479</v>
          </cell>
          <cell r="J61">
            <v>9.99</v>
          </cell>
        </row>
        <row r="62">
          <cell r="A62">
            <v>500901101178410</v>
          </cell>
          <cell r="B62" t="str">
            <v>CLAROFT</v>
          </cell>
          <cell r="C62" t="str">
            <v>0,12 MG/ML SOL OFT CT FR PLAS OPC GOT X 15 ML</v>
          </cell>
          <cell r="D62" t="str">
            <v>Conformidade</v>
          </cell>
          <cell r="E62">
            <v>3</v>
          </cell>
          <cell r="F62" t="str">
            <v>Monitorado</v>
          </cell>
          <cell r="G62" t="str">
            <v>Não</v>
          </cell>
          <cell r="H62">
            <v>7896548133613</v>
          </cell>
          <cell r="J62">
            <v>7.503</v>
          </cell>
        </row>
        <row r="63">
          <cell r="A63">
            <v>526524804112117</v>
          </cell>
          <cell r="B63" t="str">
            <v>CLOXAZOLAM</v>
          </cell>
          <cell r="C63" t="str">
            <v>1 MG COM CT BL AL/AL X 20</v>
          </cell>
          <cell r="D63" t="str">
            <v>Conformidade</v>
          </cell>
          <cell r="E63">
            <v>1</v>
          </cell>
          <cell r="F63" t="str">
            <v>Monitorado</v>
          </cell>
          <cell r="G63" t="str">
            <v>Não</v>
          </cell>
          <cell r="H63">
            <v>7896261012172</v>
          </cell>
          <cell r="J63">
            <v>11.171</v>
          </cell>
        </row>
        <row r="64">
          <cell r="A64">
            <v>526524805119115</v>
          </cell>
          <cell r="B64" t="str">
            <v>CLOXAZOLAM</v>
          </cell>
          <cell r="C64" t="str">
            <v>2 MG COM CT BL AL/AL X 20</v>
          </cell>
          <cell r="D64" t="str">
            <v>Conformidade</v>
          </cell>
          <cell r="E64">
            <v>1</v>
          </cell>
          <cell r="F64" t="str">
            <v>Monitorado</v>
          </cell>
          <cell r="G64" t="str">
            <v>Não</v>
          </cell>
          <cell r="H64">
            <v>7896261012196</v>
          </cell>
          <cell r="J64">
            <v>17.606</v>
          </cell>
        </row>
        <row r="65">
          <cell r="A65">
            <v>526524806115113</v>
          </cell>
          <cell r="B65" t="str">
            <v>CLOXAZOLAM</v>
          </cell>
          <cell r="C65" t="str">
            <v>4 MG COM CT BL AL/AL X 20</v>
          </cell>
          <cell r="D65" t="str">
            <v>Conformidade</v>
          </cell>
          <cell r="E65">
            <v>1</v>
          </cell>
          <cell r="F65" t="str">
            <v>Monitorado</v>
          </cell>
          <cell r="G65" t="str">
            <v>Não</v>
          </cell>
          <cell r="H65">
            <v>7896261012219</v>
          </cell>
          <cell r="J65">
            <v>26.595</v>
          </cell>
        </row>
        <row r="66">
          <cell r="A66">
            <v>526504202117418</v>
          </cell>
          <cell r="B66" t="str">
            <v>CODATEN</v>
          </cell>
          <cell r="C66" t="str">
            <v>50 MG  + 50 MG COM REV CT BL AL PLAS INC X 10</v>
          </cell>
          <cell r="D66" t="str">
            <v>Conformidade</v>
          </cell>
          <cell r="E66">
            <v>2</v>
          </cell>
          <cell r="F66" t="str">
            <v>Monitorado</v>
          </cell>
          <cell r="G66" t="str">
            <v>Não</v>
          </cell>
          <cell r="H66">
            <v>7896261008083</v>
          </cell>
          <cell r="J66">
            <v>29.081</v>
          </cell>
        </row>
        <row r="67">
          <cell r="A67">
            <v>526504201110411</v>
          </cell>
          <cell r="B67" t="str">
            <v>CODATEN</v>
          </cell>
          <cell r="C67" t="str">
            <v>50 MG  + 50 MG COM REV CT 2 BL AL PLAS INC X 10</v>
          </cell>
          <cell r="D67" t="str">
            <v>Conformidade</v>
          </cell>
          <cell r="E67">
            <v>2</v>
          </cell>
          <cell r="F67" t="str">
            <v>Monitorado</v>
          </cell>
          <cell r="G67" t="str">
            <v>Não</v>
          </cell>
          <cell r="H67">
            <v>7896261006003</v>
          </cell>
          <cell r="J67">
            <v>58.072</v>
          </cell>
        </row>
        <row r="68">
          <cell r="A68">
            <v>526504301115219</v>
          </cell>
          <cell r="B68" t="str">
            <v>COMTAN</v>
          </cell>
          <cell r="C68" t="str">
            <v>200 MG COM REV CT FR PLAS OPC X 30</v>
          </cell>
          <cell r="D68" t="str">
            <v>Conformidade</v>
          </cell>
          <cell r="E68">
            <v>3</v>
          </cell>
          <cell r="F68" t="str">
            <v>Monitorado</v>
          </cell>
          <cell r="G68" t="str">
            <v>Não</v>
          </cell>
          <cell r="H68">
            <v>7896261003828</v>
          </cell>
          <cell r="J68">
            <v>150.198</v>
          </cell>
        </row>
        <row r="69">
          <cell r="A69">
            <v>526529701133317</v>
          </cell>
          <cell r="B69" t="str">
            <v>CUBICIN</v>
          </cell>
          <cell r="C69" t="str">
            <v>500 MG PÓ LIOF INJ CT FR AMP VD INC </v>
          </cell>
          <cell r="D69" t="str">
            <v>Conformidade</v>
          </cell>
          <cell r="E69">
            <v>3</v>
          </cell>
          <cell r="F69" t="str">
            <v>Monitorado</v>
          </cell>
          <cell r="G69" t="str">
            <v>Não</v>
          </cell>
          <cell r="H69">
            <v>7896261014510</v>
          </cell>
          <cell r="J69">
            <v>276.918</v>
          </cell>
        </row>
        <row r="70">
          <cell r="A70">
            <v>526529702131318</v>
          </cell>
          <cell r="B70" t="str">
            <v>CUBICIN</v>
          </cell>
          <cell r="C70" t="str">
            <v>500 MG PÓ LIOF INJ CT 05 FR AMP VD INC</v>
          </cell>
          <cell r="D70" t="str">
            <v>Conformidade</v>
          </cell>
          <cell r="E70">
            <v>3</v>
          </cell>
          <cell r="F70" t="str">
            <v>Monitorado</v>
          </cell>
          <cell r="G70" t="str">
            <v>Não</v>
          </cell>
          <cell r="H70">
            <v>7896261017733</v>
          </cell>
          <cell r="J70">
            <v>1384.605</v>
          </cell>
        </row>
        <row r="71">
          <cell r="A71">
            <v>526504501157411</v>
          </cell>
          <cell r="B71" t="str">
            <v>DESFERAL</v>
          </cell>
          <cell r="C71" t="str">
            <v>500 MG PÓ LIOF CT 5 FA VD INC + 5 AMP DIL VD INC X 5 ML</v>
          </cell>
          <cell r="D71" t="str">
            <v>Conformidade</v>
          </cell>
          <cell r="E71">
            <v>3</v>
          </cell>
          <cell r="F71" t="str">
            <v>Monitorado</v>
          </cell>
          <cell r="G71" t="str">
            <v>Não</v>
          </cell>
          <cell r="H71">
            <v>7896261005082</v>
          </cell>
          <cell r="J71">
            <v>222.907</v>
          </cell>
        </row>
        <row r="72">
          <cell r="A72">
            <v>526504601119112</v>
          </cell>
          <cell r="B72" t="str">
            <v>DICLOFENACO SÓDICO</v>
          </cell>
          <cell r="C72" t="str">
            <v>50 MG COM REV CT 1 BL AL PLAS INC X 20</v>
          </cell>
          <cell r="D72" t="str">
            <v>Conformidade</v>
          </cell>
          <cell r="E72">
            <v>1</v>
          </cell>
          <cell r="F72" t="str">
            <v>Monitorado</v>
          </cell>
          <cell r="G72" t="str">
            <v>Não</v>
          </cell>
          <cell r="H72">
            <v>7896261008168</v>
          </cell>
          <cell r="J72">
            <v>15.918</v>
          </cell>
        </row>
        <row r="73">
          <cell r="A73">
            <v>526504803110310</v>
          </cell>
          <cell r="B73" t="str">
            <v>DIOVAN</v>
          </cell>
          <cell r="C73" t="str">
            <v>160 MG COM REV CT BL AL/AL X 14</v>
          </cell>
          <cell r="D73" t="str">
            <v>Conformidade</v>
          </cell>
          <cell r="E73">
            <v>1</v>
          </cell>
          <cell r="F73" t="str">
            <v>Monitorado</v>
          </cell>
          <cell r="G73" t="str">
            <v>Não</v>
          </cell>
          <cell r="H73">
            <v>7896261005877</v>
          </cell>
          <cell r="J73">
            <v>33.963</v>
          </cell>
        </row>
        <row r="74">
          <cell r="A74">
            <v>526504804117319</v>
          </cell>
          <cell r="B74" t="str">
            <v>DIOVAN</v>
          </cell>
          <cell r="C74" t="str">
            <v>160 MG COM REV CT BL AL/AL X 28</v>
          </cell>
          <cell r="D74" t="str">
            <v>Conformidade</v>
          </cell>
          <cell r="E74">
            <v>1</v>
          </cell>
          <cell r="F74" t="str">
            <v>Monitorado</v>
          </cell>
          <cell r="G74" t="str">
            <v>Não</v>
          </cell>
          <cell r="H74">
            <v>7896261005884</v>
          </cell>
          <cell r="J74">
            <v>65.362</v>
          </cell>
        </row>
        <row r="75">
          <cell r="A75">
            <v>526504812111316</v>
          </cell>
          <cell r="B75" t="str">
            <v>DIOVAN</v>
          </cell>
          <cell r="C75" t="str">
            <v>320 MG COM REV CT BL AL/AL X 14</v>
          </cell>
          <cell r="D75" t="str">
            <v>Conformidade</v>
          </cell>
          <cell r="E75">
            <v>1</v>
          </cell>
          <cell r="F75" t="str">
            <v>Monitorado</v>
          </cell>
          <cell r="G75" t="str">
            <v>Não</v>
          </cell>
          <cell r="H75">
            <v>7896261009547</v>
          </cell>
          <cell r="J75">
            <v>32.67</v>
          </cell>
        </row>
        <row r="76">
          <cell r="A76">
            <v>526504811113315</v>
          </cell>
          <cell r="B76" t="str">
            <v>DIOVAN</v>
          </cell>
          <cell r="C76" t="str">
            <v>320 MG COM REV CT BL AL/AL X 28</v>
          </cell>
          <cell r="D76" t="str">
            <v>Conformidade</v>
          </cell>
          <cell r="E76">
            <v>1</v>
          </cell>
          <cell r="F76" t="str">
            <v>Monitorado</v>
          </cell>
          <cell r="G76" t="str">
            <v>Não</v>
          </cell>
          <cell r="H76">
            <v>7896261009554</v>
          </cell>
          <cell r="J76">
            <v>65.362</v>
          </cell>
        </row>
        <row r="77">
          <cell r="A77">
            <v>526504810117211</v>
          </cell>
          <cell r="B77" t="str">
            <v>DIOVAN</v>
          </cell>
          <cell r="C77" t="str">
            <v>40 MG COM REV CT BL AL/AL X 14</v>
          </cell>
          <cell r="D77" t="str">
            <v>Conformidade</v>
          </cell>
          <cell r="E77">
            <v>1</v>
          </cell>
          <cell r="F77" t="str">
            <v>Monitorado</v>
          </cell>
          <cell r="G77" t="str">
            <v>Não</v>
          </cell>
          <cell r="H77">
            <v>7896261011076</v>
          </cell>
          <cell r="J77">
            <v>33.963</v>
          </cell>
        </row>
        <row r="78">
          <cell r="A78">
            <v>526504809119212</v>
          </cell>
          <cell r="B78" t="str">
            <v>DIOVAN</v>
          </cell>
          <cell r="C78" t="str">
            <v>40 MG COM REV CT BL AL/AL X 28</v>
          </cell>
          <cell r="D78" t="str">
            <v>Conformidade</v>
          </cell>
          <cell r="E78">
            <v>1</v>
          </cell>
          <cell r="F78" t="str">
            <v>Monitorado</v>
          </cell>
          <cell r="G78" t="str">
            <v>Não</v>
          </cell>
          <cell r="H78">
            <v>7896261011069</v>
          </cell>
          <cell r="J78">
            <v>65.362</v>
          </cell>
        </row>
        <row r="79">
          <cell r="A79">
            <v>526504808112311</v>
          </cell>
          <cell r="B79" t="str">
            <v>DIOVAN</v>
          </cell>
          <cell r="C79" t="str">
            <v>80 MG COM REV CT BL AL/AL X 14</v>
          </cell>
          <cell r="D79" t="str">
            <v>Conformidade</v>
          </cell>
          <cell r="E79">
            <v>1</v>
          </cell>
          <cell r="F79" t="str">
            <v>Monitorado</v>
          </cell>
          <cell r="G79" t="str">
            <v>Não</v>
          </cell>
          <cell r="H79">
            <v>7896261005853</v>
          </cell>
          <cell r="J79">
            <v>33.963</v>
          </cell>
        </row>
        <row r="80">
          <cell r="A80">
            <v>526504807116313</v>
          </cell>
          <cell r="B80" t="str">
            <v>DIOVAN</v>
          </cell>
          <cell r="C80" t="str">
            <v>80 MG COM REV CT BL AL/AL X 28</v>
          </cell>
          <cell r="D80" t="str">
            <v>Conformidade</v>
          </cell>
          <cell r="E80">
            <v>1</v>
          </cell>
          <cell r="F80" t="str">
            <v>Monitorado</v>
          </cell>
          <cell r="G80" t="str">
            <v>Não</v>
          </cell>
          <cell r="H80">
            <v>7896261005860</v>
          </cell>
          <cell r="J80">
            <v>65.362</v>
          </cell>
        </row>
        <row r="81">
          <cell r="A81">
            <v>526504901112318</v>
          </cell>
          <cell r="B81" t="str">
            <v>DIOVAN AMLO</v>
          </cell>
          <cell r="C81" t="str">
            <v>160 MG COM REV + 5 MG COM CT BL AL/AL X 28 + 28 </v>
          </cell>
          <cell r="D81" t="str">
            <v>Conformidade</v>
          </cell>
          <cell r="E81">
            <v>3</v>
          </cell>
          <cell r="F81" t="str">
            <v>Monitorado</v>
          </cell>
          <cell r="G81" t="str">
            <v>Não</v>
          </cell>
          <cell r="H81">
            <v>7896261008267</v>
          </cell>
          <cell r="J81">
            <v>96.063</v>
          </cell>
        </row>
        <row r="82">
          <cell r="A82">
            <v>526505001115319</v>
          </cell>
          <cell r="B82" t="str">
            <v>DIOVAN AMLO</v>
          </cell>
          <cell r="C82" t="str">
            <v>80 MG COM REV + 5 MG COM CT BL AL/AL X 28 + 28 </v>
          </cell>
          <cell r="D82" t="str">
            <v>Conformidade</v>
          </cell>
          <cell r="E82">
            <v>3</v>
          </cell>
          <cell r="F82" t="str">
            <v>Monitorado</v>
          </cell>
          <cell r="G82" t="str">
            <v>Não</v>
          </cell>
          <cell r="H82">
            <v>7896261008281</v>
          </cell>
          <cell r="J82">
            <v>96.063</v>
          </cell>
        </row>
        <row r="83">
          <cell r="A83">
            <v>526528604118319</v>
          </cell>
          <cell r="B83" t="str">
            <v>DIOVAN AMLO FIX</v>
          </cell>
          <cell r="C83" t="str">
            <v>160 MG + 10 MG COM REV CT BL AL/AL X 28</v>
          </cell>
          <cell r="D83" t="str">
            <v>Conformidade</v>
          </cell>
          <cell r="E83">
            <v>3</v>
          </cell>
          <cell r="F83" t="str">
            <v>Monitorado</v>
          </cell>
          <cell r="G83" t="str">
            <v>Não</v>
          </cell>
          <cell r="H83">
            <v>7896261012523</v>
          </cell>
          <cell r="J83">
            <v>100.8</v>
          </cell>
        </row>
        <row r="84">
          <cell r="A84">
            <v>526528607117313</v>
          </cell>
          <cell r="B84" t="str">
            <v>DIOVAN AMLO FIX</v>
          </cell>
          <cell r="C84" t="str">
            <v>160 MG + 5 MG COM REV CT BL AL/AL X 14 </v>
          </cell>
          <cell r="D84" t="str">
            <v>Conformidade</v>
          </cell>
          <cell r="E84">
            <v>3</v>
          </cell>
          <cell r="F84" t="str">
            <v>Monitorado</v>
          </cell>
          <cell r="G84" t="str">
            <v>Não</v>
          </cell>
          <cell r="H84">
            <v>7896261012479</v>
          </cell>
          <cell r="J84">
            <v>42.69</v>
          </cell>
        </row>
        <row r="85">
          <cell r="A85">
            <v>526528602115312</v>
          </cell>
          <cell r="B85" t="str">
            <v>DIOVAN AMLO FIX</v>
          </cell>
          <cell r="C85" t="str">
            <v>160 MG + 5 MG COM REV CT BL AL/AL X 28</v>
          </cell>
          <cell r="D85" t="str">
            <v>Conformidade</v>
          </cell>
          <cell r="E85">
            <v>3</v>
          </cell>
          <cell r="F85" t="str">
            <v>Monitorado</v>
          </cell>
          <cell r="G85" t="str">
            <v>Não</v>
          </cell>
          <cell r="H85">
            <v>7896261012486</v>
          </cell>
          <cell r="J85">
            <v>85.39</v>
          </cell>
        </row>
        <row r="86">
          <cell r="A86">
            <v>526528605114317</v>
          </cell>
          <cell r="B86" t="str">
            <v>DIOVAN AMLO FIX</v>
          </cell>
          <cell r="C86" t="str">
            <v>320 MG + 10 MG COM REV CT BL AL/AL X 28</v>
          </cell>
          <cell r="D86" t="str">
            <v>Conformidade</v>
          </cell>
          <cell r="E86">
            <v>3</v>
          </cell>
          <cell r="F86" t="str">
            <v>Monitorado</v>
          </cell>
          <cell r="G86" t="str">
            <v>Não</v>
          </cell>
          <cell r="H86">
            <v>7896261012608</v>
          </cell>
          <cell r="J86">
            <v>100.8</v>
          </cell>
        </row>
        <row r="87">
          <cell r="A87">
            <v>526528608113311</v>
          </cell>
          <cell r="B87" t="str">
            <v>DIOVAN AMLO FIX</v>
          </cell>
          <cell r="C87" t="str">
            <v>320 MG + 5 MG COM REV CT BL AL/AL X 14</v>
          </cell>
          <cell r="D87" t="str">
            <v>Conformidade</v>
          </cell>
          <cell r="E87">
            <v>3</v>
          </cell>
          <cell r="F87" t="str">
            <v>Monitorado</v>
          </cell>
          <cell r="G87" t="str">
            <v>Não</v>
          </cell>
          <cell r="H87">
            <v>7896261012554</v>
          </cell>
          <cell r="J87">
            <v>42.69</v>
          </cell>
        </row>
        <row r="88">
          <cell r="A88">
            <v>526528603111310</v>
          </cell>
          <cell r="B88" t="str">
            <v>DIOVAN AMLO FIX</v>
          </cell>
          <cell r="C88" t="str">
            <v>320 MG + 5 MG COM REV CT BL AL/AL X 28</v>
          </cell>
          <cell r="D88" t="str">
            <v>Conformidade</v>
          </cell>
          <cell r="E88">
            <v>3</v>
          </cell>
          <cell r="F88" t="str">
            <v>Monitorado</v>
          </cell>
          <cell r="G88" t="str">
            <v>Não</v>
          </cell>
          <cell r="H88">
            <v>7896261012561</v>
          </cell>
          <cell r="J88">
            <v>85.39</v>
          </cell>
        </row>
        <row r="89">
          <cell r="A89">
            <v>526528601119314</v>
          </cell>
          <cell r="B89" t="str">
            <v>DIOVAN AMLO FIX</v>
          </cell>
          <cell r="C89" t="str">
            <v>80 MG + 5 MG COM REV CT BL AL/AL X 28</v>
          </cell>
          <cell r="D89" t="str">
            <v>Conformidade</v>
          </cell>
          <cell r="E89">
            <v>3</v>
          </cell>
          <cell r="F89" t="str">
            <v>Monitorado</v>
          </cell>
          <cell r="G89" t="str">
            <v>Não</v>
          </cell>
          <cell r="H89">
            <v>7896261012448</v>
          </cell>
          <cell r="J89">
            <v>85.39</v>
          </cell>
        </row>
        <row r="90">
          <cell r="A90">
            <v>526505101111315</v>
          </cell>
          <cell r="B90" t="str">
            <v>DIOVAN HCT</v>
          </cell>
          <cell r="C90" t="str">
            <v>160 MG + 12,5 MG COM REV CT BL AL / AL X 14</v>
          </cell>
          <cell r="D90" t="str">
            <v>Conformidade</v>
          </cell>
          <cell r="E90">
            <v>1</v>
          </cell>
          <cell r="F90" t="str">
            <v>Monitorado</v>
          </cell>
          <cell r="G90" t="str">
            <v>Não</v>
          </cell>
          <cell r="H90">
            <v>7896261004894</v>
          </cell>
          <cell r="J90">
            <v>35.853</v>
          </cell>
        </row>
        <row r="91">
          <cell r="A91">
            <v>526505102116310</v>
          </cell>
          <cell r="B91" t="str">
            <v>DIOVAN HCT</v>
          </cell>
          <cell r="C91" t="str">
            <v>160 MG + 12,5 MG COM REV CT BL AL / AL X 28</v>
          </cell>
          <cell r="D91" t="str">
            <v>Conformidade</v>
          </cell>
          <cell r="E91">
            <v>1</v>
          </cell>
          <cell r="F91" t="str">
            <v>Monitorado</v>
          </cell>
          <cell r="G91" t="str">
            <v>Não</v>
          </cell>
          <cell r="H91">
            <v>7896261004900</v>
          </cell>
          <cell r="J91">
            <v>68.973</v>
          </cell>
        </row>
        <row r="92">
          <cell r="A92">
            <v>526505103112319</v>
          </cell>
          <cell r="B92" t="str">
            <v>DIOVAN HCT</v>
          </cell>
          <cell r="C92" t="str">
            <v>160 MG + 25 MG COM REV CT BL AL/AL X 28</v>
          </cell>
          <cell r="D92" t="str">
            <v>Conformidade</v>
          </cell>
          <cell r="E92">
            <v>1</v>
          </cell>
          <cell r="F92" t="str">
            <v>Monitorado</v>
          </cell>
          <cell r="G92" t="str">
            <v>Não</v>
          </cell>
          <cell r="H92">
            <v>7896261008076</v>
          </cell>
          <cell r="J92">
            <v>79.335</v>
          </cell>
        </row>
        <row r="93">
          <cell r="A93">
            <v>526505109110318</v>
          </cell>
          <cell r="B93" t="str">
            <v>DIOVAN HCT</v>
          </cell>
          <cell r="C93" t="str">
            <v>320 MG + 12,5 MG COM REV CT BL AL/AL X 14  </v>
          </cell>
          <cell r="D93" t="str">
            <v>Conformidade</v>
          </cell>
          <cell r="E93">
            <v>1</v>
          </cell>
          <cell r="F93" t="str">
            <v>Monitorado</v>
          </cell>
          <cell r="G93" t="str">
            <v>Não</v>
          </cell>
          <cell r="H93">
            <v>7896261012325</v>
          </cell>
          <cell r="J93">
            <v>34.481</v>
          </cell>
        </row>
        <row r="94">
          <cell r="A94">
            <v>526505107118311</v>
          </cell>
          <cell r="B94" t="str">
            <v>DIOVAN HCT</v>
          </cell>
          <cell r="C94" t="str">
            <v>320 MG + 12,5 MG COM REV CT BL AL/AL X 28  </v>
          </cell>
          <cell r="D94" t="str">
            <v>Conformidade</v>
          </cell>
          <cell r="E94">
            <v>1</v>
          </cell>
          <cell r="F94" t="str">
            <v>Monitorado</v>
          </cell>
          <cell r="G94" t="str">
            <v>Não</v>
          </cell>
          <cell r="H94">
            <v>7896261012332</v>
          </cell>
          <cell r="J94">
            <v>68.973</v>
          </cell>
        </row>
        <row r="95">
          <cell r="A95">
            <v>526505108114311</v>
          </cell>
          <cell r="B95" t="str">
            <v>DIOVAN HCT</v>
          </cell>
          <cell r="C95" t="str">
            <v>320 MG + 25 MG COM REV CT BL AL/AL X 28  </v>
          </cell>
          <cell r="D95" t="str">
            <v>Conformidade</v>
          </cell>
          <cell r="E95">
            <v>1</v>
          </cell>
          <cell r="F95" t="str">
            <v>Monitorado</v>
          </cell>
          <cell r="G95" t="str">
            <v>Não</v>
          </cell>
          <cell r="H95">
            <v>7896261012356</v>
          </cell>
          <cell r="J95">
            <v>79.335</v>
          </cell>
        </row>
        <row r="96">
          <cell r="A96">
            <v>526505105115315</v>
          </cell>
          <cell r="B96" t="str">
            <v>DIOVAN HCT</v>
          </cell>
          <cell r="C96" t="str">
            <v>80 MG + 12,5 MG COM REV CT BL AL/AL X 14</v>
          </cell>
          <cell r="D96" t="str">
            <v>Conformidade</v>
          </cell>
          <cell r="E96">
            <v>1</v>
          </cell>
          <cell r="F96" t="str">
            <v>Monitorado</v>
          </cell>
          <cell r="G96" t="str">
            <v>Não</v>
          </cell>
          <cell r="H96">
            <v>7896261001138</v>
          </cell>
          <cell r="J96">
            <v>35.853</v>
          </cell>
        </row>
        <row r="97">
          <cell r="A97">
            <v>526505106111313</v>
          </cell>
          <cell r="B97" t="str">
            <v>DIOVAN HCT</v>
          </cell>
          <cell r="C97" t="str">
            <v>80 MG + 12,5 MG COM REV CT BL AL/AL X 28</v>
          </cell>
          <cell r="D97" t="str">
            <v>Conformidade</v>
          </cell>
          <cell r="E97">
            <v>1</v>
          </cell>
          <cell r="F97" t="str">
            <v>Monitorado</v>
          </cell>
          <cell r="G97" t="str">
            <v>Não</v>
          </cell>
          <cell r="H97">
            <v>7896261001145</v>
          </cell>
          <cell r="J97">
            <v>68.973</v>
          </cell>
        </row>
        <row r="98">
          <cell r="A98">
            <v>526530702113313</v>
          </cell>
          <cell r="B98" t="str">
            <v>DIOVAN TRIPLO</v>
          </cell>
          <cell r="C98" t="str">
            <v>160 MG + 12,5 MG COM REV + 10 MG COM CT BL AL/AL X 14 + 14</v>
          </cell>
          <cell r="D98" t="str">
            <v>Conformidade</v>
          </cell>
          <cell r="E98">
            <v>3</v>
          </cell>
          <cell r="F98" t="str">
            <v>Monitorado</v>
          </cell>
          <cell r="G98" t="str">
            <v>Não</v>
          </cell>
          <cell r="H98">
            <v>7896261016347</v>
          </cell>
          <cell r="J98">
            <v>57.588</v>
          </cell>
        </row>
        <row r="99">
          <cell r="A99">
            <v>526530703111314</v>
          </cell>
          <cell r="B99" t="str">
            <v>DIOVAN TRIPLO</v>
          </cell>
          <cell r="C99" t="str">
            <v>160 MG + 12,5 MG COM REV + 10 MG COM CT BL AL/AL X 28 + 28</v>
          </cell>
          <cell r="D99" t="str">
            <v>Conformidade</v>
          </cell>
          <cell r="E99">
            <v>3</v>
          </cell>
          <cell r="F99" t="str">
            <v>Monitorado</v>
          </cell>
          <cell r="G99" t="str">
            <v>Não</v>
          </cell>
          <cell r="H99">
            <v>7896261016309</v>
          </cell>
          <cell r="J99">
            <v>115.155</v>
          </cell>
        </row>
        <row r="100">
          <cell r="A100">
            <v>526530701117315</v>
          </cell>
          <cell r="B100" t="str">
            <v>DIOVAN TRIPLO</v>
          </cell>
          <cell r="C100" t="str">
            <v>160 MG + 12,5 MG COM REV + 5 MG COM CT BL AL/AL X 14 + 14</v>
          </cell>
          <cell r="D100" t="str">
            <v>Conformidade</v>
          </cell>
          <cell r="E100">
            <v>3</v>
          </cell>
          <cell r="F100" t="str">
            <v>Monitorado</v>
          </cell>
          <cell r="G100" t="str">
            <v>Não</v>
          </cell>
          <cell r="H100">
            <v>7896261016354</v>
          </cell>
          <cell r="J100">
            <v>48.915</v>
          </cell>
        </row>
        <row r="101">
          <cell r="A101">
            <v>526530704116311</v>
          </cell>
          <cell r="B101" t="str">
            <v>DIOVAN TRIPLO</v>
          </cell>
          <cell r="C101" t="str">
            <v>160 MG + 12,5 MG COM REV + 5 MG COM CT BL AL/AL X 28 + 28</v>
          </cell>
          <cell r="D101" t="str">
            <v>Conformidade</v>
          </cell>
          <cell r="E101">
            <v>3</v>
          </cell>
          <cell r="F101" t="str">
            <v>Monitorado</v>
          </cell>
          <cell r="G101" t="str">
            <v>Não</v>
          </cell>
          <cell r="H101">
            <v>7896261016316</v>
          </cell>
          <cell r="J101">
            <v>97.83</v>
          </cell>
        </row>
        <row r="102">
          <cell r="A102">
            <v>526530706119316</v>
          </cell>
          <cell r="B102" t="str">
            <v>DIOVAN TRIPLO</v>
          </cell>
          <cell r="C102" t="str">
            <v>160 MG + 25 MG COM REV + 10 MG COM CT BL AL/AL X 28 + 28</v>
          </cell>
          <cell r="D102" t="str">
            <v>Conformidade</v>
          </cell>
          <cell r="E102">
            <v>3</v>
          </cell>
          <cell r="F102" t="str">
            <v>Monitorado</v>
          </cell>
          <cell r="G102" t="str">
            <v>Não</v>
          </cell>
          <cell r="H102">
            <v>7896261016330</v>
          </cell>
          <cell r="J102">
            <v>115.155</v>
          </cell>
        </row>
        <row r="103">
          <cell r="A103">
            <v>526530708111312</v>
          </cell>
          <cell r="B103" t="str">
            <v>DIOVAN TRIPLO</v>
          </cell>
          <cell r="C103" t="str">
            <v>160 MG + 25 MG COM REV + 5 MG COM CT BL AL/AL X 28 + 28</v>
          </cell>
          <cell r="D103" t="str">
            <v>Conformidade</v>
          </cell>
          <cell r="E103">
            <v>3</v>
          </cell>
          <cell r="F103" t="str">
            <v>Monitorado</v>
          </cell>
          <cell r="G103" t="str">
            <v>Não</v>
          </cell>
          <cell r="H103">
            <v>7896261016323</v>
          </cell>
          <cell r="J103">
            <v>97.83</v>
          </cell>
        </row>
        <row r="104">
          <cell r="A104">
            <v>500904701133315</v>
          </cell>
          <cell r="B104" t="str">
            <v>DUO-TRAVATAN</v>
          </cell>
          <cell r="C104" t="str">
            <v>0,04 MG/ML + 5,0 MG/ML SOL OFT CT FR PLAS OPC GOT X 2,5 ML </v>
          </cell>
          <cell r="D104" t="str">
            <v>Conformidade</v>
          </cell>
          <cell r="E104">
            <v>2</v>
          </cell>
          <cell r="F104" t="str">
            <v>Monitorado</v>
          </cell>
          <cell r="G104" t="str">
            <v>Não</v>
          </cell>
          <cell r="H104">
            <v>7896548198353</v>
          </cell>
          <cell r="J104">
            <v>90.573</v>
          </cell>
        </row>
        <row r="105">
          <cell r="A105">
            <v>500912100006303</v>
          </cell>
          <cell r="B105" t="str">
            <v>DUO-TRAVATAN</v>
          </cell>
          <cell r="C105" t="str">
            <v>0,04 MG/ML + 5,0 MG/ML SOL OFT CT FR PLAS OPC GOT X 5 ML </v>
          </cell>
          <cell r="D105" t="str">
            <v>Conformidade</v>
          </cell>
          <cell r="E105">
            <v>2</v>
          </cell>
          <cell r="F105" t="str">
            <v>Monitorado</v>
          </cell>
          <cell r="G105" t="str">
            <v>Não</v>
          </cell>
          <cell r="H105">
            <v>7896548198926</v>
          </cell>
          <cell r="J105">
            <v>181.136</v>
          </cell>
        </row>
        <row r="106">
          <cell r="A106">
            <v>526505301161219</v>
          </cell>
          <cell r="B106" t="str">
            <v>ELIDEL</v>
          </cell>
          <cell r="C106" t="str">
            <v>10 MG / G CREME DERM CT BG AL X 15 G</v>
          </cell>
          <cell r="D106" t="str">
            <v>Conformidade</v>
          </cell>
          <cell r="E106">
            <v>3</v>
          </cell>
          <cell r="F106" t="str">
            <v>Monitorado</v>
          </cell>
          <cell r="G106" t="str">
            <v>Não</v>
          </cell>
          <cell r="H106">
            <v>7896261006430</v>
          </cell>
          <cell r="J106">
            <v>124.301</v>
          </cell>
        </row>
        <row r="107">
          <cell r="A107">
            <v>526505302166311</v>
          </cell>
          <cell r="B107" t="str">
            <v>ELIDEL</v>
          </cell>
          <cell r="C107" t="str">
            <v>10 MG / G CREME DERM CT BG AL X 30 G</v>
          </cell>
          <cell r="D107" t="str">
            <v>Conformidade</v>
          </cell>
          <cell r="E107">
            <v>3</v>
          </cell>
          <cell r="F107" t="str">
            <v>Monitorado</v>
          </cell>
          <cell r="G107" t="str">
            <v>Não</v>
          </cell>
          <cell r="H107">
            <v>7896261006447</v>
          </cell>
          <cell r="J107">
            <v>223.728</v>
          </cell>
        </row>
        <row r="108">
          <cell r="A108">
            <v>526528504113218</v>
          </cell>
          <cell r="B108" t="str">
            <v>ENABLEX</v>
          </cell>
          <cell r="C108" t="str">
            <v>15 MG COM REV LIB PROL CT BL AL/AL X 28</v>
          </cell>
          <cell r="D108" t="str">
            <v>Conformidade</v>
          </cell>
          <cell r="E108">
            <v>3</v>
          </cell>
          <cell r="F108" t="str">
            <v>Monitorado</v>
          </cell>
          <cell r="G108" t="str">
            <v>Não</v>
          </cell>
          <cell r="H108">
            <v>7896261009158</v>
          </cell>
          <cell r="J108">
            <v>186.738</v>
          </cell>
        </row>
        <row r="109">
          <cell r="A109">
            <v>526528503117211</v>
          </cell>
          <cell r="B109" t="str">
            <v>ENABLEX</v>
          </cell>
          <cell r="C109" t="str">
            <v>15 MG COM REV LIB PROL CT BL CT BL AL/AL X 14</v>
          </cell>
          <cell r="D109" t="str">
            <v>Conformidade</v>
          </cell>
          <cell r="E109">
            <v>3</v>
          </cell>
          <cell r="F109" t="str">
            <v>Monitorado</v>
          </cell>
          <cell r="G109" t="str">
            <v>Não</v>
          </cell>
          <cell r="H109">
            <v>7896261009141</v>
          </cell>
          <cell r="J109">
            <v>93.363</v>
          </cell>
        </row>
        <row r="110">
          <cell r="A110">
            <v>526528501114213</v>
          </cell>
          <cell r="B110" t="str">
            <v>ENABLEX</v>
          </cell>
          <cell r="C110" t="str">
            <v>7,5 MG COM REV LIB PROL CT BL AL/AL X 14</v>
          </cell>
          <cell r="D110" t="str">
            <v>Conformidade</v>
          </cell>
          <cell r="E110">
            <v>3</v>
          </cell>
          <cell r="F110" t="str">
            <v>Monitorado</v>
          </cell>
          <cell r="G110" t="str">
            <v>Não</v>
          </cell>
          <cell r="H110">
            <v>7896261009066</v>
          </cell>
          <cell r="J110">
            <v>93.363</v>
          </cell>
        </row>
        <row r="111">
          <cell r="A111">
            <v>526528502110211</v>
          </cell>
          <cell r="B111" t="str">
            <v>ENABLEX</v>
          </cell>
          <cell r="C111" t="str">
            <v>7,5 MG COM REV LIB PROL CT BL AL/AL X 28</v>
          </cell>
          <cell r="D111" t="str">
            <v>Conformidade</v>
          </cell>
          <cell r="E111">
            <v>3</v>
          </cell>
          <cell r="F111" t="str">
            <v>Monitorado</v>
          </cell>
          <cell r="G111" t="str">
            <v>Não</v>
          </cell>
          <cell r="H111">
            <v>7896261009073</v>
          </cell>
          <cell r="J111">
            <v>186.738</v>
          </cell>
        </row>
        <row r="112">
          <cell r="A112">
            <v>526505401172417</v>
          </cell>
          <cell r="B112" t="str">
            <v>ESTALIS</v>
          </cell>
          <cell r="C112" t="str">
            <v>50 MCG + 140 MCG STT CT 8 ENV X 1</v>
          </cell>
          <cell r="D112" t="str">
            <v>Conformidade</v>
          </cell>
          <cell r="E112">
            <v>3</v>
          </cell>
          <cell r="F112" t="str">
            <v>Monitorado</v>
          </cell>
          <cell r="G112" t="str">
            <v>Não</v>
          </cell>
          <cell r="H112">
            <v>7896261004931</v>
          </cell>
          <cell r="J112">
            <v>83.666</v>
          </cell>
        </row>
        <row r="113">
          <cell r="A113">
            <v>526505801170411</v>
          </cell>
          <cell r="B113" t="str">
            <v>ESTRADOT</v>
          </cell>
          <cell r="C113" t="str">
            <v>0,390 MG ADS TRANSD (25 MCG/DIA) CT ENV AL LAM X 8</v>
          </cell>
          <cell r="D113" t="str">
            <v>Conformidade</v>
          </cell>
          <cell r="E113">
            <v>2</v>
          </cell>
          <cell r="F113" t="str">
            <v>Monitorado</v>
          </cell>
          <cell r="G113" t="str">
            <v>Não</v>
          </cell>
          <cell r="H113">
            <v>7896261007390</v>
          </cell>
          <cell r="J113">
            <v>58.601</v>
          </cell>
        </row>
        <row r="114">
          <cell r="A114">
            <v>526505802177411</v>
          </cell>
          <cell r="B114" t="str">
            <v>ESTRADOT</v>
          </cell>
          <cell r="C114" t="str">
            <v>0,780 MG ADS TRANSD (50 MCG/DIA) CT ENV AL LAM X 8</v>
          </cell>
          <cell r="D114" t="str">
            <v>Conformidade</v>
          </cell>
          <cell r="E114">
            <v>2</v>
          </cell>
          <cell r="F114" t="str">
            <v>Monitorado</v>
          </cell>
          <cell r="G114" t="str">
            <v>Não</v>
          </cell>
          <cell r="H114">
            <v>7896261007406</v>
          </cell>
          <cell r="J114">
            <v>68.872</v>
          </cell>
        </row>
        <row r="115">
          <cell r="A115">
            <v>526505803173418</v>
          </cell>
          <cell r="B115" t="str">
            <v>ESTRADOT</v>
          </cell>
          <cell r="C115" t="str">
            <v>1,560 MG ADS TRANSD (100 MCG/DIA) CT ENV AL LAM X 8</v>
          </cell>
          <cell r="D115" t="str">
            <v>Conformidade</v>
          </cell>
          <cell r="E115">
            <v>2</v>
          </cell>
          <cell r="F115" t="str">
            <v>Monitorado</v>
          </cell>
          <cell r="G115" t="str">
            <v>Não</v>
          </cell>
          <cell r="H115">
            <v>7896261007444</v>
          </cell>
          <cell r="J115">
            <v>92.295</v>
          </cell>
        </row>
        <row r="116">
          <cell r="A116">
            <v>526505901175318</v>
          </cell>
          <cell r="B116" t="str">
            <v>ESTRAGEST TTS</v>
          </cell>
          <cell r="C116" t="str">
            <v>125 MCG + 25 MCG ADS TRANSD. CT 8 ENV.AL. POLIET X 1</v>
          </cell>
          <cell r="D116" t="str">
            <v>Conformidade</v>
          </cell>
          <cell r="E116">
            <v>3</v>
          </cell>
          <cell r="F116" t="str">
            <v>Monitorado</v>
          </cell>
          <cell r="G116" t="str">
            <v>Não</v>
          </cell>
          <cell r="H116">
            <v>7896261003781</v>
          </cell>
          <cell r="J116">
            <v>76.286</v>
          </cell>
        </row>
        <row r="117">
          <cell r="A117">
            <v>526528301115410</v>
          </cell>
          <cell r="B117" t="str">
            <v>EXCEDRIN</v>
          </cell>
          <cell r="C117" t="str">
            <v>500 MG + 65 MG COM REV CT BL AL PLAS INC X 20</v>
          </cell>
          <cell r="D117" t="str">
            <v>Conformidade</v>
          </cell>
          <cell r="E117">
            <v>2</v>
          </cell>
          <cell r="F117" t="str">
            <v>Liberado</v>
          </cell>
          <cell r="G117" t="str">
            <v>Não</v>
          </cell>
          <cell r="H117">
            <v>7896261012042</v>
          </cell>
          <cell r="J117">
            <v>26.032</v>
          </cell>
        </row>
        <row r="118">
          <cell r="A118">
            <v>526528302111419</v>
          </cell>
          <cell r="B118" t="str">
            <v>EXCEDRIN</v>
          </cell>
          <cell r="C118" t="str">
            <v>500 MG + 65 MG COM REV DISP CT BL AL PLAS INC X 200</v>
          </cell>
          <cell r="D118" t="str">
            <v>Conformidade</v>
          </cell>
          <cell r="E118">
            <v>2</v>
          </cell>
          <cell r="F118" t="str">
            <v>Liberado</v>
          </cell>
          <cell r="G118" t="str">
            <v>Não</v>
          </cell>
          <cell r="H118">
            <v>7896261012059</v>
          </cell>
          <cell r="J118">
            <v>259.462</v>
          </cell>
        </row>
        <row r="119">
          <cell r="A119">
            <v>526506002115310</v>
          </cell>
          <cell r="B119" t="str">
            <v>EXELON</v>
          </cell>
          <cell r="C119" t="str">
            <v>1,5 MG CAP GEL DURA CT BL AL PVC/PE/PVDC X 14</v>
          </cell>
          <cell r="D119" t="str">
            <v>Conformidade</v>
          </cell>
          <cell r="E119">
            <v>3</v>
          </cell>
          <cell r="F119" t="str">
            <v>Monitorado</v>
          </cell>
          <cell r="G119" t="str">
            <v>Não</v>
          </cell>
          <cell r="H119">
            <v>7896261007741</v>
          </cell>
          <cell r="J119">
            <v>79.267</v>
          </cell>
        </row>
        <row r="120">
          <cell r="A120">
            <v>526506001119312</v>
          </cell>
          <cell r="B120" t="str">
            <v>EXELON</v>
          </cell>
          <cell r="C120" t="str">
            <v>1,5 MG CAP GEL DURA CT BL AL PVC/PE/PVDC X 28</v>
          </cell>
          <cell r="D120" t="str">
            <v>Conformidade</v>
          </cell>
          <cell r="E120">
            <v>3</v>
          </cell>
          <cell r="F120" t="str">
            <v>Monitorado</v>
          </cell>
          <cell r="G120" t="str">
            <v>Não</v>
          </cell>
          <cell r="H120">
            <v>7896261007758</v>
          </cell>
          <cell r="J120">
            <v>158.535</v>
          </cell>
        </row>
        <row r="121">
          <cell r="A121">
            <v>526506005130310</v>
          </cell>
          <cell r="B121" t="str">
            <v>EXELON</v>
          </cell>
          <cell r="C121" t="str">
            <v>2 MG/ML SOL OR CT FR VD AMB X 120 ML + SER DOS</v>
          </cell>
          <cell r="D121" t="str">
            <v>Conformidade</v>
          </cell>
          <cell r="E121">
            <v>3</v>
          </cell>
          <cell r="F121" t="str">
            <v>Monitorado</v>
          </cell>
          <cell r="G121" t="str">
            <v>Não</v>
          </cell>
          <cell r="H121">
            <v>7896261004580</v>
          </cell>
          <cell r="J121">
            <v>458.358</v>
          </cell>
        </row>
        <row r="122">
          <cell r="A122">
            <v>526506014131316</v>
          </cell>
          <cell r="B122" t="str">
            <v>EXELON</v>
          </cell>
          <cell r="C122" t="str">
            <v>2 MG/ML SOL ORAL CT FR VD AMB X 50 ML + SER DOS</v>
          </cell>
          <cell r="D122" t="str">
            <v>Conformidade</v>
          </cell>
          <cell r="E122">
            <v>3</v>
          </cell>
          <cell r="F122" t="str">
            <v>Monitorado</v>
          </cell>
          <cell r="G122" t="str">
            <v>Não</v>
          </cell>
          <cell r="H122">
            <v>7896261008816</v>
          </cell>
          <cell r="J122">
            <v>190.98</v>
          </cell>
        </row>
        <row r="123">
          <cell r="A123">
            <v>526506006110313</v>
          </cell>
          <cell r="B123" t="str">
            <v>EXELON</v>
          </cell>
          <cell r="C123" t="str">
            <v>3,0 MG CAP GEL DURA CT BL AL PVC/PE/PVDC X 28</v>
          </cell>
          <cell r="D123" t="str">
            <v>Conformidade</v>
          </cell>
          <cell r="E123">
            <v>3</v>
          </cell>
          <cell r="F123" t="str">
            <v>Monitorado</v>
          </cell>
          <cell r="G123" t="str">
            <v>Não</v>
          </cell>
          <cell r="H123">
            <v>7896261007772</v>
          </cell>
          <cell r="J123">
            <v>182.013</v>
          </cell>
        </row>
        <row r="124">
          <cell r="A124">
            <v>526506007117311</v>
          </cell>
          <cell r="B124" t="str">
            <v>EXELON</v>
          </cell>
          <cell r="C124" t="str">
            <v>3,0 MG CAP GEL DURA CT BL AL PVC/PE/PVDC X 56</v>
          </cell>
          <cell r="D124" t="str">
            <v>Conformidade</v>
          </cell>
          <cell r="E124">
            <v>3</v>
          </cell>
          <cell r="F124" t="str">
            <v>Monitorado</v>
          </cell>
          <cell r="G124" t="str">
            <v>Não</v>
          </cell>
          <cell r="H124">
            <v>7896261007765</v>
          </cell>
          <cell r="J124">
            <v>361.316</v>
          </cell>
        </row>
        <row r="125">
          <cell r="A125">
            <v>526506010118315</v>
          </cell>
          <cell r="B125" t="str">
            <v>EXELON</v>
          </cell>
          <cell r="C125" t="str">
            <v>4,5 MG CAP GEL DURA CT BL AL PVC/PE/PVDC X 28</v>
          </cell>
          <cell r="D125" t="str">
            <v>Conformidade</v>
          </cell>
          <cell r="E125">
            <v>3</v>
          </cell>
          <cell r="F125" t="str">
            <v>Monitorado</v>
          </cell>
          <cell r="G125" t="str">
            <v>Não</v>
          </cell>
          <cell r="H125">
            <v>7896261007789</v>
          </cell>
          <cell r="J125">
            <v>206.448</v>
          </cell>
        </row>
        <row r="126">
          <cell r="A126">
            <v>526506012110311</v>
          </cell>
          <cell r="B126" t="str">
            <v>EXELON</v>
          </cell>
          <cell r="C126" t="str">
            <v>6,0 MG CAP GEL DURA CT BL AL PVC/PE/PVDC X 28</v>
          </cell>
          <cell r="D126" t="str">
            <v>Conformidade</v>
          </cell>
          <cell r="E126">
            <v>3</v>
          </cell>
          <cell r="F126" t="str">
            <v>Monitorado</v>
          </cell>
          <cell r="G126" t="str">
            <v>Não</v>
          </cell>
          <cell r="H126">
            <v>7896261007796</v>
          </cell>
          <cell r="J126">
            <v>210.678</v>
          </cell>
        </row>
        <row r="127">
          <cell r="A127">
            <v>526529606173315</v>
          </cell>
          <cell r="B127" t="str">
            <v>EXELON PATCH</v>
          </cell>
          <cell r="C127" t="str">
            <v>18MG ADES TRANSD CT SACHE X 15 (9,5MG / 24H)</v>
          </cell>
          <cell r="D127" t="str">
            <v>Conformidade</v>
          </cell>
          <cell r="E127">
            <v>3</v>
          </cell>
          <cell r="F127" t="str">
            <v>Monitorado</v>
          </cell>
          <cell r="G127" t="str">
            <v>Não</v>
          </cell>
          <cell r="H127">
            <v>7896261013759</v>
          </cell>
          <cell r="J127">
            <v>174.015</v>
          </cell>
        </row>
        <row r="128">
          <cell r="A128">
            <v>526529602178312</v>
          </cell>
          <cell r="B128" t="str">
            <v>EXELON PATCH</v>
          </cell>
          <cell r="C128" t="str">
            <v>18MG ADES TRANSD CT SACHE X 30 (9,5MG / 24H)</v>
          </cell>
          <cell r="D128" t="str">
            <v>Conformidade</v>
          </cell>
          <cell r="E128">
            <v>3</v>
          </cell>
          <cell r="F128" t="str">
            <v>Monitorado</v>
          </cell>
          <cell r="G128" t="str">
            <v>Não</v>
          </cell>
          <cell r="H128">
            <v>7896261013766</v>
          </cell>
          <cell r="J128">
            <v>451.271</v>
          </cell>
        </row>
        <row r="129">
          <cell r="A129">
            <v>526529608176311</v>
          </cell>
          <cell r="B129" t="str">
            <v>EXELON PATCH</v>
          </cell>
          <cell r="C129" t="str">
            <v>18MG ADES TRANSD CT SACHE X 7 (9,5MG / 24H)</v>
          </cell>
          <cell r="D129" t="str">
            <v>Conformidade</v>
          </cell>
          <cell r="E129">
            <v>3</v>
          </cell>
          <cell r="F129" t="str">
            <v>Monitorado</v>
          </cell>
          <cell r="G129" t="str">
            <v>Não</v>
          </cell>
          <cell r="H129">
            <v>7896261015685</v>
          </cell>
          <cell r="J129">
            <v>52.875</v>
          </cell>
        </row>
        <row r="130">
          <cell r="A130">
            <v>526529607171316</v>
          </cell>
          <cell r="B130" t="str">
            <v>EXELON PATCH</v>
          </cell>
          <cell r="C130" t="str">
            <v>27MG ADES TRANSD CT SACHE X 15 (13,3MG / 24H)</v>
          </cell>
          <cell r="D130" t="str">
            <v>Conformidade</v>
          </cell>
          <cell r="E130">
            <v>3</v>
          </cell>
          <cell r="F130" t="str">
            <v>Monitorado</v>
          </cell>
          <cell r="G130" t="str">
            <v>Não</v>
          </cell>
          <cell r="H130">
            <v>7896261013780</v>
          </cell>
          <cell r="J130">
            <v>225.63</v>
          </cell>
        </row>
        <row r="131">
          <cell r="A131">
            <v>526529604170319</v>
          </cell>
          <cell r="B131" t="str">
            <v>EXELON PATCH</v>
          </cell>
          <cell r="C131" t="str">
            <v>27MG ADES TRANSD CT SACHE X 30 (13,3MG / 24H)</v>
          </cell>
          <cell r="D131" t="str">
            <v>Conformidade</v>
          </cell>
          <cell r="E131">
            <v>3</v>
          </cell>
          <cell r="F131" t="str">
            <v>Monitorado</v>
          </cell>
          <cell r="G131" t="str">
            <v>Não</v>
          </cell>
          <cell r="H131">
            <v>7896261013797</v>
          </cell>
          <cell r="J131">
            <v>451.271</v>
          </cell>
        </row>
        <row r="132">
          <cell r="A132">
            <v>526529609172311</v>
          </cell>
          <cell r="B132" t="str">
            <v>EXELON PATCH</v>
          </cell>
          <cell r="C132" t="str">
            <v>27MG ADES TRANSD CT SACHE X 7 (13,3MG / 24H)</v>
          </cell>
          <cell r="D132" t="str">
            <v>Conformidade</v>
          </cell>
          <cell r="E132">
            <v>3</v>
          </cell>
          <cell r="F132" t="str">
            <v>Monitorado</v>
          </cell>
          <cell r="G132" t="str">
            <v>Não</v>
          </cell>
          <cell r="H132">
            <v>7896261017047</v>
          </cell>
          <cell r="J132">
            <v>104.231</v>
          </cell>
        </row>
        <row r="133">
          <cell r="A133">
            <v>526529603174310</v>
          </cell>
          <cell r="B133" t="str">
            <v>EXELON PATCH</v>
          </cell>
          <cell r="C133" t="str">
            <v>9MG ADES TRANSD CT SACHE X 30 (4,6MG / 24H)</v>
          </cell>
          <cell r="D133" t="str">
            <v>Conformidade</v>
          </cell>
          <cell r="E133">
            <v>3</v>
          </cell>
          <cell r="F133" t="str">
            <v>Monitorado</v>
          </cell>
          <cell r="G133" t="str">
            <v>Não</v>
          </cell>
          <cell r="H133">
            <v>7896261013735</v>
          </cell>
          <cell r="J133">
            <v>387.135</v>
          </cell>
        </row>
        <row r="134">
          <cell r="A134">
            <v>526529601171314</v>
          </cell>
          <cell r="B134" t="str">
            <v>EXELON PATCH</v>
          </cell>
          <cell r="C134" t="str">
            <v>9MG ADES TRANSD CT SACHE X 7 (4,6MG / 24H)</v>
          </cell>
          <cell r="D134" t="str">
            <v>Conformidade</v>
          </cell>
          <cell r="E134">
            <v>3</v>
          </cell>
          <cell r="F134" t="str">
            <v>Monitorado</v>
          </cell>
          <cell r="G134" t="str">
            <v>Não</v>
          </cell>
          <cell r="H134">
            <v>7896261013711</v>
          </cell>
          <cell r="J134">
            <v>90.337</v>
          </cell>
        </row>
        <row r="135">
          <cell r="A135">
            <v>526513030077304</v>
          </cell>
          <cell r="B135" t="str">
            <v>EXFORGE HCT</v>
          </cell>
          <cell r="C135" t="str">
            <v>160 MG + 12,5 MG + 10 MG COM REV CT BL AL/AL X 14</v>
          </cell>
          <cell r="D135" t="str">
            <v>Conformidade</v>
          </cell>
          <cell r="E135">
            <v>3</v>
          </cell>
          <cell r="F135" t="str">
            <v>Monitorado</v>
          </cell>
          <cell r="G135" t="str">
            <v>Não</v>
          </cell>
          <cell r="H135">
            <v>7896261018778</v>
          </cell>
          <cell r="J135">
            <v>57.588</v>
          </cell>
        </row>
        <row r="136">
          <cell r="A136">
            <v>526513030077404</v>
          </cell>
          <cell r="B136" t="str">
            <v>EXFORGE HCT</v>
          </cell>
          <cell r="C136" t="str">
            <v>160 MG + 12,5 MG + 10 MG COM REV CT BL AL/AL X 28</v>
          </cell>
          <cell r="D136" t="str">
            <v>Conformidade</v>
          </cell>
          <cell r="E136">
            <v>3</v>
          </cell>
          <cell r="F136" t="str">
            <v>Monitorado</v>
          </cell>
          <cell r="G136" t="str">
            <v>Não</v>
          </cell>
          <cell r="H136">
            <v>7896261015609</v>
          </cell>
          <cell r="J136">
            <v>115.155</v>
          </cell>
        </row>
        <row r="137">
          <cell r="A137">
            <v>526513030077604</v>
          </cell>
          <cell r="B137" t="str">
            <v>EXFORGE HCT</v>
          </cell>
          <cell r="C137" t="str">
            <v>160 MG + 12,5 MG + 5 MG COM REV CT BL AL/AL X 14</v>
          </cell>
          <cell r="D137" t="str">
            <v>Conformidade</v>
          </cell>
          <cell r="E137">
            <v>3</v>
          </cell>
          <cell r="F137" t="str">
            <v>Monitorado</v>
          </cell>
          <cell r="G137" t="str">
            <v>Não</v>
          </cell>
          <cell r="H137">
            <v>7896261018082</v>
          </cell>
          <cell r="J137">
            <v>48.915</v>
          </cell>
        </row>
        <row r="138">
          <cell r="A138">
            <v>526513030077704</v>
          </cell>
          <cell r="B138" t="str">
            <v>EXFORGE HCT</v>
          </cell>
          <cell r="C138" t="str">
            <v>160 MG + 12,5 MG + 5 MG COM REV CT BL AL/AL X 28</v>
          </cell>
          <cell r="D138" t="str">
            <v>Conformidade</v>
          </cell>
          <cell r="E138">
            <v>3</v>
          </cell>
          <cell r="F138" t="str">
            <v>Monitorado</v>
          </cell>
          <cell r="G138" t="str">
            <v>Não</v>
          </cell>
          <cell r="H138">
            <v>7896261015586</v>
          </cell>
          <cell r="J138">
            <v>97.83</v>
          </cell>
        </row>
        <row r="139">
          <cell r="A139">
            <v>526513030076904</v>
          </cell>
          <cell r="B139" t="str">
            <v>EXFORGE HCT</v>
          </cell>
          <cell r="C139" t="str">
            <v>160 MG + 25 MG + 10 MG COM REV CT BL AL/AL X 14</v>
          </cell>
          <cell r="D139" t="str">
            <v>Conformidade</v>
          </cell>
          <cell r="E139">
            <v>3</v>
          </cell>
          <cell r="F139" t="str">
            <v>Monitorado</v>
          </cell>
          <cell r="G139" t="str">
            <v>Não</v>
          </cell>
          <cell r="H139">
            <v>7896261018815</v>
          </cell>
          <cell r="J139">
            <v>57.588</v>
          </cell>
        </row>
        <row r="140">
          <cell r="A140">
            <v>526513030077004</v>
          </cell>
          <cell r="B140" t="str">
            <v>EXFORGE HCT</v>
          </cell>
          <cell r="C140" t="str">
            <v>160 MG + 25 MG + 10 MG COM REV CT BL AL/AL X 28</v>
          </cell>
          <cell r="D140" t="str">
            <v>Conformidade</v>
          </cell>
          <cell r="E140">
            <v>3</v>
          </cell>
          <cell r="F140" t="str">
            <v>Monitorado</v>
          </cell>
          <cell r="G140" t="str">
            <v>Não</v>
          </cell>
          <cell r="H140">
            <v>7896261015616</v>
          </cell>
          <cell r="J140">
            <v>115.155</v>
          </cell>
        </row>
        <row r="141">
          <cell r="A141">
            <v>526513030076704</v>
          </cell>
          <cell r="B141" t="str">
            <v>EXFORGE HCT</v>
          </cell>
          <cell r="C141" t="str">
            <v>160 MG + 25 MG + 5 MG COM REV CT BL AL/AL X 14</v>
          </cell>
          <cell r="D141" t="str">
            <v>Conformidade</v>
          </cell>
          <cell r="E141">
            <v>3</v>
          </cell>
          <cell r="F141" t="str">
            <v>Monitorado</v>
          </cell>
          <cell r="G141" t="str">
            <v>Não</v>
          </cell>
          <cell r="H141">
            <v>7896261018839</v>
          </cell>
          <cell r="J141">
            <v>48.915</v>
          </cell>
        </row>
        <row r="142">
          <cell r="A142">
            <v>526513030076804</v>
          </cell>
          <cell r="B142" t="str">
            <v>EXFORGE HCT</v>
          </cell>
          <cell r="C142" t="str">
            <v>160 MG + 25 MG + 5 MG COM REV CT BL AL/AL X 28</v>
          </cell>
          <cell r="D142" t="str">
            <v>Conformidade</v>
          </cell>
          <cell r="E142">
            <v>3</v>
          </cell>
          <cell r="F142" t="str">
            <v>Monitorado</v>
          </cell>
          <cell r="G142" t="str">
            <v>Não</v>
          </cell>
          <cell r="H142">
            <v>7896261015593</v>
          </cell>
          <cell r="J142">
            <v>97.83</v>
          </cell>
        </row>
        <row r="143">
          <cell r="A143">
            <v>526513030077104</v>
          </cell>
          <cell r="B143" t="str">
            <v>EXFORGE HCT</v>
          </cell>
          <cell r="C143" t="str">
            <v>320 MG + 25 MG + 10 MG COM REV CT BL AL/AL X 14</v>
          </cell>
          <cell r="D143" t="str">
            <v>Conformidade</v>
          </cell>
          <cell r="E143">
            <v>3</v>
          </cell>
          <cell r="F143" t="str">
            <v>Monitorado</v>
          </cell>
          <cell r="G143" t="str">
            <v>Não</v>
          </cell>
          <cell r="H143">
            <v>7896261018099</v>
          </cell>
          <cell r="J143">
            <v>57.588</v>
          </cell>
        </row>
        <row r="144">
          <cell r="A144">
            <v>526513030077204</v>
          </cell>
          <cell r="B144" t="str">
            <v>EXFORGE HCT</v>
          </cell>
          <cell r="C144" t="str">
            <v>320 MG + 25 MG + 10 MG COM REV CT BL AL/AL X 28</v>
          </cell>
          <cell r="D144" t="str">
            <v>Conformidade</v>
          </cell>
          <cell r="E144">
            <v>3</v>
          </cell>
          <cell r="F144" t="str">
            <v>Monitorado</v>
          </cell>
          <cell r="G144" t="str">
            <v>Não</v>
          </cell>
          <cell r="H144">
            <v>7896261015623</v>
          </cell>
          <cell r="J144">
            <v>115.155</v>
          </cell>
        </row>
        <row r="145">
          <cell r="A145">
            <v>526526801110217</v>
          </cell>
          <cell r="B145" t="str">
            <v>EXJADE</v>
          </cell>
          <cell r="C145" t="str">
            <v>125 MG COM DISP CT BL ALU/ALU X 28</v>
          </cell>
          <cell r="D145" t="str">
            <v>Conformidade</v>
          </cell>
          <cell r="E145">
            <v>3</v>
          </cell>
          <cell r="F145" t="str">
            <v>Monitorado</v>
          </cell>
          <cell r="G145" t="str">
            <v>Não</v>
          </cell>
          <cell r="H145">
            <v>7896261011502</v>
          </cell>
          <cell r="J145">
            <v>775.316</v>
          </cell>
        </row>
        <row r="146">
          <cell r="A146">
            <v>526526802117215</v>
          </cell>
          <cell r="B146" t="str">
            <v>EXJADE</v>
          </cell>
          <cell r="C146" t="str">
            <v>250 MG COM DISP CT BL ALU/ALU X 28</v>
          </cell>
          <cell r="D146" t="str">
            <v>Conformidade</v>
          </cell>
          <cell r="E146">
            <v>3</v>
          </cell>
          <cell r="F146" t="str">
            <v>Monitorado</v>
          </cell>
          <cell r="G146" t="str">
            <v>Não</v>
          </cell>
          <cell r="H146">
            <v>7896261011526</v>
          </cell>
          <cell r="J146">
            <v>1550.643</v>
          </cell>
        </row>
        <row r="147">
          <cell r="A147">
            <v>526526803113213</v>
          </cell>
          <cell r="B147" t="str">
            <v>EXJADE</v>
          </cell>
          <cell r="C147" t="str">
            <v>500 MG COM DISP CT BL ALU/ALU X 28</v>
          </cell>
          <cell r="D147" t="str">
            <v>Conformidade</v>
          </cell>
          <cell r="E147">
            <v>3</v>
          </cell>
          <cell r="F147" t="str">
            <v>Monitorado</v>
          </cell>
          <cell r="G147" t="str">
            <v>Não</v>
          </cell>
          <cell r="H147">
            <v>7896261011540</v>
          </cell>
          <cell r="J147">
            <v>3101.31</v>
          </cell>
        </row>
        <row r="148">
          <cell r="A148">
            <v>526512110076404</v>
          </cell>
          <cell r="B148" t="str">
            <v>EXTAVIA</v>
          </cell>
          <cell r="C148" t="str">
            <v>9,6 MUI PÓ LIOF INJ CT 15 FA VD INC + 15 SER VD INC X 1,2 ML</v>
          </cell>
          <cell r="D148" t="str">
            <v>Conformidade</v>
          </cell>
          <cell r="E148">
            <v>3</v>
          </cell>
          <cell r="F148" t="str">
            <v>Monitorado</v>
          </cell>
          <cell r="G148" t="str">
            <v>Não</v>
          </cell>
          <cell r="H148">
            <v>7896261018204</v>
          </cell>
          <cell r="J148">
            <v>5457.971</v>
          </cell>
        </row>
        <row r="149">
          <cell r="A149">
            <v>526514120080103</v>
          </cell>
          <cell r="B149" t="str">
            <v>EXTAVIA</v>
          </cell>
          <cell r="C149" t="str">
            <v>9,6 MUI PÓ LIOF INJ CT 15 FA VD INC + 15 SER (2,25 ML) VD INC DIL X 1,2 ML</v>
          </cell>
          <cell r="D149" t="str">
            <v>Conformidade</v>
          </cell>
          <cell r="E149">
            <v>3</v>
          </cell>
          <cell r="F149" t="str">
            <v>Monitorado</v>
          </cell>
          <cell r="G149" t="str">
            <v>Não</v>
          </cell>
          <cell r="H149">
            <v>7896261020122</v>
          </cell>
          <cell r="J149">
            <v>5457.971</v>
          </cell>
        </row>
        <row r="150">
          <cell r="A150">
            <v>526512110076304</v>
          </cell>
          <cell r="B150" t="str">
            <v>EXTAVIA</v>
          </cell>
          <cell r="C150" t="str">
            <v>9,6 MUI PÓ LIOF INJ CT 5 FA VD INC + 5 SER VD INC X 1,2 ML</v>
          </cell>
          <cell r="D150" t="str">
            <v>Conformidade</v>
          </cell>
          <cell r="E150">
            <v>3</v>
          </cell>
          <cell r="F150" t="str">
            <v>Monitorado</v>
          </cell>
          <cell r="G150" t="str">
            <v>Não</v>
          </cell>
          <cell r="H150">
            <v>7896261018198</v>
          </cell>
          <cell r="J150">
            <v>1819.316</v>
          </cell>
        </row>
        <row r="151">
          <cell r="A151">
            <v>526514120080003</v>
          </cell>
          <cell r="B151" t="str">
            <v>EXTAVIA</v>
          </cell>
          <cell r="C151" t="str">
            <v>9,6 MUI PÓ LIOF INJ CT 5 FA VD INC + 5 SER (2,25 ML) VD INC DIL X 1,2 ML</v>
          </cell>
          <cell r="D151" t="str">
            <v>Conformidade</v>
          </cell>
          <cell r="E151">
            <v>3</v>
          </cell>
          <cell r="F151" t="str">
            <v>Monitorado</v>
          </cell>
          <cell r="G151" t="str">
            <v>Não</v>
          </cell>
          <cell r="H151">
            <v>7896261020115</v>
          </cell>
          <cell r="J151">
            <v>1819.316</v>
          </cell>
        </row>
        <row r="152">
          <cell r="A152">
            <v>526506301112216</v>
          </cell>
          <cell r="B152" t="str">
            <v>FEMARA</v>
          </cell>
          <cell r="C152" t="str">
            <v>2,5 MG COM REV CT BL AL PLAS INC X 28</v>
          </cell>
          <cell r="D152" t="str">
            <v>Conformidade</v>
          </cell>
          <cell r="E152">
            <v>2</v>
          </cell>
          <cell r="F152" t="str">
            <v>Monitorado</v>
          </cell>
          <cell r="G152" t="str">
            <v>Sim</v>
          </cell>
          <cell r="H152">
            <v>7896261001183</v>
          </cell>
          <cell r="I152">
            <v>597.363</v>
          </cell>
        </row>
        <row r="153">
          <cell r="A153">
            <v>500901601170311</v>
          </cell>
          <cell r="B153" t="str">
            <v>FLORATE</v>
          </cell>
          <cell r="C153" t="str">
            <v>1,0 MG/ML SUS OFT CT 1 FR PLAS GOT X 5 ML</v>
          </cell>
          <cell r="D153" t="str">
            <v>Conformidade</v>
          </cell>
          <cell r="E153">
            <v>3</v>
          </cell>
          <cell r="F153" t="str">
            <v>Monitorado</v>
          </cell>
          <cell r="G153" t="str">
            <v>Não</v>
          </cell>
          <cell r="H153">
            <v>7896548198865</v>
          </cell>
          <cell r="J153">
            <v>20.835</v>
          </cell>
        </row>
        <row r="154">
          <cell r="A154">
            <v>526506502118319</v>
          </cell>
          <cell r="B154" t="str">
            <v>FLOTAC</v>
          </cell>
          <cell r="C154" t="str">
            <v>140 MG CAP GEL DURA CT BL AL PLAS INC X 10</v>
          </cell>
          <cell r="D154" t="str">
            <v>Conformidade</v>
          </cell>
          <cell r="E154">
            <v>1</v>
          </cell>
          <cell r="F154" t="str">
            <v>Monitorado</v>
          </cell>
          <cell r="G154" t="str">
            <v>Não</v>
          </cell>
          <cell r="H154">
            <v>7896261003996</v>
          </cell>
          <cell r="J154">
            <v>16.211</v>
          </cell>
        </row>
        <row r="155">
          <cell r="A155">
            <v>526506503114317</v>
          </cell>
          <cell r="B155" t="str">
            <v>FLOTAC</v>
          </cell>
          <cell r="C155" t="str">
            <v>140 MG CAP GEL DURA CT BL AL PLAS INC X 14</v>
          </cell>
          <cell r="D155" t="str">
            <v>Conformidade</v>
          </cell>
          <cell r="E155">
            <v>1</v>
          </cell>
          <cell r="F155" t="str">
            <v>Monitorado</v>
          </cell>
          <cell r="G155" t="str">
            <v>Não</v>
          </cell>
          <cell r="H155">
            <v>7896261005822</v>
          </cell>
          <cell r="J155">
            <v>26.122</v>
          </cell>
        </row>
        <row r="156">
          <cell r="A156">
            <v>526506501111310</v>
          </cell>
          <cell r="B156" t="str">
            <v>FLOTAC</v>
          </cell>
          <cell r="C156" t="str">
            <v>140 MG CAP GEL DURA CT BL AL PLAS INC X 20</v>
          </cell>
          <cell r="D156" t="str">
            <v>Conformidade</v>
          </cell>
          <cell r="E156">
            <v>1</v>
          </cell>
          <cell r="F156" t="str">
            <v>Monitorado</v>
          </cell>
          <cell r="G156" t="str">
            <v>Não</v>
          </cell>
          <cell r="H156">
            <v>7896261003705</v>
          </cell>
          <cell r="J156">
            <v>35.415</v>
          </cell>
        </row>
        <row r="157">
          <cell r="A157">
            <v>526506505117313</v>
          </cell>
          <cell r="B157" t="str">
            <v>FLOTAC</v>
          </cell>
          <cell r="C157" t="str">
            <v>140 MG CAP GEL DURA CT BL AL PLAS INC X 4</v>
          </cell>
          <cell r="D157" t="str">
            <v>Conformidade</v>
          </cell>
          <cell r="E157">
            <v>1</v>
          </cell>
          <cell r="F157" t="str">
            <v>Monitorado</v>
          </cell>
          <cell r="G157" t="str">
            <v>Não</v>
          </cell>
          <cell r="H157">
            <v>7896261011878</v>
          </cell>
          <cell r="J157">
            <v>6.086</v>
          </cell>
        </row>
        <row r="158">
          <cell r="A158">
            <v>526506702176411</v>
          </cell>
          <cell r="B158" t="str">
            <v>FORADIL</v>
          </cell>
          <cell r="C158" t="str">
            <v>12 MCG CAP PO INAL CT BL AL/AL X 30</v>
          </cell>
          <cell r="D158" t="str">
            <v>Conformidade</v>
          </cell>
          <cell r="E158">
            <v>3</v>
          </cell>
          <cell r="F158" t="str">
            <v>Monitorado</v>
          </cell>
          <cell r="G158" t="str">
            <v>Não</v>
          </cell>
          <cell r="H158">
            <v>7896261007239</v>
          </cell>
          <cell r="J158">
            <v>45.022</v>
          </cell>
        </row>
        <row r="159">
          <cell r="A159">
            <v>526506703172418</v>
          </cell>
          <cell r="B159" t="str">
            <v>FORADIL</v>
          </cell>
          <cell r="C159" t="str">
            <v>12 MCG CAP PO INAL CT BL AL/AL X 30 + INALADOR</v>
          </cell>
          <cell r="D159" t="str">
            <v>Conformidade</v>
          </cell>
          <cell r="E159">
            <v>3</v>
          </cell>
          <cell r="F159" t="str">
            <v>Monitorado</v>
          </cell>
          <cell r="G159" t="str">
            <v>Não</v>
          </cell>
          <cell r="H159">
            <v>7896261000957</v>
          </cell>
          <cell r="J159">
            <v>53.392</v>
          </cell>
        </row>
        <row r="160">
          <cell r="A160">
            <v>526506704179416</v>
          </cell>
          <cell r="B160" t="str">
            <v>FORADIL</v>
          </cell>
          <cell r="C160" t="str">
            <v>12 MCG CAP PO INAL CT BL AL/AL X 60</v>
          </cell>
          <cell r="D160" t="str">
            <v>Conformidade</v>
          </cell>
          <cell r="E160">
            <v>3</v>
          </cell>
          <cell r="F160" t="str">
            <v>Monitorado</v>
          </cell>
          <cell r="G160" t="str">
            <v>Não</v>
          </cell>
          <cell r="H160">
            <v>7896261007703</v>
          </cell>
          <cell r="J160">
            <v>90.033</v>
          </cell>
        </row>
        <row r="161">
          <cell r="A161">
            <v>526506705175414</v>
          </cell>
          <cell r="B161" t="str">
            <v>FORADIL</v>
          </cell>
          <cell r="C161" t="str">
            <v>12 MCG CAP PO INAL CT BL AL/AL X 60 + INALADOR</v>
          </cell>
          <cell r="D161" t="str">
            <v>Conformidade</v>
          </cell>
          <cell r="E161">
            <v>3</v>
          </cell>
          <cell r="F161" t="str">
            <v>Monitorado</v>
          </cell>
          <cell r="G161" t="str">
            <v>Não</v>
          </cell>
          <cell r="H161">
            <v>7896261003804</v>
          </cell>
          <cell r="J161">
            <v>99.753</v>
          </cell>
        </row>
        <row r="162">
          <cell r="A162">
            <v>526506806176319</v>
          </cell>
          <cell r="B162" t="str">
            <v>FORASEQ</v>
          </cell>
          <cell r="C162" t="str">
            <v>12 MCG PÓ ENCAP P/ INAL CT BL AL/AL X 20 +  400 MCG PÓ ENCAP P/ INAL CT BL AL PLAS X 20 + INALADOR</v>
          </cell>
          <cell r="D162" t="str">
            <v>Conformidade</v>
          </cell>
          <cell r="E162">
            <v>3</v>
          </cell>
          <cell r="F162" t="str">
            <v>Monitorado</v>
          </cell>
          <cell r="G162" t="str">
            <v>Não</v>
          </cell>
          <cell r="H162">
            <v>7896261007192</v>
          </cell>
          <cell r="J162">
            <v>28.62</v>
          </cell>
        </row>
        <row r="163">
          <cell r="A163">
            <v>526506805171313</v>
          </cell>
          <cell r="B163" t="str">
            <v>FORASEQ</v>
          </cell>
          <cell r="C163" t="str">
            <v>12 MCG PÓ ENCAP P/ INAL CT BL AL/AL X 20 + 200 MCG PÓ ENCAP P/ INAL CT BL AL PLAS X 20 + INALADOR</v>
          </cell>
          <cell r="D163" t="str">
            <v>Conformidade</v>
          </cell>
          <cell r="E163">
            <v>3</v>
          </cell>
          <cell r="F163" t="str">
            <v>Monitorado</v>
          </cell>
          <cell r="G163" t="str">
            <v>Não</v>
          </cell>
          <cell r="H163">
            <v>7896261007208</v>
          </cell>
          <cell r="J163">
            <v>28.62</v>
          </cell>
        </row>
        <row r="164">
          <cell r="A164">
            <v>526506803177314</v>
          </cell>
          <cell r="B164" t="str">
            <v>FORASEQ</v>
          </cell>
          <cell r="C164" t="str">
            <v>12 MCG PO ENCAP P/INAL CT BL AL/AL X 60 + 200 MCG PO ENCAP P/INAL CT BL AL PLAS X 60</v>
          </cell>
          <cell r="D164" t="str">
            <v>Conformidade</v>
          </cell>
          <cell r="E164">
            <v>3</v>
          </cell>
          <cell r="F164" t="str">
            <v>Monitorado</v>
          </cell>
          <cell r="G164" t="str">
            <v>Não</v>
          </cell>
          <cell r="H164">
            <v>7896261015487</v>
          </cell>
          <cell r="J164">
            <v>83.13</v>
          </cell>
        </row>
        <row r="165">
          <cell r="A165">
            <v>526506801174415</v>
          </cell>
          <cell r="B165" t="str">
            <v>FORASEQ</v>
          </cell>
          <cell r="C165" t="str">
            <v>12 MCG PO ENCAP P/INAL CT BL AL/AL X 60 + 200 MCG PO ENCAP P/INAL CT BL AL PLAS X 60 + INALADOR</v>
          </cell>
          <cell r="D165" t="str">
            <v>Conformidade</v>
          </cell>
          <cell r="E165">
            <v>3</v>
          </cell>
          <cell r="F165" t="str">
            <v>Monitorado</v>
          </cell>
          <cell r="G165" t="str">
            <v>Não</v>
          </cell>
          <cell r="H165">
            <v>7896261005570</v>
          </cell>
          <cell r="J165">
            <v>88.67</v>
          </cell>
        </row>
        <row r="166">
          <cell r="A166">
            <v>526506804173312</v>
          </cell>
          <cell r="B166" t="str">
            <v>FORASEQ</v>
          </cell>
          <cell r="C166" t="str">
            <v>12 MCG PO ENCAP P/INAL CT BL AL/AL X 60 + 400 MCG PO ENCAP P/INAL CT BL AL PLAS X 60</v>
          </cell>
          <cell r="D166" t="str">
            <v>Conformidade</v>
          </cell>
          <cell r="E166">
            <v>3</v>
          </cell>
          <cell r="F166" t="str">
            <v>Monitorado</v>
          </cell>
          <cell r="G166" t="str">
            <v>Não</v>
          </cell>
          <cell r="H166">
            <v>7896261015494</v>
          </cell>
          <cell r="J166">
            <v>83.13</v>
          </cell>
        </row>
        <row r="167">
          <cell r="A167">
            <v>526506802170413</v>
          </cell>
          <cell r="B167" t="str">
            <v>FORASEQ</v>
          </cell>
          <cell r="C167" t="str">
            <v>12 MCG PO ENCAP P/INAL CT BL AL/AL X 60 + 400 MCG PO ENCAP P/INAL CT BL AL PLAS X 60 + INALADOR</v>
          </cell>
          <cell r="D167" t="str">
            <v>Conformidade</v>
          </cell>
          <cell r="E167">
            <v>3</v>
          </cell>
          <cell r="F167" t="str">
            <v>Monitorado</v>
          </cell>
          <cell r="G167" t="str">
            <v>Não</v>
          </cell>
          <cell r="H167">
            <v>7896261005587</v>
          </cell>
          <cell r="J167">
            <v>88.67</v>
          </cell>
        </row>
        <row r="168">
          <cell r="A168">
            <v>526528904111212</v>
          </cell>
          <cell r="B168" t="str">
            <v>GALVUS</v>
          </cell>
          <cell r="C168" t="str">
            <v>50 MG COM CT BL AL/AL X 14</v>
          </cell>
          <cell r="D168" t="str">
            <v>Conformidade</v>
          </cell>
          <cell r="E168">
            <v>3</v>
          </cell>
          <cell r="F168" t="str">
            <v>Monitorado</v>
          </cell>
          <cell r="G168" t="str">
            <v>Não</v>
          </cell>
          <cell r="H168">
            <v>7896261012998</v>
          </cell>
          <cell r="J168">
            <v>41.118</v>
          </cell>
        </row>
        <row r="169">
          <cell r="A169">
            <v>526528901112315</v>
          </cell>
          <cell r="B169" t="str">
            <v>GALVUS</v>
          </cell>
          <cell r="C169" t="str">
            <v>50 MG COM CT BL AL/AL X 28</v>
          </cell>
          <cell r="D169" t="str">
            <v>Conformidade</v>
          </cell>
          <cell r="E169">
            <v>3</v>
          </cell>
          <cell r="F169" t="str">
            <v>Monitorado</v>
          </cell>
          <cell r="G169" t="str">
            <v>Não</v>
          </cell>
          <cell r="H169">
            <v>7896261012929</v>
          </cell>
          <cell r="J169">
            <v>82.226</v>
          </cell>
        </row>
        <row r="170">
          <cell r="A170">
            <v>526528903115311</v>
          </cell>
          <cell r="B170" t="str">
            <v>GALVUS</v>
          </cell>
          <cell r="C170" t="str">
            <v>50 MG COM CT BL AL/AL X 56</v>
          </cell>
          <cell r="D170" t="str">
            <v>Conformidade</v>
          </cell>
          <cell r="E170">
            <v>3</v>
          </cell>
          <cell r="F170" t="str">
            <v>Monitorado</v>
          </cell>
          <cell r="G170" t="str">
            <v>Não</v>
          </cell>
          <cell r="H170">
            <v>7896261012936</v>
          </cell>
          <cell r="J170">
            <v>164.463</v>
          </cell>
        </row>
        <row r="171">
          <cell r="A171">
            <v>526529907114318</v>
          </cell>
          <cell r="B171" t="str">
            <v>GALVUS MET</v>
          </cell>
          <cell r="C171" t="str">
            <v>50 MG + 1000 MG COM REV CT BL AL/AL X 14</v>
          </cell>
          <cell r="D171" t="str">
            <v>Conformidade</v>
          </cell>
          <cell r="E171">
            <v>3</v>
          </cell>
          <cell r="F171" t="str">
            <v>Monitorado</v>
          </cell>
          <cell r="G171" t="str">
            <v>Não</v>
          </cell>
          <cell r="H171">
            <v>7896261017146</v>
          </cell>
          <cell r="J171">
            <v>41.118</v>
          </cell>
        </row>
        <row r="172">
          <cell r="A172">
            <v>526529902112317</v>
          </cell>
          <cell r="B172" t="str">
            <v>GALVUS MET</v>
          </cell>
          <cell r="C172" t="str">
            <v>50 MG + 1000 MG COM REV CT BL AL/AL X 56</v>
          </cell>
          <cell r="D172" t="str">
            <v>Conformidade</v>
          </cell>
          <cell r="E172">
            <v>3</v>
          </cell>
          <cell r="F172" t="str">
            <v>Monitorado</v>
          </cell>
          <cell r="G172" t="str">
            <v>Não</v>
          </cell>
          <cell r="H172">
            <v>7896261016262</v>
          </cell>
          <cell r="J172">
            <v>164.463</v>
          </cell>
        </row>
        <row r="173">
          <cell r="A173">
            <v>526529908110316</v>
          </cell>
          <cell r="B173" t="str">
            <v>GALVUS MET</v>
          </cell>
          <cell r="C173" t="str">
            <v>50 MG + 500 MG COM REV CT BL AL/AL X 14</v>
          </cell>
          <cell r="D173" t="str">
            <v>Conformidade</v>
          </cell>
          <cell r="E173">
            <v>3</v>
          </cell>
          <cell r="F173" t="str">
            <v>Monitorado</v>
          </cell>
          <cell r="G173" t="str">
            <v>Não</v>
          </cell>
          <cell r="H173">
            <v>7896261017122</v>
          </cell>
          <cell r="J173">
            <v>41.118</v>
          </cell>
        </row>
        <row r="174">
          <cell r="A174">
            <v>526529901116319</v>
          </cell>
          <cell r="B174" t="str">
            <v>GALVUS MET</v>
          </cell>
          <cell r="C174" t="str">
            <v>50 MG + 500 MG COM REV CT BL AL/AL X 56</v>
          </cell>
          <cell r="D174" t="str">
            <v>Conformidade</v>
          </cell>
          <cell r="E174">
            <v>3</v>
          </cell>
          <cell r="F174" t="str">
            <v>Monitorado</v>
          </cell>
          <cell r="G174" t="str">
            <v>Não</v>
          </cell>
          <cell r="H174">
            <v>7896261016248</v>
          </cell>
          <cell r="J174">
            <v>164.463</v>
          </cell>
        </row>
        <row r="175">
          <cell r="A175">
            <v>526529909117314</v>
          </cell>
          <cell r="B175" t="str">
            <v>GALVUS MET</v>
          </cell>
          <cell r="C175" t="str">
            <v>50 MG + 850 MG COM REV CT BL AL/AL X 14</v>
          </cell>
          <cell r="D175" t="str">
            <v>Conformidade</v>
          </cell>
          <cell r="E175">
            <v>3</v>
          </cell>
          <cell r="F175" t="str">
            <v>Monitorado</v>
          </cell>
          <cell r="G175" t="str">
            <v>Não</v>
          </cell>
          <cell r="H175">
            <v>7896261017139</v>
          </cell>
          <cell r="J175">
            <v>41.118</v>
          </cell>
        </row>
        <row r="176">
          <cell r="A176">
            <v>526529903119315</v>
          </cell>
          <cell r="B176" t="str">
            <v>GALVUS MET</v>
          </cell>
          <cell r="C176" t="str">
            <v>50 MG + 850 MG COM REV CT BL AL/AL X 56</v>
          </cell>
          <cell r="D176" t="str">
            <v>Conformidade</v>
          </cell>
          <cell r="E176">
            <v>3</v>
          </cell>
          <cell r="F176" t="str">
            <v>Monitorado</v>
          </cell>
          <cell r="G176" t="str">
            <v>Não</v>
          </cell>
          <cell r="H176">
            <v>7896261016255</v>
          </cell>
          <cell r="J176">
            <v>164.463</v>
          </cell>
        </row>
        <row r="177">
          <cell r="A177">
            <v>526506901179419</v>
          </cell>
          <cell r="B177" t="str">
            <v>GENTEAL</v>
          </cell>
          <cell r="C177" t="str">
            <v>3 MG/ML COL OFT FR PLAS OPC GOT X 10 ML</v>
          </cell>
          <cell r="D177" t="str">
            <v>Conformidade</v>
          </cell>
          <cell r="E177">
            <v>3</v>
          </cell>
          <cell r="F177" t="str">
            <v>Monitorado</v>
          </cell>
          <cell r="G177" t="str">
            <v>Não</v>
          </cell>
          <cell r="H177">
            <v>7896261005624</v>
          </cell>
          <cell r="J177">
            <v>28.012</v>
          </cell>
        </row>
        <row r="178">
          <cell r="A178">
            <v>526532502111313</v>
          </cell>
          <cell r="B178" t="str">
            <v>GILENYA</v>
          </cell>
          <cell r="C178" t="str">
            <v>0,5 MG CAP GEL DURA CT BL AL PLAS INC X 14</v>
          </cell>
          <cell r="D178" t="str">
            <v>Conformidade</v>
          </cell>
          <cell r="E178">
            <v>3</v>
          </cell>
          <cell r="F178" t="str">
            <v>Monitorado</v>
          </cell>
          <cell r="G178" t="str">
            <v>Não</v>
          </cell>
          <cell r="H178">
            <v>7896261017542</v>
          </cell>
          <cell r="J178">
            <v>3202.627</v>
          </cell>
        </row>
        <row r="179">
          <cell r="A179">
            <v>526532501115315</v>
          </cell>
          <cell r="B179" t="str">
            <v>GILENYA</v>
          </cell>
          <cell r="C179" t="str">
            <v>0,5 MG CAP GEL DURA CT BL AL PLAS INC X 28</v>
          </cell>
          <cell r="D179" t="str">
            <v>Conformidade</v>
          </cell>
          <cell r="E179">
            <v>3</v>
          </cell>
          <cell r="F179" t="str">
            <v>Monitorado</v>
          </cell>
          <cell r="G179" t="str">
            <v>Não</v>
          </cell>
          <cell r="H179">
            <v>7896261017559</v>
          </cell>
          <cell r="J179">
            <v>6470.595</v>
          </cell>
        </row>
        <row r="180">
          <cell r="A180">
            <v>526532503118311</v>
          </cell>
          <cell r="B180" t="str">
            <v>GILENYA</v>
          </cell>
          <cell r="C180" t="str">
            <v>0,5 MG CAP GEL DURA CT BL AL PLAS INC X 84</v>
          </cell>
          <cell r="D180" t="str">
            <v>Conformidade</v>
          </cell>
          <cell r="E180">
            <v>3</v>
          </cell>
          <cell r="F180" t="str">
            <v>Monitorado</v>
          </cell>
          <cell r="G180" t="str">
            <v>Não</v>
          </cell>
          <cell r="H180">
            <v>7896261017597</v>
          </cell>
          <cell r="J180">
            <v>19215.765</v>
          </cell>
        </row>
        <row r="181">
          <cell r="A181">
            <v>500901701175412</v>
          </cell>
          <cell r="B181" t="str">
            <v>GLAUTIMOL</v>
          </cell>
          <cell r="C181" t="str">
            <v>5,0 MG/ML SOL OFT CT  FR PLAS OPC GOT X 5 ML</v>
          </cell>
          <cell r="D181" t="str">
            <v>Conformidade</v>
          </cell>
          <cell r="E181">
            <v>2</v>
          </cell>
          <cell r="F181" t="str">
            <v>Monitorado</v>
          </cell>
          <cell r="G181" t="str">
            <v>Não</v>
          </cell>
          <cell r="H181">
            <v>7896548114124</v>
          </cell>
          <cell r="J181">
            <v>7.785</v>
          </cell>
        </row>
        <row r="182">
          <cell r="A182">
            <v>526507102113210</v>
          </cell>
          <cell r="B182" t="str">
            <v>GLIVEC</v>
          </cell>
          <cell r="C182" t="str">
            <v>100 MG COM REV CT BL AL PVC/PE/PVDC X 60</v>
          </cell>
          <cell r="D182" t="str">
            <v>Conformidade</v>
          </cell>
          <cell r="E182">
            <v>2</v>
          </cell>
          <cell r="F182" t="str">
            <v>Monitorado</v>
          </cell>
          <cell r="G182" t="str">
            <v>Sim</v>
          </cell>
          <cell r="H182">
            <v>7896261009448</v>
          </cell>
          <cell r="I182">
            <v>5641.526</v>
          </cell>
        </row>
        <row r="183">
          <cell r="A183">
            <v>526507103111211</v>
          </cell>
          <cell r="B183" t="str">
            <v>GLIVEC</v>
          </cell>
          <cell r="C183" t="str">
            <v>400 MG COM REV CT BL AL PVC/PE/PVDC X 30</v>
          </cell>
          <cell r="D183" t="str">
            <v>Conformidade</v>
          </cell>
          <cell r="E183">
            <v>2</v>
          </cell>
          <cell r="F183" t="str">
            <v>Monitorado</v>
          </cell>
          <cell r="G183" t="str">
            <v>Sim</v>
          </cell>
          <cell r="H183">
            <v>7896261009431</v>
          </cell>
          <cell r="I183">
            <v>11283.075</v>
          </cell>
        </row>
        <row r="184">
          <cell r="A184">
            <v>526507104116314</v>
          </cell>
          <cell r="B184" t="str">
            <v>GLIVEC</v>
          </cell>
          <cell r="C184" t="str">
            <v>400 MG COM REV CT BL AL/AL X 30</v>
          </cell>
          <cell r="D184" t="str">
            <v>Conformidade</v>
          </cell>
          <cell r="E184">
            <v>2</v>
          </cell>
          <cell r="F184" t="str">
            <v>Monitorado</v>
          </cell>
          <cell r="G184" t="str">
            <v>Sim</v>
          </cell>
          <cell r="H184">
            <v>7896261018013</v>
          </cell>
          <cell r="I184">
            <v>11283.074999999999</v>
          </cell>
        </row>
        <row r="185">
          <cell r="A185">
            <v>526507201111410</v>
          </cell>
          <cell r="B185" t="str">
            <v>GLYVENOL</v>
          </cell>
          <cell r="C185" t="str">
            <v>200 MG DRG CT BL AL PLAS INC X 40</v>
          </cell>
          <cell r="D185" t="str">
            <v>Conformidade</v>
          </cell>
          <cell r="E185">
            <v>2</v>
          </cell>
          <cell r="F185" t="str">
            <v>Monitorado</v>
          </cell>
          <cell r="G185" t="str">
            <v>Não</v>
          </cell>
          <cell r="H185">
            <v>7896261000490</v>
          </cell>
          <cell r="J185">
            <v>40.488</v>
          </cell>
        </row>
        <row r="186">
          <cell r="A186">
            <v>526507301116317</v>
          </cell>
          <cell r="B186" t="str">
            <v>HIGROTON</v>
          </cell>
          <cell r="C186" t="str">
            <v>12,5 MG COM CT BL AL PLAS INC X 42</v>
          </cell>
          <cell r="D186" t="str">
            <v>Conformidade</v>
          </cell>
          <cell r="E186">
            <v>1</v>
          </cell>
          <cell r="F186" t="str">
            <v>Monitorado</v>
          </cell>
          <cell r="G186" t="str">
            <v>Não</v>
          </cell>
          <cell r="H186">
            <v>7896261000506</v>
          </cell>
          <cell r="J186">
            <v>10.867</v>
          </cell>
        </row>
        <row r="187">
          <cell r="A187">
            <v>526507304115311</v>
          </cell>
          <cell r="B187" t="str">
            <v>HIGROTON</v>
          </cell>
          <cell r="C187" t="str">
            <v>12,5 MG COM CT BL AL PLAST INC X 14 </v>
          </cell>
          <cell r="D187" t="str">
            <v>Conformidade</v>
          </cell>
          <cell r="E187">
            <v>1</v>
          </cell>
          <cell r="F187" t="str">
            <v>Monitorado</v>
          </cell>
          <cell r="G187" t="str">
            <v>Não</v>
          </cell>
          <cell r="H187">
            <v>7896261017016</v>
          </cell>
          <cell r="J187">
            <v>3.6</v>
          </cell>
        </row>
        <row r="188">
          <cell r="A188">
            <v>526512020076203</v>
          </cell>
          <cell r="B188" t="str">
            <v>HIGROTON</v>
          </cell>
          <cell r="C188" t="str">
            <v>25 MG COM CT  BL AL PLAS INC X 14</v>
          </cell>
          <cell r="D188" t="str">
            <v>Conformidade</v>
          </cell>
          <cell r="E188">
            <v>1</v>
          </cell>
          <cell r="F188" t="str">
            <v>Monitorado</v>
          </cell>
          <cell r="G188" t="str">
            <v>Não</v>
          </cell>
          <cell r="H188">
            <v>7896261018549</v>
          </cell>
          <cell r="J188">
            <v>6.322</v>
          </cell>
        </row>
        <row r="189">
          <cell r="A189">
            <v>526507302112315</v>
          </cell>
          <cell r="B189" t="str">
            <v>HIGROTON</v>
          </cell>
          <cell r="C189" t="str">
            <v>25 MG COM CT BL AL PLAS INC X 42</v>
          </cell>
          <cell r="D189" t="str">
            <v>Conformidade</v>
          </cell>
          <cell r="E189">
            <v>1</v>
          </cell>
          <cell r="F189" t="str">
            <v>Monitorado</v>
          </cell>
          <cell r="G189" t="str">
            <v>Não</v>
          </cell>
          <cell r="H189">
            <v>7896261000285</v>
          </cell>
          <cell r="J189">
            <v>18.99</v>
          </cell>
        </row>
        <row r="190">
          <cell r="A190">
            <v>526507303119313</v>
          </cell>
          <cell r="B190" t="str">
            <v>HIGROTON</v>
          </cell>
          <cell r="C190" t="str">
            <v>50 MG COM CT BL AL PLAS INC X 28</v>
          </cell>
          <cell r="D190" t="str">
            <v>Conformidade</v>
          </cell>
          <cell r="E190">
            <v>1</v>
          </cell>
          <cell r="F190" t="str">
            <v>Monitorado</v>
          </cell>
          <cell r="G190" t="str">
            <v>Não</v>
          </cell>
          <cell r="H190">
            <v>7896261000513</v>
          </cell>
          <cell r="J190">
            <v>19.169999999999998</v>
          </cell>
        </row>
        <row r="191">
          <cell r="A191">
            <v>526507501158315</v>
          </cell>
          <cell r="B191" t="str">
            <v>HYDERGINE</v>
          </cell>
          <cell r="C191" t="str">
            <v>0,3 MG/ML SOL INJ CT 50 AMP VD INC X 1 ML</v>
          </cell>
          <cell r="D191" t="str">
            <v>Conformidade</v>
          </cell>
          <cell r="E191">
            <v>2</v>
          </cell>
          <cell r="F191" t="str">
            <v>Monitorado</v>
          </cell>
          <cell r="G191" t="str">
            <v>Não</v>
          </cell>
          <cell r="H191">
            <v>7896261002289</v>
          </cell>
          <cell r="J191">
            <v>121.477</v>
          </cell>
        </row>
        <row r="192">
          <cell r="A192">
            <v>526507502111312</v>
          </cell>
          <cell r="B192" t="str">
            <v>HYDERGINE</v>
          </cell>
          <cell r="C192" t="str">
            <v>1 MG CAP GEL DUR CT BL AL PLAS INC X 36</v>
          </cell>
          <cell r="D192" t="str">
            <v>Conformidade</v>
          </cell>
          <cell r="E192">
            <v>2</v>
          </cell>
          <cell r="F192" t="str">
            <v>Monitorado</v>
          </cell>
          <cell r="G192" t="str">
            <v>Não</v>
          </cell>
          <cell r="H192">
            <v>7896261001732</v>
          </cell>
          <cell r="J192">
            <v>44.021</v>
          </cell>
        </row>
        <row r="193">
          <cell r="A193">
            <v>526507503134316</v>
          </cell>
          <cell r="B193" t="str">
            <v>HYDERGINE</v>
          </cell>
          <cell r="C193" t="str">
            <v>1 MG/ML SOL OR CT FR VD AMB X 30 ML</v>
          </cell>
          <cell r="D193" t="str">
            <v>Conformidade</v>
          </cell>
          <cell r="E193">
            <v>2</v>
          </cell>
          <cell r="F193" t="str">
            <v>Monitorado</v>
          </cell>
          <cell r="G193" t="str">
            <v>Não</v>
          </cell>
          <cell r="H193">
            <v>7896261001749</v>
          </cell>
          <cell r="J193">
            <v>32.231</v>
          </cell>
        </row>
        <row r="194">
          <cell r="A194">
            <v>526507504114319</v>
          </cell>
          <cell r="B194" t="str">
            <v>HYDERGINE</v>
          </cell>
          <cell r="C194" t="str">
            <v>4,5 MG COM CT BL AL PLAS INC X 14</v>
          </cell>
          <cell r="D194" t="str">
            <v>Conformidade</v>
          </cell>
          <cell r="E194">
            <v>2</v>
          </cell>
          <cell r="F194" t="str">
            <v>Monitorado</v>
          </cell>
          <cell r="G194" t="str">
            <v>Não</v>
          </cell>
          <cell r="H194">
            <v>7896409700213</v>
          </cell>
          <cell r="J194">
            <v>58.308</v>
          </cell>
        </row>
        <row r="195">
          <cell r="A195">
            <v>526507507113313</v>
          </cell>
          <cell r="B195" t="str">
            <v>HYDERGINE</v>
          </cell>
          <cell r="C195" t="str">
            <v>6 MG CAP SRO CT BL AL PLAS INC X 14</v>
          </cell>
          <cell r="D195" t="str">
            <v>Conformidade</v>
          </cell>
          <cell r="E195">
            <v>2</v>
          </cell>
          <cell r="F195" t="str">
            <v>Monitorado</v>
          </cell>
          <cell r="G195" t="str">
            <v>Não</v>
          </cell>
          <cell r="H195">
            <v>7896261001718</v>
          </cell>
          <cell r="J195">
            <v>58.612</v>
          </cell>
        </row>
        <row r="196">
          <cell r="A196">
            <v>526507506117315</v>
          </cell>
          <cell r="B196" t="str">
            <v>HYDERGINE</v>
          </cell>
          <cell r="C196" t="str">
            <v>6 MG CAP SRO CT BL AL PLAS INC X 28</v>
          </cell>
          <cell r="D196" t="str">
            <v>Conformidade</v>
          </cell>
          <cell r="E196">
            <v>2</v>
          </cell>
          <cell r="F196" t="str">
            <v>Monitorado</v>
          </cell>
          <cell r="G196" t="str">
            <v>Não</v>
          </cell>
          <cell r="H196">
            <v>7896261003224</v>
          </cell>
          <cell r="J196">
            <v>114.333</v>
          </cell>
        </row>
        <row r="197">
          <cell r="A197">
            <v>526507602175411</v>
          </cell>
          <cell r="B197" t="str">
            <v>HYPOTEARS PLUS</v>
          </cell>
          <cell r="C197" t="str">
            <v>50 MG/ML SOL OFT CT FR PLAS TRANS GOT X 10 ML</v>
          </cell>
          <cell r="D197" t="str">
            <v>Conformidade</v>
          </cell>
          <cell r="E197">
            <v>3</v>
          </cell>
          <cell r="F197" t="str">
            <v>Monitorado</v>
          </cell>
          <cell r="G197" t="str">
            <v>Não</v>
          </cell>
          <cell r="H197">
            <v>7896261008663</v>
          </cell>
          <cell r="J197">
            <v>22.398</v>
          </cell>
        </row>
        <row r="198">
          <cell r="A198">
            <v>526532001155318</v>
          </cell>
          <cell r="B198" t="str">
            <v>ILARIS</v>
          </cell>
          <cell r="C198" t="str">
            <v>150 MG PO LIOF INJ CT 01 FA VD INC</v>
          </cell>
          <cell r="D198" t="str">
            <v>Conformidade</v>
          </cell>
          <cell r="E198">
            <v>3</v>
          </cell>
          <cell r="F198" t="str">
            <v>Monitorado</v>
          </cell>
          <cell r="G198" t="str">
            <v>Não</v>
          </cell>
          <cell r="H198">
            <v>7896261016286</v>
          </cell>
          <cell r="J198">
            <v>44928.663</v>
          </cell>
        </row>
        <row r="199">
          <cell r="A199">
            <v>526516020085801</v>
          </cell>
          <cell r="B199" t="str">
            <v>Jakavi</v>
          </cell>
          <cell r="C199" t="str">
            <v>15 MG COM CT BL AL PLAS TRANS X 60</v>
          </cell>
          <cell r="D199" t="str">
            <v>Conformidade</v>
          </cell>
          <cell r="E199">
            <v>3</v>
          </cell>
          <cell r="F199" t="str">
            <v>Monitorado</v>
          </cell>
          <cell r="G199" t="str">
            <v>Não</v>
          </cell>
          <cell r="H199">
            <v>7896261018631</v>
          </cell>
          <cell r="J199">
            <v>22733.82</v>
          </cell>
        </row>
        <row r="200">
          <cell r="A200">
            <v>526516020085701</v>
          </cell>
          <cell r="B200" t="str">
            <v>Jakavi</v>
          </cell>
          <cell r="C200" t="str">
            <v>20 MG COM CT BL AL PLAS TRANS X 60</v>
          </cell>
          <cell r="D200" t="str">
            <v>Conformidade</v>
          </cell>
          <cell r="E200">
            <v>3</v>
          </cell>
          <cell r="F200" t="str">
            <v>Monitorado</v>
          </cell>
          <cell r="G200" t="str">
            <v>Não</v>
          </cell>
          <cell r="H200">
            <v>7896261018648</v>
          </cell>
          <cell r="J200">
            <v>22733.82</v>
          </cell>
        </row>
        <row r="201">
          <cell r="A201">
            <v>526516020085601</v>
          </cell>
          <cell r="B201" t="str">
            <v>Jakavi</v>
          </cell>
          <cell r="C201" t="str">
            <v>5 MG COM CT BL AL PLAS TRANS X 60</v>
          </cell>
          <cell r="D201" t="str">
            <v>Conformidade</v>
          </cell>
          <cell r="E201">
            <v>3</v>
          </cell>
          <cell r="F201" t="str">
            <v>Monitorado</v>
          </cell>
          <cell r="G201" t="str">
            <v>Não</v>
          </cell>
          <cell r="H201">
            <v>7896261018624</v>
          </cell>
          <cell r="J201">
            <v>12610.867</v>
          </cell>
        </row>
        <row r="202">
          <cell r="A202">
            <v>526515070085401</v>
          </cell>
          <cell r="B202" t="str">
            <v>JETREA</v>
          </cell>
          <cell r="C202" t="str">
            <v>2,5 MG/ML SOL DIL INJ IVIT AMP VD TRANS X 0,2 ML</v>
          </cell>
          <cell r="D202" t="str">
            <v>Conformidade</v>
          </cell>
          <cell r="E202">
            <v>3</v>
          </cell>
          <cell r="F202" t="str">
            <v>Monitorado</v>
          </cell>
          <cell r="G202" t="str">
            <v>Não</v>
          </cell>
          <cell r="H202">
            <v>7896548199596</v>
          </cell>
          <cell r="J202">
            <v>13096.473</v>
          </cell>
        </row>
        <row r="203">
          <cell r="A203">
            <v>526507901164411</v>
          </cell>
          <cell r="B203" t="str">
            <v>LACRIGEL A</v>
          </cell>
          <cell r="C203" t="str">
            <v>10  MG/G GEL OFT CT TB AL X 10 G</v>
          </cell>
          <cell r="D203" t="str">
            <v>Conformidade</v>
          </cell>
          <cell r="E203">
            <v>3</v>
          </cell>
          <cell r="F203" t="str">
            <v>Monitorado</v>
          </cell>
          <cell r="G203" t="str">
            <v>Não</v>
          </cell>
          <cell r="H203">
            <v>7896261008250</v>
          </cell>
          <cell r="J203">
            <v>33.018</v>
          </cell>
        </row>
        <row r="204">
          <cell r="A204">
            <v>500902101171317</v>
          </cell>
          <cell r="B204" t="str">
            <v>LACRIMA PLUS</v>
          </cell>
          <cell r="C204" t="str">
            <v>1,0 MG/ML + 3,0 MG/ML SOL OFT CT FR PLAS TRANS GOT X 15 ML</v>
          </cell>
          <cell r="D204" t="str">
            <v>Conformidade</v>
          </cell>
          <cell r="E204">
            <v>3</v>
          </cell>
          <cell r="F204" t="str">
            <v>Monitorado</v>
          </cell>
          <cell r="G204" t="str">
            <v>Não</v>
          </cell>
          <cell r="H204">
            <v>7896548113059</v>
          </cell>
          <cell r="J204">
            <v>14.816</v>
          </cell>
        </row>
        <row r="205">
          <cell r="A205">
            <v>526508005111312</v>
          </cell>
          <cell r="B205" t="str">
            <v>LAMISIL</v>
          </cell>
          <cell r="C205" t="str">
            <v>125 MG COM CT BL AL PLAS INC X 14</v>
          </cell>
          <cell r="D205" t="str">
            <v>Conformidade</v>
          </cell>
          <cell r="E205">
            <v>2</v>
          </cell>
          <cell r="F205" t="str">
            <v>Monitorado</v>
          </cell>
          <cell r="G205" t="str">
            <v>Não</v>
          </cell>
          <cell r="H205">
            <v>7896261002357</v>
          </cell>
          <cell r="J205">
            <v>59.782</v>
          </cell>
        </row>
        <row r="206">
          <cell r="A206">
            <v>526508007114319</v>
          </cell>
          <cell r="B206" t="str">
            <v>LAMISIL</v>
          </cell>
          <cell r="C206" t="str">
            <v>250 MG COM CT BL AL PLAS INC X 14</v>
          </cell>
          <cell r="D206" t="str">
            <v>Conformidade</v>
          </cell>
          <cell r="E206">
            <v>2</v>
          </cell>
          <cell r="F206" t="str">
            <v>Monitorado</v>
          </cell>
          <cell r="G206" t="str">
            <v>Não</v>
          </cell>
          <cell r="H206">
            <v>7896261001725</v>
          </cell>
          <cell r="J206">
            <v>110.733</v>
          </cell>
        </row>
        <row r="207">
          <cell r="A207">
            <v>526508006118310</v>
          </cell>
          <cell r="B207" t="str">
            <v>LAMISIL</v>
          </cell>
          <cell r="C207" t="str">
            <v>250 MG COM CT BL AL PLAS INC X 28</v>
          </cell>
          <cell r="D207" t="str">
            <v>Conformidade</v>
          </cell>
          <cell r="E207">
            <v>2</v>
          </cell>
          <cell r="F207" t="str">
            <v>Monitorado</v>
          </cell>
          <cell r="G207" t="str">
            <v>Não</v>
          </cell>
          <cell r="H207">
            <v>7896261001763</v>
          </cell>
          <cell r="J207">
            <v>220.556</v>
          </cell>
        </row>
        <row r="208">
          <cell r="A208">
            <v>526508008110317</v>
          </cell>
          <cell r="B208" t="str">
            <v>LAMISIL</v>
          </cell>
          <cell r="C208" t="str">
            <v>250 MG COM CT BL AL PLAS INC X 7</v>
          </cell>
          <cell r="D208" t="str">
            <v>Conformidade</v>
          </cell>
          <cell r="E208">
            <v>2</v>
          </cell>
          <cell r="F208" t="str">
            <v>Monitorado</v>
          </cell>
          <cell r="G208" t="str">
            <v>Não</v>
          </cell>
          <cell r="H208">
            <v>7896261003231</v>
          </cell>
          <cell r="J208">
            <v>56.25</v>
          </cell>
        </row>
        <row r="209">
          <cell r="A209">
            <v>526508011162314</v>
          </cell>
          <cell r="B209" t="str">
            <v>LAMISIL CREME</v>
          </cell>
          <cell r="C209" t="str">
            <v>10 MG/G CREME CT TB AL X 15 G</v>
          </cell>
          <cell r="D209" t="str">
            <v>Conformidade</v>
          </cell>
          <cell r="E209">
            <v>1</v>
          </cell>
          <cell r="F209" t="str">
            <v>Monitorado</v>
          </cell>
          <cell r="G209" t="str">
            <v>Não</v>
          </cell>
          <cell r="H209">
            <v>7896261009745</v>
          </cell>
          <cell r="J209">
            <v>14.006</v>
          </cell>
        </row>
        <row r="210">
          <cell r="A210">
            <v>526508010166316</v>
          </cell>
          <cell r="B210" t="str">
            <v>LAMISIL CREME</v>
          </cell>
          <cell r="C210" t="str">
            <v>10 MG/G CREME CT TB AL X 7,5 G</v>
          </cell>
          <cell r="D210" t="str">
            <v>Conformidade</v>
          </cell>
          <cell r="E210">
            <v>1</v>
          </cell>
          <cell r="F210" t="str">
            <v>Monitorado</v>
          </cell>
          <cell r="G210" t="str">
            <v>Não</v>
          </cell>
          <cell r="H210">
            <v>7896261008991</v>
          </cell>
          <cell r="J210">
            <v>6.986</v>
          </cell>
        </row>
        <row r="211">
          <cell r="A211">
            <v>526531701161312</v>
          </cell>
          <cell r="B211" t="str">
            <v>LAMISILATE</v>
          </cell>
          <cell r="C211" t="str">
            <v>10 MG/G CREM DERM CT TB AL X 15 G </v>
          </cell>
          <cell r="D211" t="str">
            <v>Conformidade</v>
          </cell>
          <cell r="E211">
            <v>1</v>
          </cell>
          <cell r="F211" t="str">
            <v>Monitorado</v>
          </cell>
          <cell r="G211" t="str">
            <v>Não</v>
          </cell>
          <cell r="H211">
            <v>7896261009745</v>
          </cell>
          <cell r="J211">
            <v>11.823</v>
          </cell>
        </row>
        <row r="212">
          <cell r="A212">
            <v>526531702168310</v>
          </cell>
          <cell r="B212" t="str">
            <v>LAMISILATE</v>
          </cell>
          <cell r="C212" t="str">
            <v>10 MG/G CREM DERM CT TB AL X 30 G </v>
          </cell>
          <cell r="D212" t="str">
            <v>Conformidade</v>
          </cell>
          <cell r="E212">
            <v>1</v>
          </cell>
          <cell r="F212" t="str">
            <v>Monitorado</v>
          </cell>
          <cell r="G212" t="str">
            <v>Não</v>
          </cell>
          <cell r="H212">
            <v>7896261009011</v>
          </cell>
          <cell r="J212">
            <v>19.71</v>
          </cell>
        </row>
        <row r="213">
          <cell r="A213">
            <v>526531703164319</v>
          </cell>
          <cell r="B213" t="str">
            <v>LAMISILATE</v>
          </cell>
          <cell r="C213" t="str">
            <v>10 MG/G CREM DERM CT TB AL X 7,5 G </v>
          </cell>
          <cell r="D213" t="str">
            <v>Conformidade</v>
          </cell>
          <cell r="E213">
            <v>1</v>
          </cell>
          <cell r="F213" t="str">
            <v>Monitorado</v>
          </cell>
          <cell r="G213" t="str">
            <v>Não</v>
          </cell>
          <cell r="H213">
            <v>7896261008991</v>
          </cell>
          <cell r="J213">
            <v>6.986</v>
          </cell>
        </row>
        <row r="214">
          <cell r="A214">
            <v>526531704160317</v>
          </cell>
          <cell r="B214" t="str">
            <v>LAMISILATE</v>
          </cell>
          <cell r="C214" t="str">
            <v>10 MG/G GEL CT BG AL X 20 G </v>
          </cell>
          <cell r="D214" t="str">
            <v>Conformidade</v>
          </cell>
          <cell r="E214">
            <v>1</v>
          </cell>
          <cell r="F214" t="str">
            <v>Monitorado</v>
          </cell>
          <cell r="G214" t="str">
            <v>Não</v>
          </cell>
          <cell r="H214">
            <v>7896261003453</v>
          </cell>
          <cell r="J214">
            <v>21.768</v>
          </cell>
        </row>
        <row r="215">
          <cell r="A215">
            <v>526531705175318</v>
          </cell>
          <cell r="B215" t="str">
            <v>LAMISILATE</v>
          </cell>
          <cell r="C215" t="str">
            <v>10 MG/G SOL TOP CT FR PLAS OPC SPRAY X 30 ML </v>
          </cell>
          <cell r="D215" t="str">
            <v>Conformidade</v>
          </cell>
          <cell r="E215">
            <v>1</v>
          </cell>
          <cell r="F215" t="str">
            <v>Monitorado</v>
          </cell>
          <cell r="G215" t="str">
            <v>Não</v>
          </cell>
          <cell r="H215">
            <v>7896261003989</v>
          </cell>
          <cell r="J215">
            <v>38.835</v>
          </cell>
        </row>
        <row r="216">
          <cell r="A216">
            <v>526531601175311</v>
          </cell>
          <cell r="B216" t="str">
            <v>LAMISILATE UMA VEZ</v>
          </cell>
          <cell r="C216" t="str">
            <v>10 MG/G SOL FORM FILME CT BG AL X 4 G </v>
          </cell>
          <cell r="D216" t="str">
            <v>Conformidade</v>
          </cell>
          <cell r="E216">
            <v>1</v>
          </cell>
          <cell r="F216" t="str">
            <v>Monitorado</v>
          </cell>
          <cell r="G216" t="str">
            <v>Não</v>
          </cell>
          <cell r="H216">
            <v>7896261012295</v>
          </cell>
          <cell r="J216">
            <v>27.63</v>
          </cell>
        </row>
        <row r="217">
          <cell r="A217">
            <v>526508301111410</v>
          </cell>
          <cell r="B217" t="str">
            <v>LEPONEX</v>
          </cell>
          <cell r="C217" t="str">
            <v>100 MG COM CT BL AL PLAS INC X 30</v>
          </cell>
          <cell r="D217" t="str">
            <v>Conformidade</v>
          </cell>
          <cell r="E217">
            <v>1</v>
          </cell>
          <cell r="F217" t="str">
            <v>Monitorado</v>
          </cell>
          <cell r="G217" t="str">
            <v>Não</v>
          </cell>
          <cell r="H217">
            <v>7896261002388</v>
          </cell>
          <cell r="J217">
            <v>197.178</v>
          </cell>
        </row>
        <row r="218">
          <cell r="A218">
            <v>526508305115410</v>
          </cell>
          <cell r="B218" t="str">
            <v>LEPONEX</v>
          </cell>
          <cell r="C218" t="str">
            <v>25 MG COM CT BL AL PLAS INC X 20 </v>
          </cell>
          <cell r="D218" t="str">
            <v>Conformidade</v>
          </cell>
          <cell r="E218">
            <v>1</v>
          </cell>
          <cell r="F218" t="str">
            <v>Monitorado</v>
          </cell>
          <cell r="G218" t="str">
            <v>Não</v>
          </cell>
          <cell r="H218">
            <v>7896261002371</v>
          </cell>
          <cell r="J218">
            <v>32.67</v>
          </cell>
        </row>
        <row r="219">
          <cell r="A219">
            <v>526527601115310</v>
          </cell>
          <cell r="B219" t="str">
            <v>LESCOL XL</v>
          </cell>
          <cell r="C219" t="str">
            <v>80 MG COM REV LIB PROL CT BL AL/AL X 30</v>
          </cell>
          <cell r="D219" t="str">
            <v>Conformidade</v>
          </cell>
          <cell r="E219">
            <v>1</v>
          </cell>
          <cell r="F219" t="str">
            <v>Monitorado</v>
          </cell>
          <cell r="G219" t="str">
            <v>Não</v>
          </cell>
          <cell r="H219">
            <v>7896261005297</v>
          </cell>
          <cell r="J219">
            <v>130.443</v>
          </cell>
        </row>
        <row r="220">
          <cell r="A220">
            <v>526508601113419</v>
          </cell>
          <cell r="B220" t="str">
            <v>LIORESAL</v>
          </cell>
          <cell r="C220" t="str">
            <v>10 MG COM CT BL AL PLAS INC  X 20</v>
          </cell>
          <cell r="D220" t="str">
            <v>Conformidade</v>
          </cell>
          <cell r="E220">
            <v>3</v>
          </cell>
          <cell r="F220" t="str">
            <v>Monitorado</v>
          </cell>
          <cell r="G220" t="str">
            <v>Não</v>
          </cell>
          <cell r="H220">
            <v>7896261000520</v>
          </cell>
          <cell r="J220">
            <v>28.968</v>
          </cell>
        </row>
        <row r="221">
          <cell r="A221">
            <v>526509101114317</v>
          </cell>
          <cell r="B221" t="str">
            <v>LOPRESSOR</v>
          </cell>
          <cell r="C221" t="str">
            <v>100 MG COM REV CT 2 BL AL PLAS INC X 10</v>
          </cell>
          <cell r="D221" t="str">
            <v>Conformidade</v>
          </cell>
          <cell r="E221">
            <v>2</v>
          </cell>
          <cell r="F221" t="str">
            <v>Monitorado</v>
          </cell>
          <cell r="G221" t="str">
            <v>Não</v>
          </cell>
          <cell r="H221">
            <v>7896261000575</v>
          </cell>
          <cell r="J221">
            <v>18.708</v>
          </cell>
        </row>
        <row r="222">
          <cell r="A222">
            <v>526509401118318</v>
          </cell>
          <cell r="B222" t="str">
            <v>LOTENSIN</v>
          </cell>
          <cell r="C222" t="str">
            <v>10 MG COM REV CT BL AL/AL X 14</v>
          </cell>
          <cell r="D222" t="str">
            <v>Conformidade</v>
          </cell>
          <cell r="E222">
            <v>1</v>
          </cell>
          <cell r="F222" t="str">
            <v>Monitorado</v>
          </cell>
          <cell r="G222" t="str">
            <v>Não</v>
          </cell>
          <cell r="H222">
            <v>7896261000599</v>
          </cell>
          <cell r="J222">
            <v>36.191</v>
          </cell>
        </row>
        <row r="223">
          <cell r="A223">
            <v>526509402114316</v>
          </cell>
          <cell r="B223" t="str">
            <v>LOTENSIN</v>
          </cell>
          <cell r="C223" t="str">
            <v>10 MG COM REV CT BL AL/AL X 30</v>
          </cell>
          <cell r="D223" t="str">
            <v>Conformidade</v>
          </cell>
          <cell r="E223">
            <v>1</v>
          </cell>
          <cell r="F223" t="str">
            <v>Monitorado</v>
          </cell>
          <cell r="G223" t="str">
            <v>Não</v>
          </cell>
          <cell r="H223">
            <v>7896261000872</v>
          </cell>
          <cell r="J223">
            <v>74.643</v>
          </cell>
        </row>
        <row r="224">
          <cell r="A224">
            <v>526509405113310</v>
          </cell>
          <cell r="B224" t="str">
            <v>LOTENSIN</v>
          </cell>
          <cell r="C224" t="str">
            <v>5 MG COM REV CT BL AL/AL X 30</v>
          </cell>
          <cell r="D224" t="str">
            <v>Conformidade</v>
          </cell>
          <cell r="E224">
            <v>1</v>
          </cell>
          <cell r="F224" t="str">
            <v>Monitorado</v>
          </cell>
          <cell r="G224" t="str">
            <v>Não</v>
          </cell>
          <cell r="H224">
            <v>7896261000858</v>
          </cell>
          <cell r="J224">
            <v>47.306</v>
          </cell>
        </row>
        <row r="225">
          <cell r="A225">
            <v>526527101112312</v>
          </cell>
          <cell r="B225" t="str">
            <v>LOTENSIN H</v>
          </cell>
          <cell r="C225" t="str">
            <v>10 MG + 12,5 MG COM REV CT BL AL / AL X 30</v>
          </cell>
          <cell r="D225" t="str">
            <v>Conformidade</v>
          </cell>
          <cell r="E225">
            <v>2</v>
          </cell>
          <cell r="F225" t="str">
            <v>Monitorado</v>
          </cell>
          <cell r="G225" t="str">
            <v>Não</v>
          </cell>
          <cell r="H225">
            <v>7896261000940</v>
          </cell>
          <cell r="J225">
            <v>58.927</v>
          </cell>
        </row>
        <row r="226">
          <cell r="A226">
            <v>526527102119310</v>
          </cell>
          <cell r="B226" t="str">
            <v>LOTENSIN H</v>
          </cell>
          <cell r="C226" t="str">
            <v>5 MG + 6,25 MG COM REV CT BL AL / AL X 30</v>
          </cell>
          <cell r="D226" t="str">
            <v>Conformidade</v>
          </cell>
          <cell r="E226">
            <v>2</v>
          </cell>
          <cell r="F226" t="str">
            <v>Monitorado</v>
          </cell>
          <cell r="G226" t="str">
            <v>Não</v>
          </cell>
          <cell r="H226">
            <v>7896261000933</v>
          </cell>
          <cell r="J226">
            <v>37.305</v>
          </cell>
        </row>
        <row r="227">
          <cell r="A227">
            <v>526529502157216</v>
          </cell>
          <cell r="B227" t="str">
            <v>LUCENTIS</v>
          </cell>
          <cell r="C227" t="str">
            <v>10 MG/ML SOL INJ CT 1 FA VD INC X 0,23 ML + SER + AGULHA + FILTRO P/ INJ</v>
          </cell>
          <cell r="D227" t="str">
            <v>Conformidade</v>
          </cell>
          <cell r="E227">
            <v>3</v>
          </cell>
          <cell r="F227" t="str">
            <v>Monitorado</v>
          </cell>
          <cell r="G227" t="str">
            <v>Não</v>
          </cell>
          <cell r="H227">
            <v>7896261014985</v>
          </cell>
          <cell r="J227">
            <v>3700.271</v>
          </cell>
        </row>
        <row r="228">
          <cell r="A228">
            <v>526515080085503</v>
          </cell>
          <cell r="B228" t="str">
            <v>LUCENTIS</v>
          </cell>
          <cell r="C228" t="str">
            <v>10 MG/ML SOL INJ CT 1 SER PREENC VD TRANS X 0,165 ML</v>
          </cell>
          <cell r="D228" t="str">
            <v>Conformidade</v>
          </cell>
          <cell r="E228">
            <v>3</v>
          </cell>
          <cell r="F228" t="str">
            <v>Monitorado</v>
          </cell>
          <cell r="G228" t="str">
            <v>Não</v>
          </cell>
          <cell r="H228">
            <v>7896261020085</v>
          </cell>
          <cell r="J228">
            <v>2654.538</v>
          </cell>
        </row>
        <row r="229">
          <cell r="A229">
            <v>526509601117315</v>
          </cell>
          <cell r="B229" t="str">
            <v>LUDIOMIL</v>
          </cell>
          <cell r="C229" t="str">
            <v>25 MG COM REV CT BL AL PLAS INC X 20</v>
          </cell>
          <cell r="D229" t="str">
            <v>Conformidade</v>
          </cell>
          <cell r="E229">
            <v>1</v>
          </cell>
          <cell r="F229" t="str">
            <v>Monitorado</v>
          </cell>
          <cell r="G229" t="str">
            <v>Não</v>
          </cell>
          <cell r="H229">
            <v>7896261000179</v>
          </cell>
          <cell r="J229">
            <v>30.352</v>
          </cell>
        </row>
        <row r="230">
          <cell r="A230">
            <v>526509603111314</v>
          </cell>
          <cell r="B230" t="str">
            <v>LUDIOMIL</v>
          </cell>
          <cell r="C230" t="str">
            <v>75 MG COM REV CT BL AL PLAS INC X 20</v>
          </cell>
          <cell r="D230" t="str">
            <v>Conformidade</v>
          </cell>
          <cell r="E230">
            <v>1</v>
          </cell>
          <cell r="F230" t="str">
            <v>Monitorado</v>
          </cell>
          <cell r="G230" t="str">
            <v>Não</v>
          </cell>
          <cell r="H230">
            <v>7896261000186</v>
          </cell>
          <cell r="J230">
            <v>77.726</v>
          </cell>
        </row>
        <row r="231">
          <cell r="A231">
            <v>500902301170111</v>
          </cell>
          <cell r="B231" t="str">
            <v>MALEATO DE TIMOLOL</v>
          </cell>
          <cell r="C231" t="str">
            <v>5,0 MG/ML SOL OFT CT FR PLAS OPC GOT X 5 ML</v>
          </cell>
          <cell r="D231" t="str">
            <v>Conformidade</v>
          </cell>
          <cell r="E231">
            <v>2</v>
          </cell>
          <cell r="F231" t="str">
            <v>Monitorado</v>
          </cell>
          <cell r="G231" t="str">
            <v>Não</v>
          </cell>
          <cell r="H231">
            <v>7896548165577</v>
          </cell>
          <cell r="J231">
            <v>7.267</v>
          </cell>
        </row>
        <row r="232">
          <cell r="A232">
            <v>500902501161319</v>
          </cell>
          <cell r="B232" t="str">
            <v>MAXIDEX</v>
          </cell>
          <cell r="C232" t="str">
            <v>1,0 MG/G POM OFT CT BG AL X 3,5 G</v>
          </cell>
          <cell r="D232" t="str">
            <v>Conformidade</v>
          </cell>
          <cell r="E232">
            <v>3</v>
          </cell>
          <cell r="F232" t="str">
            <v>Monitorado</v>
          </cell>
          <cell r="G232" t="str">
            <v>Não</v>
          </cell>
          <cell r="H232">
            <v>7896548198292</v>
          </cell>
          <cell r="J232">
            <v>19.552</v>
          </cell>
        </row>
        <row r="233">
          <cell r="A233">
            <v>500902502176311</v>
          </cell>
          <cell r="B233" t="str">
            <v>MAXIDEX</v>
          </cell>
          <cell r="C233" t="str">
            <v>1,0 MG/ML SUS OFT CT FR PLAS TRANS GOT X 5 ML</v>
          </cell>
          <cell r="D233" t="str">
            <v>Conformidade</v>
          </cell>
          <cell r="E233">
            <v>3</v>
          </cell>
          <cell r="F233" t="str">
            <v>Monitorado</v>
          </cell>
          <cell r="G233" t="str">
            <v>Não</v>
          </cell>
          <cell r="H233">
            <v>7896548111727</v>
          </cell>
          <cell r="J233">
            <v>5.703</v>
          </cell>
        </row>
        <row r="234">
          <cell r="A234">
            <v>500902601166312</v>
          </cell>
          <cell r="B234" t="str">
            <v>MAXITROL</v>
          </cell>
          <cell r="C234" t="str">
            <v>1,0 MG/G + 5,0 MG/G + 6.000 UI/G POM OFT CT BG AL X 3,5 G</v>
          </cell>
          <cell r="D234" t="str">
            <v>Conformidade</v>
          </cell>
          <cell r="E234">
            <v>3</v>
          </cell>
          <cell r="F234" t="str">
            <v>Monitorado</v>
          </cell>
          <cell r="G234" t="str">
            <v>Não</v>
          </cell>
          <cell r="H234">
            <v>7896548198285</v>
          </cell>
          <cell r="J234">
            <v>19.226</v>
          </cell>
        </row>
        <row r="235">
          <cell r="A235">
            <v>500902602170313</v>
          </cell>
          <cell r="B235" t="str">
            <v>MAXITROL</v>
          </cell>
          <cell r="C235" t="str">
            <v>1,0 MG/ML + 5,0 MG/ML + 6.000 UI/ML SUS OFT CT FR PLAS TRANS GOT X 5 ML</v>
          </cell>
          <cell r="D235" t="str">
            <v>Conformidade</v>
          </cell>
          <cell r="E235">
            <v>3</v>
          </cell>
          <cell r="F235" t="str">
            <v>Monitorado</v>
          </cell>
          <cell r="G235" t="str">
            <v>Não</v>
          </cell>
          <cell r="H235">
            <v>7896548111987</v>
          </cell>
          <cell r="J235">
            <v>11.801</v>
          </cell>
        </row>
        <row r="236">
          <cell r="A236">
            <v>526510101114418</v>
          </cell>
          <cell r="B236" t="str">
            <v>MERIGEST</v>
          </cell>
          <cell r="C236" t="str">
            <v>2,0 MG + 0,7 MG COM REV CT BL AL PLAS OPC X 28</v>
          </cell>
          <cell r="D236" t="str">
            <v>Conformidade</v>
          </cell>
          <cell r="E236">
            <v>3</v>
          </cell>
          <cell r="F236" t="str">
            <v>Monitorado</v>
          </cell>
          <cell r="G236" t="str">
            <v>Não</v>
          </cell>
          <cell r="H236">
            <v>7896261004696</v>
          </cell>
          <cell r="J236">
            <v>37.698</v>
          </cell>
        </row>
        <row r="237">
          <cell r="A237">
            <v>526510301113415</v>
          </cell>
          <cell r="B237" t="str">
            <v>METHERGIN</v>
          </cell>
          <cell r="C237" t="str">
            <v>0,125 MG DRG CT BL AL PLAS INC X 12</v>
          </cell>
          <cell r="D237" t="str">
            <v>Conformidade</v>
          </cell>
          <cell r="E237">
            <v>3</v>
          </cell>
          <cell r="F237" t="str">
            <v>Monitorado</v>
          </cell>
          <cell r="G237" t="str">
            <v>Não</v>
          </cell>
          <cell r="H237">
            <v>7896261002487</v>
          </cell>
          <cell r="J237">
            <v>6.097</v>
          </cell>
        </row>
        <row r="238">
          <cell r="A238">
            <v>526510302152414</v>
          </cell>
          <cell r="B238" t="str">
            <v>METHERGIN</v>
          </cell>
          <cell r="C238" t="str">
            <v>0,2 MG/ML SOL INJ CT 50 AMP VD INC X 1 ML</v>
          </cell>
          <cell r="D238" t="str">
            <v>Conformidade</v>
          </cell>
          <cell r="E238">
            <v>3</v>
          </cell>
          <cell r="F238" t="str">
            <v>Monitorado</v>
          </cell>
          <cell r="G238" t="str">
            <v>Não</v>
          </cell>
          <cell r="H238">
            <v>7896261002500</v>
          </cell>
          <cell r="J238">
            <v>100.935</v>
          </cell>
        </row>
        <row r="239">
          <cell r="A239">
            <v>526510404151311</v>
          </cell>
          <cell r="B239" t="str">
            <v>MIACALCIC</v>
          </cell>
          <cell r="C239" t="str">
            <v>100 UI SOL INJ CT 5 AMP VD INC X 1 ML</v>
          </cell>
          <cell r="D239" t="str">
            <v>Conformidade</v>
          </cell>
          <cell r="E239">
            <v>3</v>
          </cell>
          <cell r="F239" t="str">
            <v>Monitorado</v>
          </cell>
          <cell r="G239" t="str">
            <v>Não</v>
          </cell>
          <cell r="H239">
            <v>7896261015555</v>
          </cell>
          <cell r="J239">
            <v>204.57</v>
          </cell>
        </row>
        <row r="240">
          <cell r="A240">
            <v>526510402173413</v>
          </cell>
          <cell r="B240" t="str">
            <v>MIACALCIC</v>
          </cell>
          <cell r="C240" t="str">
            <v>200 UI/DOSE SOL NAS CT FR VD INC NEB X 2 ML</v>
          </cell>
          <cell r="D240" t="str">
            <v>Conformidade</v>
          </cell>
          <cell r="E240">
            <v>3</v>
          </cell>
          <cell r="F240" t="str">
            <v>Monitorado</v>
          </cell>
          <cell r="G240" t="str">
            <v>Não</v>
          </cell>
          <cell r="H240">
            <v>7896261001640</v>
          </cell>
          <cell r="J240">
            <v>182.205</v>
          </cell>
        </row>
        <row r="241">
          <cell r="A241">
            <v>526510501171419</v>
          </cell>
          <cell r="B241" t="str">
            <v>MIFLASONA</v>
          </cell>
          <cell r="C241" t="str">
            <v>200 MCG CAP INAL OR CT BL AL PLAS TRANS X 60 + INAL</v>
          </cell>
          <cell r="D241" t="str">
            <v>Conformidade</v>
          </cell>
          <cell r="E241">
            <v>3</v>
          </cell>
          <cell r="F241" t="str">
            <v>Monitorado</v>
          </cell>
          <cell r="G241" t="str">
            <v>Não</v>
          </cell>
          <cell r="H241">
            <v>7896261004009</v>
          </cell>
          <cell r="J241">
            <v>19.89</v>
          </cell>
        </row>
        <row r="242">
          <cell r="A242">
            <v>526510502178417</v>
          </cell>
          <cell r="B242" t="str">
            <v>MIFLASONA</v>
          </cell>
          <cell r="C242" t="str">
            <v>400 MCG CAP INAL OR CT BL AL PLAS TRANS X 60 + INAL</v>
          </cell>
          <cell r="D242" t="str">
            <v>Conformidade</v>
          </cell>
          <cell r="E242">
            <v>3</v>
          </cell>
          <cell r="F242" t="str">
            <v>Monitorado</v>
          </cell>
          <cell r="G242" t="str">
            <v>Não</v>
          </cell>
          <cell r="H242">
            <v>7896261004016</v>
          </cell>
          <cell r="J242">
            <v>34.548</v>
          </cell>
        </row>
        <row r="243">
          <cell r="A243">
            <v>526510607174411</v>
          </cell>
          <cell r="B243" t="str">
            <v>MIFLONIDE</v>
          </cell>
          <cell r="C243" t="str">
            <v>200 MCG CAP GEL DURA P/ INAL CT BL AL PLAS INC X 30</v>
          </cell>
          <cell r="D243" t="str">
            <v>Conformidade</v>
          </cell>
          <cell r="E243">
            <v>3</v>
          </cell>
          <cell r="F243" t="str">
            <v>Monitorado</v>
          </cell>
          <cell r="G243" t="str">
            <v>Não</v>
          </cell>
          <cell r="H243">
            <v>7896261006508</v>
          </cell>
          <cell r="J243">
            <v>11.137</v>
          </cell>
        </row>
        <row r="244">
          <cell r="A244">
            <v>526510603179419</v>
          </cell>
          <cell r="B244" t="str">
            <v>MIFLONIDE</v>
          </cell>
          <cell r="C244" t="str">
            <v>200 MCG CAP GEL DURA P/ INAL CT BL AL PLAS INC X 30 + INAL</v>
          </cell>
          <cell r="D244" t="str">
            <v>Conformidade</v>
          </cell>
          <cell r="E244">
            <v>3</v>
          </cell>
          <cell r="F244" t="str">
            <v>Monitorado</v>
          </cell>
          <cell r="G244" t="str">
            <v>Não</v>
          </cell>
          <cell r="H244">
            <v>7896261006539</v>
          </cell>
          <cell r="J244">
            <v>14.265</v>
          </cell>
        </row>
        <row r="245">
          <cell r="A245">
            <v>526510601117416</v>
          </cell>
          <cell r="B245" t="str">
            <v>MIFLONIDE</v>
          </cell>
          <cell r="C245" t="str">
            <v>200 MCG CAP GEL DURA P/ INAL CT BL AL PLAS INC X 60 + INAL</v>
          </cell>
          <cell r="D245" t="str">
            <v>Conformidade</v>
          </cell>
          <cell r="E245">
            <v>3</v>
          </cell>
          <cell r="F245" t="str">
            <v>Monitorado</v>
          </cell>
          <cell r="G245" t="str">
            <v>Não</v>
          </cell>
          <cell r="H245">
            <v>7896261005259</v>
          </cell>
          <cell r="J245">
            <v>28.642</v>
          </cell>
        </row>
        <row r="246">
          <cell r="A246">
            <v>526510608170411</v>
          </cell>
          <cell r="B246" t="str">
            <v>MIFLONIDE</v>
          </cell>
          <cell r="C246" t="str">
            <v>400 MCG CAP GEL DURA P/ INAL CT BL AL PLAS INC X 30</v>
          </cell>
          <cell r="D246" t="str">
            <v>Conformidade</v>
          </cell>
          <cell r="E246">
            <v>3</v>
          </cell>
          <cell r="F246" t="str">
            <v>Monitorado</v>
          </cell>
          <cell r="G246" t="str">
            <v>Não</v>
          </cell>
          <cell r="H246">
            <v>7896261006522</v>
          </cell>
          <cell r="J246">
            <v>21.588</v>
          </cell>
        </row>
        <row r="247">
          <cell r="A247">
            <v>526510604175417</v>
          </cell>
          <cell r="B247" t="str">
            <v>MIFLONIDE</v>
          </cell>
          <cell r="C247" t="str">
            <v>400 MCG CAP GEL DURA P/ INAL CT BL AL PLAS INC X 30 + INAL</v>
          </cell>
          <cell r="D247" t="str">
            <v>Conformidade</v>
          </cell>
          <cell r="E247">
            <v>3</v>
          </cell>
          <cell r="F247" t="str">
            <v>Monitorado</v>
          </cell>
          <cell r="G247" t="str">
            <v>Não</v>
          </cell>
          <cell r="H247">
            <v>7896261006546</v>
          </cell>
          <cell r="J247">
            <v>24.885</v>
          </cell>
        </row>
        <row r="248">
          <cell r="A248">
            <v>526510602113414</v>
          </cell>
          <cell r="B248" t="str">
            <v>MIFLONIDE</v>
          </cell>
          <cell r="C248" t="str">
            <v>400 MCG CAP GEL DURA P/ INAL CT BL AL PLAS INC X 60 + INAL</v>
          </cell>
          <cell r="D248" t="str">
            <v>Conformidade</v>
          </cell>
          <cell r="E248">
            <v>3</v>
          </cell>
          <cell r="F248" t="str">
            <v>Monitorado</v>
          </cell>
          <cell r="G248" t="str">
            <v>Não</v>
          </cell>
          <cell r="H248">
            <v>7896261005266</v>
          </cell>
          <cell r="J248">
            <v>49.77</v>
          </cell>
        </row>
        <row r="249">
          <cell r="A249">
            <v>526510902133410</v>
          </cell>
          <cell r="B249" t="str">
            <v>MURICALM</v>
          </cell>
          <cell r="C249" t="str">
            <v>0.1 MG/ML XPE CT FR VD AMB X 120 ML</v>
          </cell>
          <cell r="D249" t="str">
            <v>Conformidade</v>
          </cell>
          <cell r="E249">
            <v>1</v>
          </cell>
          <cell r="F249" t="str">
            <v>Monitorado</v>
          </cell>
          <cell r="G249" t="str">
            <v>Não</v>
          </cell>
          <cell r="H249">
            <v>7896261002562</v>
          </cell>
          <cell r="J249">
            <v>8.347</v>
          </cell>
        </row>
        <row r="250">
          <cell r="A250">
            <v>526510901137412</v>
          </cell>
          <cell r="B250" t="str">
            <v>MURICALM</v>
          </cell>
          <cell r="C250" t="str">
            <v>1 MG/ML SOL OR CT FR VD CGT X 10 ML</v>
          </cell>
          <cell r="D250" t="str">
            <v>Conformidade</v>
          </cell>
          <cell r="E250">
            <v>1</v>
          </cell>
          <cell r="F250" t="str">
            <v>Monitorado</v>
          </cell>
          <cell r="G250" t="str">
            <v>Não</v>
          </cell>
          <cell r="H250">
            <v>7896261002555</v>
          </cell>
          <cell r="J250">
            <v>6.941</v>
          </cell>
        </row>
        <row r="251">
          <cell r="A251">
            <v>500902901178316</v>
          </cell>
          <cell r="B251" t="str">
            <v>MYDRIACYL</v>
          </cell>
          <cell r="C251" t="str">
            <v>10 MG/ML SOL OFT CT FR PLAS TRANS GOT X 5 ML</v>
          </cell>
          <cell r="D251" t="str">
            <v>Conformidade</v>
          </cell>
          <cell r="E251">
            <v>3</v>
          </cell>
          <cell r="F251" t="str">
            <v>Monitorado</v>
          </cell>
          <cell r="G251" t="str">
            <v>Não</v>
          </cell>
          <cell r="H251">
            <v>7896548112229</v>
          </cell>
          <cell r="J251">
            <v>11.52</v>
          </cell>
        </row>
        <row r="252">
          <cell r="A252">
            <v>526511001113213</v>
          </cell>
          <cell r="B252" t="str">
            <v>MYFORTIC</v>
          </cell>
          <cell r="C252" t="str">
            <v>180 MG COM REV CT BL AL/AL X 120</v>
          </cell>
          <cell r="D252" t="str">
            <v>Conformidade</v>
          </cell>
          <cell r="E252">
            <v>3</v>
          </cell>
          <cell r="F252" t="str">
            <v>Monitorado</v>
          </cell>
          <cell r="G252" t="str">
            <v>Não</v>
          </cell>
          <cell r="H252">
            <v>7896261007802</v>
          </cell>
          <cell r="J252">
            <v>902.97</v>
          </cell>
        </row>
        <row r="253">
          <cell r="A253">
            <v>526511002111214</v>
          </cell>
          <cell r="B253" t="str">
            <v>MYFORTIC</v>
          </cell>
          <cell r="C253" t="str">
            <v>360 MG COM REV CT BL AL/AL X 120</v>
          </cell>
          <cell r="D253" t="str">
            <v>Conformidade</v>
          </cell>
          <cell r="E253">
            <v>3</v>
          </cell>
          <cell r="F253" t="str">
            <v>Monitorado</v>
          </cell>
          <cell r="G253" t="str">
            <v>Não</v>
          </cell>
          <cell r="H253">
            <v>7896261007819</v>
          </cell>
          <cell r="J253">
            <v>1805.985</v>
          </cell>
        </row>
        <row r="254">
          <cell r="A254">
            <v>500904901132312</v>
          </cell>
          <cell r="B254" t="str">
            <v>NEVANAC</v>
          </cell>
          <cell r="C254" t="str">
            <v>1 MG/ML SUS OFT CT FR PLAS TRANS GOT X 5 ML </v>
          </cell>
          <cell r="D254" t="str">
            <v>Conformidade</v>
          </cell>
          <cell r="E254">
            <v>3</v>
          </cell>
          <cell r="F254" t="str">
            <v>Monitorado</v>
          </cell>
          <cell r="G254" t="str">
            <v>Não</v>
          </cell>
          <cell r="H254">
            <v>7896548197585</v>
          </cell>
          <cell r="J254">
            <v>44.64</v>
          </cell>
        </row>
        <row r="255">
          <cell r="A255">
            <v>526514120079903</v>
          </cell>
          <cell r="B255" t="str">
            <v>NEVANAC UNO</v>
          </cell>
          <cell r="C255" t="str">
            <v>3 MG/ML SUS OFT CT FR PLAS OPC GOT X 3 ML</v>
          </cell>
          <cell r="D255" t="str">
            <v>Conformidade</v>
          </cell>
          <cell r="E255">
            <v>3</v>
          </cell>
          <cell r="F255" t="str">
            <v>Monitorado</v>
          </cell>
          <cell r="G255" t="str">
            <v>Não</v>
          </cell>
          <cell r="H255">
            <v>7896548199459</v>
          </cell>
          <cell r="J255">
            <v>80.347</v>
          </cell>
        </row>
        <row r="256">
          <cell r="A256">
            <v>526532102172412</v>
          </cell>
          <cell r="B256" t="str">
            <v>NICOTINELL</v>
          </cell>
          <cell r="C256" t="str">
            <v>14 MG ADES TRANSD CT SACHE X 7</v>
          </cell>
          <cell r="D256" t="str">
            <v>Conformidade</v>
          </cell>
          <cell r="E256">
            <v>3</v>
          </cell>
          <cell r="F256" t="str">
            <v>Monitorado</v>
          </cell>
          <cell r="G256" t="str">
            <v>Não</v>
          </cell>
          <cell r="H256">
            <v>7896261015890</v>
          </cell>
          <cell r="J256">
            <v>46.113</v>
          </cell>
        </row>
        <row r="257">
          <cell r="A257">
            <v>526532101176414</v>
          </cell>
          <cell r="B257" t="str">
            <v>NICOTINELL</v>
          </cell>
          <cell r="C257" t="str">
            <v>21 MG ADES TRANSD CT SACHE X 7</v>
          </cell>
          <cell r="D257" t="str">
            <v>Conformidade</v>
          </cell>
          <cell r="E257">
            <v>3</v>
          </cell>
          <cell r="F257" t="str">
            <v>Monitorado</v>
          </cell>
          <cell r="G257" t="str">
            <v>Não</v>
          </cell>
          <cell r="H257">
            <v>7896261015968</v>
          </cell>
          <cell r="J257">
            <v>48.206</v>
          </cell>
        </row>
        <row r="258">
          <cell r="A258">
            <v>526532103179410</v>
          </cell>
          <cell r="B258" t="str">
            <v>NICOTINELL</v>
          </cell>
          <cell r="C258" t="str">
            <v>7 MG ADES TRANSD CT SACHE X 7</v>
          </cell>
          <cell r="D258" t="str">
            <v>Conformidade</v>
          </cell>
          <cell r="E258">
            <v>3</v>
          </cell>
          <cell r="F258" t="str">
            <v>Monitorado</v>
          </cell>
          <cell r="G258" t="str">
            <v>Não</v>
          </cell>
          <cell r="H258">
            <v>7896261015821</v>
          </cell>
          <cell r="J258">
            <v>44.043</v>
          </cell>
        </row>
        <row r="259">
          <cell r="A259">
            <v>526532104175419</v>
          </cell>
          <cell r="B259" t="str">
            <v>NICOTINELL</v>
          </cell>
          <cell r="C259" t="str">
            <v>7 MG ADES TRANSD SACHE X 14 + 14 MG ADES TRANSD SACHE X 14 + 21 MG ADES TRANSD SACHE X 42 CT</v>
          </cell>
          <cell r="D259" t="str">
            <v>Conformidade</v>
          </cell>
          <cell r="E259">
            <v>3</v>
          </cell>
          <cell r="F259" t="str">
            <v>Monitorado</v>
          </cell>
          <cell r="G259" t="str">
            <v>Não</v>
          </cell>
          <cell r="H259">
            <v>7896261017764</v>
          </cell>
          <cell r="J259">
            <v>444.251</v>
          </cell>
        </row>
        <row r="260">
          <cell r="A260">
            <v>526511401170419</v>
          </cell>
          <cell r="B260" t="str">
            <v>NITRODERM TTS</v>
          </cell>
          <cell r="C260" t="str">
            <v>25 MG SIST ADES TRANSD CT 10 ENV AL POLIET X 1</v>
          </cell>
          <cell r="D260" t="str">
            <v>Conformidade</v>
          </cell>
          <cell r="E260">
            <v>2</v>
          </cell>
          <cell r="F260" t="str">
            <v>Monitorado</v>
          </cell>
          <cell r="G260" t="str">
            <v>Não</v>
          </cell>
          <cell r="H260">
            <v>7896261000667</v>
          </cell>
          <cell r="J260">
            <v>60.547</v>
          </cell>
        </row>
        <row r="261">
          <cell r="A261">
            <v>526511402177417</v>
          </cell>
          <cell r="B261" t="str">
            <v>NITRODERM TTS</v>
          </cell>
          <cell r="C261" t="str">
            <v>50 MG SIST ADES TRANSD CT 10 ENV AL POLIET X 1</v>
          </cell>
          <cell r="D261" t="str">
            <v>Conformidade</v>
          </cell>
          <cell r="E261">
            <v>2</v>
          </cell>
          <cell r="F261" t="str">
            <v>Monitorado</v>
          </cell>
          <cell r="G261" t="str">
            <v>Não</v>
          </cell>
          <cell r="H261">
            <v>7896261000650</v>
          </cell>
          <cell r="J261">
            <v>88.143</v>
          </cell>
        </row>
        <row r="262">
          <cell r="A262">
            <v>526511701166417</v>
          </cell>
          <cell r="B262" t="str">
            <v>NYOLOL GEL</v>
          </cell>
          <cell r="C262" t="str">
            <v>1,37 MG/ML GEL OFT CT FR PLAS TRANS GOT X 5 ML</v>
          </cell>
          <cell r="D262" t="str">
            <v>Conformidade</v>
          </cell>
          <cell r="E262">
            <v>2</v>
          </cell>
          <cell r="F262" t="str">
            <v>Monitorado</v>
          </cell>
          <cell r="G262" t="str">
            <v>Não</v>
          </cell>
          <cell r="H262">
            <v>7898088360849</v>
          </cell>
          <cell r="J262">
            <v>29.835</v>
          </cell>
        </row>
        <row r="263">
          <cell r="A263">
            <v>526512007115313</v>
          </cell>
          <cell r="B263" t="str">
            <v>OLCADIL</v>
          </cell>
          <cell r="C263" t="str">
            <v>1 MG COM CT BL AL/AL X 20  </v>
          </cell>
          <cell r="D263" t="str">
            <v>Conformidade</v>
          </cell>
          <cell r="E263">
            <v>1</v>
          </cell>
          <cell r="F263" t="str">
            <v>Monitorado</v>
          </cell>
          <cell r="G263" t="str">
            <v>Não</v>
          </cell>
          <cell r="H263">
            <v>7896261011762</v>
          </cell>
          <cell r="J263">
            <v>17.19</v>
          </cell>
        </row>
        <row r="264">
          <cell r="A264">
            <v>526512008111311</v>
          </cell>
          <cell r="B264" t="str">
            <v>OLCADIL</v>
          </cell>
          <cell r="C264" t="str">
            <v>1 MG COM CT BL AL/AL X 30</v>
          </cell>
          <cell r="D264" t="str">
            <v>Conformidade</v>
          </cell>
          <cell r="E264">
            <v>1</v>
          </cell>
          <cell r="F264" t="str">
            <v>Monitorado</v>
          </cell>
          <cell r="G264" t="str">
            <v>Não</v>
          </cell>
          <cell r="H264">
            <v>7896261011595</v>
          </cell>
          <cell r="J264">
            <v>25.785</v>
          </cell>
        </row>
        <row r="265">
          <cell r="A265">
            <v>526512004116416</v>
          </cell>
          <cell r="B265" t="str">
            <v>OLCADIL</v>
          </cell>
          <cell r="C265" t="str">
            <v>1 MG COM CT STR AL X 30</v>
          </cell>
          <cell r="D265" t="str">
            <v>Conformidade</v>
          </cell>
          <cell r="E265">
            <v>1</v>
          </cell>
          <cell r="F265" t="str">
            <v>Monitorado</v>
          </cell>
          <cell r="G265" t="str">
            <v>Não</v>
          </cell>
          <cell r="H265">
            <v>7896261011731</v>
          </cell>
          <cell r="J265">
            <v>24.401</v>
          </cell>
        </row>
        <row r="266">
          <cell r="A266">
            <v>526512009118311</v>
          </cell>
          <cell r="B266" t="str">
            <v>OLCADIL</v>
          </cell>
          <cell r="C266" t="str">
            <v>2 MG COM CT BL AL/AL X 20 </v>
          </cell>
          <cell r="D266" t="str">
            <v>Conformidade</v>
          </cell>
          <cell r="E266">
            <v>1</v>
          </cell>
          <cell r="F266" t="str">
            <v>Monitorado</v>
          </cell>
          <cell r="G266" t="str">
            <v>Não</v>
          </cell>
          <cell r="H266">
            <v>7896261011779</v>
          </cell>
          <cell r="J266">
            <v>27.101</v>
          </cell>
        </row>
        <row r="267">
          <cell r="A267">
            <v>526512010116317</v>
          </cell>
          <cell r="B267" t="str">
            <v>OLCADIL</v>
          </cell>
          <cell r="C267" t="str">
            <v>2 MG COM CT BL AL/AL X 30</v>
          </cell>
          <cell r="D267" t="str">
            <v>Conformidade</v>
          </cell>
          <cell r="E267">
            <v>1</v>
          </cell>
          <cell r="F267" t="str">
            <v>Monitorado</v>
          </cell>
          <cell r="G267" t="str">
            <v>Não</v>
          </cell>
          <cell r="H267">
            <v>7896261011601</v>
          </cell>
          <cell r="J267">
            <v>40.646</v>
          </cell>
        </row>
        <row r="268">
          <cell r="A268">
            <v>526512002113411</v>
          </cell>
          <cell r="B268" t="str">
            <v>OLCADIL</v>
          </cell>
          <cell r="C268" t="str">
            <v>2 MG COM CT STR AL X 20 </v>
          </cell>
          <cell r="D268" t="str">
            <v>Conformidade</v>
          </cell>
          <cell r="E268">
            <v>1</v>
          </cell>
          <cell r="F268" t="str">
            <v>Monitorado</v>
          </cell>
          <cell r="G268" t="str">
            <v>Não</v>
          </cell>
          <cell r="H268">
            <v>7896261002593</v>
          </cell>
          <cell r="J268">
            <v>25.650000000000002</v>
          </cell>
        </row>
        <row r="269">
          <cell r="A269">
            <v>526512011112315</v>
          </cell>
          <cell r="B269" t="str">
            <v>OLCADIL</v>
          </cell>
          <cell r="C269" t="str">
            <v>4 MG COM CT BL AL/AL X 20  </v>
          </cell>
          <cell r="D269" t="str">
            <v>Conformidade</v>
          </cell>
          <cell r="E269">
            <v>1</v>
          </cell>
          <cell r="F269" t="str">
            <v>Monitorado</v>
          </cell>
          <cell r="G269" t="str">
            <v>Não</v>
          </cell>
          <cell r="H269">
            <v>7896261011786</v>
          </cell>
          <cell r="J269">
            <v>40.86</v>
          </cell>
        </row>
        <row r="270">
          <cell r="A270">
            <v>526512012119313</v>
          </cell>
          <cell r="B270" t="str">
            <v>OLCADIL</v>
          </cell>
          <cell r="C270" t="str">
            <v>4 MG COM CT BL AL/AL X 30</v>
          </cell>
          <cell r="D270" t="str">
            <v>Conformidade</v>
          </cell>
          <cell r="E270">
            <v>1</v>
          </cell>
          <cell r="F270" t="str">
            <v>Monitorado</v>
          </cell>
          <cell r="G270" t="str">
            <v>Não</v>
          </cell>
          <cell r="H270">
            <v>7896261011618</v>
          </cell>
          <cell r="J270">
            <v>61.312</v>
          </cell>
        </row>
        <row r="271">
          <cell r="A271">
            <v>526512006119412</v>
          </cell>
          <cell r="B271" t="str">
            <v>OLCADIL</v>
          </cell>
          <cell r="C271" t="str">
            <v>4 MG COM CT STR AL X 30</v>
          </cell>
          <cell r="D271" t="str">
            <v>Conformidade</v>
          </cell>
          <cell r="E271">
            <v>1</v>
          </cell>
          <cell r="F271" t="str">
            <v>Monitorado</v>
          </cell>
          <cell r="G271" t="str">
            <v>Não</v>
          </cell>
          <cell r="H271">
            <v>7896261011755</v>
          </cell>
          <cell r="J271">
            <v>58.016</v>
          </cell>
        </row>
        <row r="272">
          <cell r="A272">
            <v>526532302171215</v>
          </cell>
          <cell r="B272" t="str">
            <v>ONBRIZE</v>
          </cell>
          <cell r="C272" t="str">
            <v>150 MCG CAP PO INAL CT BL AL/AL X 10 + 1 INALADOR</v>
          </cell>
          <cell r="D272" t="str">
            <v>Conformidade</v>
          </cell>
          <cell r="E272">
            <v>3</v>
          </cell>
          <cell r="F272" t="str">
            <v>Monitorado</v>
          </cell>
          <cell r="G272" t="str">
            <v>Não</v>
          </cell>
          <cell r="H272">
            <v>7896261016392</v>
          </cell>
          <cell r="J272">
            <v>31.972</v>
          </cell>
        </row>
        <row r="273">
          <cell r="A273">
            <v>526532301175217</v>
          </cell>
          <cell r="B273" t="str">
            <v>ONBRIZE</v>
          </cell>
          <cell r="C273" t="str">
            <v>150 MCG CAP PO INAL CT BL AL/AL X 30 + 1 INALADOR</v>
          </cell>
          <cell r="D273" t="str">
            <v>Conformidade</v>
          </cell>
          <cell r="E273">
            <v>3</v>
          </cell>
          <cell r="F273" t="str">
            <v>Monitorado</v>
          </cell>
          <cell r="G273" t="str">
            <v>Não</v>
          </cell>
          <cell r="H273">
            <v>7896261016385</v>
          </cell>
          <cell r="J273">
            <v>95.973</v>
          </cell>
        </row>
        <row r="274">
          <cell r="A274">
            <v>526515010080202</v>
          </cell>
          <cell r="B274" t="str">
            <v>ONBRIZE</v>
          </cell>
          <cell r="C274" t="str">
            <v>150 MCG CAP PO INAL CT BL AL/AL X 60 + 1 INALADOR</v>
          </cell>
          <cell r="D274" t="str">
            <v>Conformidade</v>
          </cell>
          <cell r="E274">
            <v>3</v>
          </cell>
          <cell r="F274" t="str">
            <v>Monitorado</v>
          </cell>
          <cell r="G274" t="str">
            <v>Não</v>
          </cell>
          <cell r="H274">
            <v>7896261019805</v>
          </cell>
          <cell r="J274">
            <v>191.857</v>
          </cell>
        </row>
        <row r="275">
          <cell r="A275">
            <v>526515010080402</v>
          </cell>
          <cell r="B275" t="str">
            <v>ONBRIZE</v>
          </cell>
          <cell r="C275" t="str">
            <v>150 MCG CAP PO INAL CT BL AL/AL X 90 + 1 INALADOR</v>
          </cell>
          <cell r="D275" t="str">
            <v>Conformidade</v>
          </cell>
          <cell r="E275">
            <v>3</v>
          </cell>
          <cell r="F275" t="str">
            <v>Monitorado</v>
          </cell>
          <cell r="G275" t="str">
            <v>Não</v>
          </cell>
          <cell r="H275">
            <v>7896261019829</v>
          </cell>
          <cell r="J275">
            <v>287.786</v>
          </cell>
        </row>
        <row r="276">
          <cell r="A276">
            <v>526532303119217</v>
          </cell>
          <cell r="B276" t="str">
            <v>ONBRIZE</v>
          </cell>
          <cell r="C276" t="str">
            <v>300 MCG CAP PO INAL CT BL AL/AL X 10 + 1 INALADOR</v>
          </cell>
          <cell r="D276" t="str">
            <v>Conformidade</v>
          </cell>
          <cell r="E276">
            <v>3</v>
          </cell>
          <cell r="F276" t="str">
            <v>Monitorado</v>
          </cell>
          <cell r="G276" t="str">
            <v>Não</v>
          </cell>
          <cell r="H276">
            <v>7896261016439</v>
          </cell>
          <cell r="J276">
            <v>31.972</v>
          </cell>
        </row>
        <row r="277">
          <cell r="A277">
            <v>526532304115215</v>
          </cell>
          <cell r="B277" t="str">
            <v>ONBRIZE</v>
          </cell>
          <cell r="C277" t="str">
            <v>300 MCG CAP PO INAL CT BL AL/AL X 30 + 1 INALADOR</v>
          </cell>
          <cell r="D277" t="str">
            <v>Conformidade</v>
          </cell>
          <cell r="E277">
            <v>3</v>
          </cell>
          <cell r="F277" t="str">
            <v>Monitorado</v>
          </cell>
          <cell r="G277" t="str">
            <v>Não</v>
          </cell>
          <cell r="H277">
            <v>7896261016422</v>
          </cell>
          <cell r="J277">
            <v>95.973</v>
          </cell>
        </row>
        <row r="278">
          <cell r="A278">
            <v>526515010080302</v>
          </cell>
          <cell r="B278" t="str">
            <v>ONBRIZE</v>
          </cell>
          <cell r="C278" t="str">
            <v>300 MCG CAP PO INAL CT BL AL/AL X 60 + 1 INALADOR</v>
          </cell>
          <cell r="D278" t="str">
            <v>Conformidade</v>
          </cell>
          <cell r="E278">
            <v>3</v>
          </cell>
          <cell r="F278" t="str">
            <v>Monitorado</v>
          </cell>
          <cell r="G278" t="str">
            <v>Não</v>
          </cell>
          <cell r="H278">
            <v>7896261019812</v>
          </cell>
          <cell r="J278">
            <v>191.857</v>
          </cell>
        </row>
        <row r="279">
          <cell r="A279">
            <v>526515010080502</v>
          </cell>
          <cell r="B279" t="str">
            <v>ONBRIZE</v>
          </cell>
          <cell r="C279" t="str">
            <v>300 MCG CAP PO INAL CT BL AL/AL X 90 + 1 INALADOR</v>
          </cell>
          <cell r="D279" t="str">
            <v>Conformidade</v>
          </cell>
          <cell r="E279">
            <v>3</v>
          </cell>
          <cell r="F279" t="str">
            <v>Monitorado</v>
          </cell>
          <cell r="G279" t="str">
            <v>Não</v>
          </cell>
          <cell r="H279">
            <v>7896261019836</v>
          </cell>
          <cell r="J279">
            <v>287.786</v>
          </cell>
        </row>
        <row r="280">
          <cell r="A280">
            <v>526512201167315</v>
          </cell>
          <cell r="B280" t="str">
            <v>OTRIVINA</v>
          </cell>
          <cell r="C280" t="str">
            <v>1 MG/G GEL NASAL CT BG AL X 10 G</v>
          </cell>
          <cell r="D280" t="str">
            <v>Conformidade</v>
          </cell>
          <cell r="E280">
            <v>2</v>
          </cell>
          <cell r="F280" t="str">
            <v>Monitorado</v>
          </cell>
          <cell r="G280" t="str">
            <v>Não</v>
          </cell>
          <cell r="H280">
            <v>7896261000704</v>
          </cell>
          <cell r="J280">
            <v>7.661</v>
          </cell>
        </row>
        <row r="281">
          <cell r="A281">
            <v>526512202171316</v>
          </cell>
          <cell r="B281" t="str">
            <v>OTRIVINA</v>
          </cell>
          <cell r="C281" t="str">
            <v>1 MG/ML SOL NASAL CT FR PLAS OPC GOT X 15 ML</v>
          </cell>
          <cell r="D281" t="str">
            <v>Conformidade</v>
          </cell>
          <cell r="E281">
            <v>2</v>
          </cell>
          <cell r="F281" t="str">
            <v>Monitorado</v>
          </cell>
          <cell r="G281" t="str">
            <v>Não</v>
          </cell>
          <cell r="H281">
            <v>7896261010055</v>
          </cell>
          <cell r="J281">
            <v>5.883</v>
          </cell>
        </row>
        <row r="282">
          <cell r="A282">
            <v>526512301110315</v>
          </cell>
          <cell r="B282" t="str">
            <v>PAMELOR</v>
          </cell>
          <cell r="C282" t="str">
            <v>10 MG CAP GEL DURA CT  BL AL PLAS INC X 20</v>
          </cell>
          <cell r="D282" t="str">
            <v>Conformidade</v>
          </cell>
          <cell r="E282">
            <v>1</v>
          </cell>
          <cell r="F282" t="str">
            <v>Monitorado</v>
          </cell>
          <cell r="G282" t="str">
            <v>Não</v>
          </cell>
          <cell r="H282">
            <v>7896261005921</v>
          </cell>
          <cell r="J282">
            <v>12.307</v>
          </cell>
        </row>
        <row r="283">
          <cell r="A283">
            <v>526512302117313</v>
          </cell>
          <cell r="B283" t="str">
            <v>PAMELOR</v>
          </cell>
          <cell r="C283" t="str">
            <v>10 MG CAP GEL DURA CT  BL AL PLAS INC X 30</v>
          </cell>
          <cell r="D283" t="str">
            <v>Conformidade</v>
          </cell>
          <cell r="E283">
            <v>1</v>
          </cell>
          <cell r="F283" t="str">
            <v>Monitorado</v>
          </cell>
          <cell r="G283" t="str">
            <v>Não</v>
          </cell>
          <cell r="H283">
            <v>7896261009660</v>
          </cell>
          <cell r="J283">
            <v>18.495</v>
          </cell>
        </row>
        <row r="284">
          <cell r="A284">
            <v>526512303131311</v>
          </cell>
          <cell r="B284" t="str">
            <v>PAMELOR</v>
          </cell>
          <cell r="C284" t="str">
            <v>2 MG/ML SOL OR CT FR VD AMB X 100 ML</v>
          </cell>
          <cell r="D284" t="str">
            <v>Conformidade</v>
          </cell>
          <cell r="E284">
            <v>1</v>
          </cell>
          <cell r="F284" t="str">
            <v>Monitorado</v>
          </cell>
          <cell r="G284" t="str">
            <v>Não</v>
          </cell>
          <cell r="H284">
            <v>7896261003149</v>
          </cell>
          <cell r="J284">
            <v>24.885</v>
          </cell>
        </row>
        <row r="285">
          <cell r="A285">
            <v>526512304111312</v>
          </cell>
          <cell r="B285" t="str">
            <v>PAMELOR</v>
          </cell>
          <cell r="C285" t="str">
            <v>25 MG CAP GEL DURA CT  BL AL PLAS INC  X 20</v>
          </cell>
          <cell r="D285" t="str">
            <v>Conformidade</v>
          </cell>
          <cell r="E285">
            <v>1</v>
          </cell>
          <cell r="F285" t="str">
            <v>Monitorado</v>
          </cell>
          <cell r="G285" t="str">
            <v>Não</v>
          </cell>
          <cell r="H285">
            <v>7896261002647</v>
          </cell>
          <cell r="J285">
            <v>19.26</v>
          </cell>
        </row>
        <row r="286">
          <cell r="A286">
            <v>526512305116318</v>
          </cell>
          <cell r="B286" t="str">
            <v>PAMELOR</v>
          </cell>
          <cell r="C286" t="str">
            <v>25 MG CAP GEL DURA CT  BL AL PLAS INC X 30</v>
          </cell>
          <cell r="D286" t="str">
            <v>Conformidade</v>
          </cell>
          <cell r="E286">
            <v>1</v>
          </cell>
          <cell r="F286" t="str">
            <v>Monitorado</v>
          </cell>
          <cell r="G286" t="str">
            <v>Não</v>
          </cell>
          <cell r="H286">
            <v>7896261009677</v>
          </cell>
          <cell r="J286">
            <v>28.923</v>
          </cell>
        </row>
        <row r="287">
          <cell r="A287">
            <v>526512306112316</v>
          </cell>
          <cell r="B287" t="str">
            <v>PAMELOR</v>
          </cell>
          <cell r="C287" t="str">
            <v>50 MG CAP GEL DURA CT  BL AL PLAS INC X 20</v>
          </cell>
          <cell r="D287" t="str">
            <v>Conformidade</v>
          </cell>
          <cell r="E287">
            <v>1</v>
          </cell>
          <cell r="F287" t="str">
            <v>Monitorado</v>
          </cell>
          <cell r="G287" t="str">
            <v>Não</v>
          </cell>
          <cell r="H287">
            <v>7896261002654</v>
          </cell>
          <cell r="J287">
            <v>28.125</v>
          </cell>
        </row>
        <row r="288">
          <cell r="A288">
            <v>526512307119314</v>
          </cell>
          <cell r="B288" t="str">
            <v>PAMELOR</v>
          </cell>
          <cell r="C288" t="str">
            <v>50 MG CAP GEL DURA CT BL AL PLAS INC X 30</v>
          </cell>
          <cell r="D288" t="str">
            <v>Conformidade</v>
          </cell>
          <cell r="E288">
            <v>1</v>
          </cell>
          <cell r="F288" t="str">
            <v>Monitorado</v>
          </cell>
          <cell r="G288" t="str">
            <v>Não</v>
          </cell>
          <cell r="H288">
            <v>7896261009684</v>
          </cell>
          <cell r="J288">
            <v>42.187</v>
          </cell>
        </row>
        <row r="289">
          <cell r="A289">
            <v>526512309111310</v>
          </cell>
          <cell r="B289" t="str">
            <v>PAMELOR</v>
          </cell>
          <cell r="C289" t="str">
            <v>75 MG CAP GEL DURA  CT BL AL PLAS INC X 30</v>
          </cell>
          <cell r="D289" t="str">
            <v>Conformidade</v>
          </cell>
          <cell r="E289">
            <v>1</v>
          </cell>
          <cell r="F289" t="str">
            <v>Monitorado</v>
          </cell>
          <cell r="G289" t="str">
            <v>Não</v>
          </cell>
          <cell r="H289">
            <v>7896261009691</v>
          </cell>
          <cell r="J289">
            <v>56.958</v>
          </cell>
        </row>
        <row r="290">
          <cell r="A290">
            <v>526512308115312</v>
          </cell>
          <cell r="B290" t="str">
            <v>PAMELOR</v>
          </cell>
          <cell r="C290" t="str">
            <v>75 MG CAP GEL DURA CT  BL AL PLAS INC  X  20</v>
          </cell>
          <cell r="D290" t="str">
            <v>Conformidade</v>
          </cell>
          <cell r="E290">
            <v>1</v>
          </cell>
          <cell r="F290" t="str">
            <v>Monitorado</v>
          </cell>
          <cell r="G290" t="str">
            <v>Não</v>
          </cell>
          <cell r="H290">
            <v>7896261002661</v>
          </cell>
          <cell r="J290">
            <v>37.957</v>
          </cell>
        </row>
        <row r="291">
          <cell r="A291">
            <v>526512402111317</v>
          </cell>
          <cell r="B291" t="str">
            <v>PARCEL</v>
          </cell>
          <cell r="C291" t="str">
            <v>1 MG + 450 MG + 40 MG DRG CT BL AL PLAS INC X 20</v>
          </cell>
          <cell r="D291" t="str">
            <v>Conformidade</v>
          </cell>
          <cell r="E291">
            <v>3</v>
          </cell>
          <cell r="F291" t="str">
            <v>Monitorado</v>
          </cell>
          <cell r="G291" t="str">
            <v>Não</v>
          </cell>
          <cell r="H291">
            <v>7896261014800</v>
          </cell>
          <cell r="J291">
            <v>20.576</v>
          </cell>
        </row>
        <row r="292">
          <cell r="A292">
            <v>526512504119317</v>
          </cell>
          <cell r="B292" t="str">
            <v>PARLODEL</v>
          </cell>
          <cell r="C292" t="str">
            <v>2,5 MG COM CT  BL AL/AL X 28</v>
          </cell>
          <cell r="D292" t="str">
            <v>Conformidade</v>
          </cell>
          <cell r="E292">
            <v>3</v>
          </cell>
          <cell r="F292" t="str">
            <v>Monitorado</v>
          </cell>
          <cell r="G292" t="str">
            <v>Não</v>
          </cell>
          <cell r="H292">
            <v>7896261002685</v>
          </cell>
          <cell r="J292">
            <v>80.763</v>
          </cell>
        </row>
        <row r="293">
          <cell r="A293">
            <v>526512503112319</v>
          </cell>
          <cell r="B293" t="str">
            <v>PARLODEL</v>
          </cell>
          <cell r="C293" t="str">
            <v>2,5 MG COM CT BL AL/AL X 14</v>
          </cell>
          <cell r="D293" t="str">
            <v>Conformidade</v>
          </cell>
          <cell r="E293">
            <v>3</v>
          </cell>
          <cell r="F293" t="str">
            <v>Monitorado</v>
          </cell>
          <cell r="G293" t="str">
            <v>Não</v>
          </cell>
          <cell r="H293">
            <v>7896261002678</v>
          </cell>
          <cell r="J293">
            <v>41.377</v>
          </cell>
        </row>
        <row r="294">
          <cell r="A294">
            <v>500903101175310</v>
          </cell>
          <cell r="B294" t="str">
            <v>PATANOL</v>
          </cell>
          <cell r="C294" t="str">
            <v>1,0 MG/ML SOL OFT CT FR PLAS OPC GOT X 5 ML</v>
          </cell>
          <cell r="D294" t="str">
            <v>Conformidade</v>
          </cell>
          <cell r="E294">
            <v>3</v>
          </cell>
          <cell r="F294" t="str">
            <v>Monitorado</v>
          </cell>
          <cell r="G294" t="str">
            <v>Não</v>
          </cell>
          <cell r="H294">
            <v>7896548115251</v>
          </cell>
          <cell r="J294">
            <v>40.016</v>
          </cell>
        </row>
        <row r="295">
          <cell r="A295">
            <v>500904601171411</v>
          </cell>
          <cell r="B295" t="str">
            <v>PATANOL S</v>
          </cell>
          <cell r="C295" t="str">
            <v>2,0 MG/ML SOL OFT CT FR PLAS OPC X 2,5 ML </v>
          </cell>
          <cell r="D295" t="str">
            <v>Conformidade</v>
          </cell>
          <cell r="E295">
            <v>3</v>
          </cell>
          <cell r="F295" t="str">
            <v>Monitorado</v>
          </cell>
          <cell r="G295" t="str">
            <v>Não</v>
          </cell>
          <cell r="H295">
            <v>7896548140581</v>
          </cell>
          <cell r="J295">
            <v>40.016</v>
          </cell>
        </row>
        <row r="296">
          <cell r="A296">
            <v>526512701178413</v>
          </cell>
          <cell r="B296" t="str">
            <v>PRIVINA</v>
          </cell>
          <cell r="C296" t="str">
            <v>1 MG/ML SOL NAS CT FR PLAS OPC GOT X 15 ML</v>
          </cell>
          <cell r="D296" t="str">
            <v>Conformidade</v>
          </cell>
          <cell r="E296">
            <v>2</v>
          </cell>
          <cell r="F296" t="str">
            <v>Monitorado</v>
          </cell>
          <cell r="G296" t="str">
            <v>Não</v>
          </cell>
          <cell r="H296">
            <v>7896261000711</v>
          </cell>
          <cell r="J296">
            <v>5.928</v>
          </cell>
        </row>
        <row r="297">
          <cell r="A297">
            <v>526512805143411</v>
          </cell>
          <cell r="B297" t="str">
            <v>PROCTO-GLYVENOL</v>
          </cell>
          <cell r="C297" t="str">
            <v>400 MG + 40 MG SUP RET CT STR X 10</v>
          </cell>
          <cell r="D297" t="str">
            <v>Conformidade</v>
          </cell>
          <cell r="E297">
            <v>3</v>
          </cell>
          <cell r="F297" t="str">
            <v>Monitorado</v>
          </cell>
          <cell r="G297" t="str">
            <v>Não</v>
          </cell>
          <cell r="H297">
            <v>7896261011632</v>
          </cell>
          <cell r="J297">
            <v>21.048</v>
          </cell>
        </row>
        <row r="298">
          <cell r="A298">
            <v>526512804163419</v>
          </cell>
          <cell r="B298" t="str">
            <v>PROCTO-GLYVENOL</v>
          </cell>
          <cell r="C298" t="str">
            <v>50 MG/G + 20 MG/G CREM CT BG AL X 30 G + 10 APLIC</v>
          </cell>
          <cell r="D298" t="str">
            <v>Conformidade</v>
          </cell>
          <cell r="E298">
            <v>3</v>
          </cell>
          <cell r="F298" t="str">
            <v>Monitorado</v>
          </cell>
          <cell r="G298" t="str">
            <v>Não</v>
          </cell>
          <cell r="H298">
            <v>7896261009226</v>
          </cell>
          <cell r="J298">
            <v>18</v>
          </cell>
        </row>
        <row r="299">
          <cell r="A299">
            <v>526512806166318</v>
          </cell>
          <cell r="B299" t="str">
            <v>PROCTO-GLYVENOL</v>
          </cell>
          <cell r="C299" t="str">
            <v>50 MG/G + 20 MG/G CREM CT BG AL X 60 G + APLIC</v>
          </cell>
          <cell r="D299" t="str">
            <v>Conformidade</v>
          </cell>
          <cell r="E299">
            <v>3</v>
          </cell>
          <cell r="F299" t="str">
            <v>Monitorado</v>
          </cell>
          <cell r="G299" t="str">
            <v>Não</v>
          </cell>
          <cell r="H299">
            <v>7896261017054</v>
          </cell>
          <cell r="J299">
            <v>35.651</v>
          </cell>
        </row>
        <row r="300">
          <cell r="A300">
            <v>526529301119317</v>
          </cell>
          <cell r="B300" t="str">
            <v>RASILEZ</v>
          </cell>
          <cell r="C300" t="str">
            <v>150 MG COM REV CT BL AL/AL X 14 </v>
          </cell>
          <cell r="D300" t="str">
            <v>Conformidade</v>
          </cell>
          <cell r="E300">
            <v>2</v>
          </cell>
          <cell r="F300" t="str">
            <v>Monitorado</v>
          </cell>
          <cell r="G300" t="str">
            <v>Não</v>
          </cell>
          <cell r="H300">
            <v>7896261013551</v>
          </cell>
          <cell r="J300">
            <v>49.702</v>
          </cell>
        </row>
        <row r="301">
          <cell r="A301">
            <v>526529302115315</v>
          </cell>
          <cell r="B301" t="str">
            <v>RASILEZ</v>
          </cell>
          <cell r="C301" t="str">
            <v>150 MG COM REV CT BL AL/AL X 28</v>
          </cell>
          <cell r="D301" t="str">
            <v>Conformidade</v>
          </cell>
          <cell r="E301">
            <v>2</v>
          </cell>
          <cell r="F301" t="str">
            <v>Monitorado</v>
          </cell>
          <cell r="G301" t="str">
            <v>Não</v>
          </cell>
          <cell r="H301">
            <v>7896261013568</v>
          </cell>
          <cell r="J301">
            <v>99.405</v>
          </cell>
        </row>
        <row r="302">
          <cell r="A302">
            <v>526529303111313</v>
          </cell>
          <cell r="B302" t="str">
            <v>RASILEZ</v>
          </cell>
          <cell r="C302" t="str">
            <v>300 MG COM REV CT BL AL/AL X 14</v>
          </cell>
          <cell r="D302" t="str">
            <v>Conformidade</v>
          </cell>
          <cell r="E302">
            <v>2</v>
          </cell>
          <cell r="F302" t="str">
            <v>Monitorado</v>
          </cell>
          <cell r="G302" t="str">
            <v>Não</v>
          </cell>
          <cell r="H302">
            <v>7896261013612</v>
          </cell>
          <cell r="J302">
            <v>49.702</v>
          </cell>
        </row>
        <row r="303">
          <cell r="A303">
            <v>526529304118311</v>
          </cell>
          <cell r="B303" t="str">
            <v>RASILEZ</v>
          </cell>
          <cell r="C303" t="str">
            <v>300 MG COM REV CT BL AL/AL X 28</v>
          </cell>
          <cell r="D303" t="str">
            <v>Conformidade</v>
          </cell>
          <cell r="E303">
            <v>2</v>
          </cell>
          <cell r="F303" t="str">
            <v>Monitorado</v>
          </cell>
          <cell r="G303" t="str">
            <v>Não</v>
          </cell>
          <cell r="H303">
            <v>7896261013629</v>
          </cell>
          <cell r="J303">
            <v>99.405</v>
          </cell>
        </row>
        <row r="304">
          <cell r="A304">
            <v>526531807113419</v>
          </cell>
          <cell r="B304" t="str">
            <v>RASILEZ AMLO</v>
          </cell>
          <cell r="C304" t="str">
            <v>150 MG + 10 MG COM REV CT BL AL/AL X 30</v>
          </cell>
          <cell r="D304" t="str">
            <v>Conformidade</v>
          </cell>
          <cell r="E304">
            <v>3</v>
          </cell>
          <cell r="F304" t="str">
            <v>Monitorado</v>
          </cell>
          <cell r="G304" t="str">
            <v>Não</v>
          </cell>
          <cell r="H304">
            <v>7896261017665</v>
          </cell>
          <cell r="J304">
            <v>150.862</v>
          </cell>
        </row>
        <row r="305">
          <cell r="A305">
            <v>526531808111411</v>
          </cell>
          <cell r="B305" t="str">
            <v>RASILEZ AMLO</v>
          </cell>
          <cell r="C305" t="str">
            <v>150 MG + 5 MG COM REV CT BL AL/AL X 14</v>
          </cell>
          <cell r="D305" t="str">
            <v>Conformidade</v>
          </cell>
          <cell r="E305">
            <v>3</v>
          </cell>
          <cell r="F305" t="str">
            <v>Monitorado</v>
          </cell>
          <cell r="G305" t="str">
            <v>Não</v>
          </cell>
          <cell r="H305">
            <v>7896261017627</v>
          </cell>
          <cell r="J305">
            <v>57.195</v>
          </cell>
        </row>
        <row r="306">
          <cell r="A306">
            <v>526531809116415</v>
          </cell>
          <cell r="B306" t="str">
            <v>RASILEZ AMLO</v>
          </cell>
          <cell r="C306" t="str">
            <v>150 MG + 5 MG COM REV CT BL AL/AL X 30</v>
          </cell>
          <cell r="D306" t="str">
            <v>Conformidade</v>
          </cell>
          <cell r="E306">
            <v>3</v>
          </cell>
          <cell r="F306" t="str">
            <v>Monitorado</v>
          </cell>
          <cell r="G306" t="str">
            <v>Não</v>
          </cell>
          <cell r="H306">
            <v>7896261017634</v>
          </cell>
          <cell r="J306">
            <v>122.546</v>
          </cell>
        </row>
        <row r="307">
          <cell r="A307">
            <v>526531810114412</v>
          </cell>
          <cell r="B307" t="str">
            <v>RASILEZ AMLO</v>
          </cell>
          <cell r="C307" t="str">
            <v>300 MG + 10 MG COM REV CT BL AL/AL X 30</v>
          </cell>
          <cell r="D307" t="str">
            <v>Conformidade</v>
          </cell>
          <cell r="E307">
            <v>3</v>
          </cell>
          <cell r="F307" t="str">
            <v>Monitorado</v>
          </cell>
          <cell r="G307" t="str">
            <v>Não</v>
          </cell>
          <cell r="H307">
            <v>7896261017726</v>
          </cell>
          <cell r="J307">
            <v>150.862</v>
          </cell>
        </row>
        <row r="308">
          <cell r="A308">
            <v>526531811110410</v>
          </cell>
          <cell r="B308" t="str">
            <v>RASILEZ AMLO</v>
          </cell>
          <cell r="C308" t="str">
            <v>300 MG + 5 MG COM REV CT BL AL/AL X 14</v>
          </cell>
          <cell r="D308" t="str">
            <v>Conformidade</v>
          </cell>
          <cell r="E308">
            <v>3</v>
          </cell>
          <cell r="F308" t="str">
            <v>Monitorado</v>
          </cell>
          <cell r="G308" t="str">
            <v>Não</v>
          </cell>
          <cell r="H308">
            <v>7896261017689</v>
          </cell>
          <cell r="J308">
            <v>57.195</v>
          </cell>
        </row>
        <row r="309">
          <cell r="A309">
            <v>526531812117419</v>
          </cell>
          <cell r="B309" t="str">
            <v>RASILEZ AMLO</v>
          </cell>
          <cell r="C309" t="str">
            <v>300 MG + 5 MG COM REV CT BL AL/AL X 30</v>
          </cell>
          <cell r="D309" t="str">
            <v>Conformidade</v>
          </cell>
          <cell r="E309">
            <v>3</v>
          </cell>
          <cell r="F309" t="str">
            <v>Monitorado</v>
          </cell>
          <cell r="G309" t="str">
            <v>Não</v>
          </cell>
          <cell r="H309">
            <v>7896261017696</v>
          </cell>
          <cell r="J309">
            <v>122.546</v>
          </cell>
        </row>
        <row r="310">
          <cell r="A310">
            <v>526530801111319</v>
          </cell>
          <cell r="B310" t="str">
            <v>RASILEZ HCT</v>
          </cell>
          <cell r="C310" t="str">
            <v>150 MG + 12,5 MG COM REV CT BL AL/AL X 14</v>
          </cell>
          <cell r="D310" t="str">
            <v>Conformidade</v>
          </cell>
          <cell r="E310">
            <v>3</v>
          </cell>
          <cell r="F310" t="str">
            <v>Monitorado</v>
          </cell>
          <cell r="G310" t="str">
            <v>Não</v>
          </cell>
          <cell r="H310">
            <v>7896261015302</v>
          </cell>
          <cell r="J310">
            <v>42.761</v>
          </cell>
        </row>
        <row r="311">
          <cell r="A311">
            <v>526530802118317</v>
          </cell>
          <cell r="B311" t="str">
            <v>RASILEZ HCT</v>
          </cell>
          <cell r="C311" t="str">
            <v>150 MG + 12,5 MG COM REV CT BL AL/AL X 28</v>
          </cell>
          <cell r="D311" t="str">
            <v>Conformidade</v>
          </cell>
          <cell r="E311">
            <v>3</v>
          </cell>
          <cell r="F311" t="str">
            <v>Monitorado</v>
          </cell>
          <cell r="G311" t="str">
            <v>Não</v>
          </cell>
          <cell r="H311">
            <v>7896261015296</v>
          </cell>
          <cell r="J311">
            <v>85.387</v>
          </cell>
        </row>
        <row r="312">
          <cell r="A312">
            <v>526530812113318</v>
          </cell>
          <cell r="B312" t="str">
            <v>RASILEZ HCT</v>
          </cell>
          <cell r="C312" t="str">
            <v>150 MG + 25 MG COM REV CT BL AL/AL X 14</v>
          </cell>
          <cell r="D312" t="str">
            <v>Conformidade</v>
          </cell>
          <cell r="E312">
            <v>3</v>
          </cell>
          <cell r="F312" t="str">
            <v>Monitorado</v>
          </cell>
          <cell r="G312" t="str">
            <v>Não</v>
          </cell>
          <cell r="H312">
            <v>7896261015326</v>
          </cell>
          <cell r="J312">
            <v>44.212</v>
          </cell>
        </row>
        <row r="313">
          <cell r="A313">
            <v>526530804110313</v>
          </cell>
          <cell r="B313" t="str">
            <v>RASILEZ HCT</v>
          </cell>
          <cell r="C313" t="str">
            <v>150 MG + 25 MG COM REV CT BL AL/AL X 28</v>
          </cell>
          <cell r="D313" t="str">
            <v>Conformidade</v>
          </cell>
          <cell r="E313">
            <v>3</v>
          </cell>
          <cell r="F313" t="str">
            <v>Monitorado</v>
          </cell>
          <cell r="G313" t="str">
            <v>Não</v>
          </cell>
          <cell r="H313">
            <v>7896261015319</v>
          </cell>
          <cell r="J313">
            <v>88.413</v>
          </cell>
        </row>
        <row r="314">
          <cell r="A314">
            <v>526530806113311</v>
          </cell>
          <cell r="B314" t="str">
            <v>RASILEZ HCT</v>
          </cell>
          <cell r="C314" t="str">
            <v>300 MG + 12,5 MG COM REV CT BL AL/AL X 14</v>
          </cell>
          <cell r="D314" t="str">
            <v>Conformidade</v>
          </cell>
          <cell r="E314">
            <v>3</v>
          </cell>
          <cell r="F314" t="str">
            <v>Monitorado</v>
          </cell>
          <cell r="G314" t="str">
            <v>Não</v>
          </cell>
          <cell r="H314">
            <v>7896261015340</v>
          </cell>
          <cell r="J314">
            <v>42.761</v>
          </cell>
        </row>
        <row r="315">
          <cell r="A315">
            <v>526530807111310</v>
          </cell>
          <cell r="B315" t="str">
            <v>RASILEZ HCT</v>
          </cell>
          <cell r="C315" t="str">
            <v>300 MG + 12,5 MG COM REV CT BL AL/AL X 28</v>
          </cell>
          <cell r="D315" t="str">
            <v>Conformidade</v>
          </cell>
          <cell r="E315">
            <v>3</v>
          </cell>
          <cell r="F315" t="str">
            <v>Monitorado</v>
          </cell>
          <cell r="G315" t="str">
            <v>Não</v>
          </cell>
          <cell r="H315">
            <v>7896261015333</v>
          </cell>
          <cell r="J315">
            <v>85.387</v>
          </cell>
        </row>
        <row r="316">
          <cell r="A316">
            <v>526530809112314</v>
          </cell>
          <cell r="B316" t="str">
            <v>RASILEZ HCT</v>
          </cell>
          <cell r="C316" t="str">
            <v>300 MG + 25 MG COM REV CT BL AL/AL X 14</v>
          </cell>
          <cell r="D316" t="str">
            <v>Conformidade</v>
          </cell>
          <cell r="E316">
            <v>3</v>
          </cell>
          <cell r="F316" t="str">
            <v>Monitorado</v>
          </cell>
          <cell r="G316" t="str">
            <v>Não</v>
          </cell>
          <cell r="H316">
            <v>7896261015364</v>
          </cell>
          <cell r="J316">
            <v>44.212</v>
          </cell>
        </row>
        <row r="317">
          <cell r="A317">
            <v>526530810110311</v>
          </cell>
          <cell r="B317" t="str">
            <v>RASILEZ HCT</v>
          </cell>
          <cell r="C317" t="str">
            <v>300 MG + 25 MG COM REV CT BL AL/AL X 28</v>
          </cell>
          <cell r="D317" t="str">
            <v>Conformidade</v>
          </cell>
          <cell r="E317">
            <v>3</v>
          </cell>
          <cell r="F317" t="str">
            <v>Monitorado</v>
          </cell>
          <cell r="G317" t="str">
            <v>Não</v>
          </cell>
          <cell r="H317">
            <v>7896261015357</v>
          </cell>
          <cell r="J317">
            <v>88.413</v>
          </cell>
        </row>
        <row r="318">
          <cell r="A318">
            <v>526513206111316</v>
          </cell>
          <cell r="B318" t="str">
            <v>RITALINA</v>
          </cell>
          <cell r="C318" t="str">
            <v>10 MG COM CT BL AL AL X 20</v>
          </cell>
          <cell r="D318" t="str">
            <v>Conformidade</v>
          </cell>
          <cell r="E318">
            <v>3</v>
          </cell>
          <cell r="F318" t="str">
            <v>Monitorado</v>
          </cell>
          <cell r="G318" t="str">
            <v>Não</v>
          </cell>
          <cell r="H318">
            <v>7896261017290</v>
          </cell>
          <cell r="J318">
            <v>18.461</v>
          </cell>
        </row>
        <row r="319">
          <cell r="A319">
            <v>526514090079503</v>
          </cell>
          <cell r="B319" t="str">
            <v>RITALINA</v>
          </cell>
          <cell r="C319" t="str">
            <v>10 MG COM CT BL AL AL X 30</v>
          </cell>
          <cell r="D319" t="str">
            <v>Conformidade</v>
          </cell>
          <cell r="E319">
            <v>3</v>
          </cell>
          <cell r="F319" t="str">
            <v>Monitorado</v>
          </cell>
          <cell r="G319" t="str">
            <v>Não</v>
          </cell>
          <cell r="H319">
            <v>7896261018754</v>
          </cell>
          <cell r="J319">
            <v>27.686</v>
          </cell>
        </row>
        <row r="320">
          <cell r="A320">
            <v>526513207118314</v>
          </cell>
          <cell r="B320" t="str">
            <v>RITALINA</v>
          </cell>
          <cell r="C320" t="str">
            <v>10 MG COM CT BL AL AL X 60</v>
          </cell>
          <cell r="D320" t="str">
            <v>Conformidade</v>
          </cell>
          <cell r="E320">
            <v>3</v>
          </cell>
          <cell r="F320" t="str">
            <v>Monitorado</v>
          </cell>
          <cell r="G320" t="str">
            <v>Não</v>
          </cell>
          <cell r="H320">
            <v>7896261017306</v>
          </cell>
          <cell r="J320">
            <v>55.35</v>
          </cell>
        </row>
        <row r="321">
          <cell r="A321">
            <v>526513201111415</v>
          </cell>
          <cell r="B321" t="str">
            <v>RITALINA</v>
          </cell>
          <cell r="C321" t="str">
            <v>10 MG COM CT BL AL PLAS INC X 20</v>
          </cell>
          <cell r="D321" t="str">
            <v>Conformidade</v>
          </cell>
          <cell r="E321">
            <v>3</v>
          </cell>
          <cell r="F321" t="str">
            <v>Monitorado</v>
          </cell>
          <cell r="G321" t="str">
            <v>Não</v>
          </cell>
          <cell r="H321">
            <v>7896261000230</v>
          </cell>
          <cell r="J321">
            <v>18.27</v>
          </cell>
        </row>
        <row r="322">
          <cell r="A322">
            <v>526513205115415</v>
          </cell>
          <cell r="B322" t="str">
            <v>RITALINA</v>
          </cell>
          <cell r="C322" t="str">
            <v>10 MG COM CT BL AL PLAS INC X 60</v>
          </cell>
          <cell r="D322" t="str">
            <v>Conformidade</v>
          </cell>
          <cell r="E322">
            <v>3</v>
          </cell>
          <cell r="F322" t="str">
            <v>Monitorado</v>
          </cell>
          <cell r="G322" t="str">
            <v>Não</v>
          </cell>
          <cell r="H322">
            <v>7896261011885</v>
          </cell>
          <cell r="J322">
            <v>54.798</v>
          </cell>
        </row>
        <row r="323">
          <cell r="A323">
            <v>526530005110312</v>
          </cell>
          <cell r="B323" t="str">
            <v>RITALINA LA</v>
          </cell>
          <cell r="C323" t="str">
            <v>10 MG CAP GEL DURA C/ MICROG LIB MOD CT FR PLAS X 30</v>
          </cell>
          <cell r="D323" t="str">
            <v>Conformidade</v>
          </cell>
          <cell r="E323">
            <v>3</v>
          </cell>
          <cell r="F323" t="str">
            <v>Monitorado</v>
          </cell>
          <cell r="G323" t="str">
            <v>Não</v>
          </cell>
          <cell r="H323">
            <v>7896261017177</v>
          </cell>
          <cell r="J323">
            <v>70.605</v>
          </cell>
        </row>
        <row r="324">
          <cell r="A324">
            <v>526513204119311</v>
          </cell>
          <cell r="B324" t="str">
            <v>RITALINA LA</v>
          </cell>
          <cell r="C324" t="str">
            <v>20 MG CAP GEL DURA C/ MICROG LIB MOD CT FR PLAS X 30</v>
          </cell>
          <cell r="D324" t="str">
            <v>Conformidade</v>
          </cell>
          <cell r="E324">
            <v>3</v>
          </cell>
          <cell r="F324" t="str">
            <v>Monitorado</v>
          </cell>
          <cell r="G324" t="str">
            <v>Não</v>
          </cell>
          <cell r="H324">
            <v>7896261006850</v>
          </cell>
          <cell r="J324">
            <v>188.201</v>
          </cell>
        </row>
        <row r="325">
          <cell r="A325">
            <v>526513202116216</v>
          </cell>
          <cell r="B325" t="str">
            <v>RITALINA LA</v>
          </cell>
          <cell r="C325" t="str">
            <v>30 MG CAP GEL DURA C/ MICROG LIB MOD CT FR PLAS X 30</v>
          </cell>
          <cell r="D325" t="str">
            <v>Conformidade</v>
          </cell>
          <cell r="E325">
            <v>3</v>
          </cell>
          <cell r="F325" t="str">
            <v>Monitorado</v>
          </cell>
          <cell r="G325" t="str">
            <v>Não</v>
          </cell>
          <cell r="H325">
            <v>7896261006867</v>
          </cell>
          <cell r="J325">
            <v>197.606</v>
          </cell>
        </row>
        <row r="326">
          <cell r="A326">
            <v>526513203112214</v>
          </cell>
          <cell r="B326" t="str">
            <v>RITALINA LA</v>
          </cell>
          <cell r="C326" t="str">
            <v>40 MG CAP GEL DURA C/ MICROG LIB MOD CT FR PLAS X 30</v>
          </cell>
          <cell r="D326" t="str">
            <v>Conformidade</v>
          </cell>
          <cell r="E326">
            <v>3</v>
          </cell>
          <cell r="F326" t="str">
            <v>Monitorado</v>
          </cell>
          <cell r="G326" t="str">
            <v>Não</v>
          </cell>
          <cell r="H326">
            <v>7896261006874</v>
          </cell>
          <cell r="J326">
            <v>207.461</v>
          </cell>
        </row>
        <row r="327">
          <cell r="A327">
            <v>526513301157311</v>
          </cell>
          <cell r="B327" t="str">
            <v>SANDIMMUN</v>
          </cell>
          <cell r="C327" t="str">
            <v>50 MG/ML SOL INJ CT 10 AMP VD INC X 1 ML</v>
          </cell>
          <cell r="D327" t="str">
            <v>Conformidade</v>
          </cell>
          <cell r="E327">
            <v>3</v>
          </cell>
          <cell r="F327" t="str">
            <v>Monitorado</v>
          </cell>
          <cell r="G327" t="str">
            <v>Não</v>
          </cell>
          <cell r="H327">
            <v>7896261012134</v>
          </cell>
          <cell r="J327">
            <v>182.463</v>
          </cell>
        </row>
        <row r="328">
          <cell r="A328">
            <v>526513302153318</v>
          </cell>
          <cell r="B328" t="str">
            <v>SANDIMMUN</v>
          </cell>
          <cell r="C328" t="str">
            <v>50 MG/ML SOL INJ CT 10 AMP VD INC X 5 ML</v>
          </cell>
          <cell r="D328" t="str">
            <v>Conformidade</v>
          </cell>
          <cell r="E328">
            <v>3</v>
          </cell>
          <cell r="F328" t="str">
            <v>Monitorado</v>
          </cell>
          <cell r="G328" t="str">
            <v>Não</v>
          </cell>
          <cell r="H328">
            <v>7896261014336</v>
          </cell>
          <cell r="J328">
            <v>824.793</v>
          </cell>
        </row>
        <row r="329">
          <cell r="A329">
            <v>526513402115310</v>
          </cell>
          <cell r="B329" t="str">
            <v>SANDIMMUN NEORAL</v>
          </cell>
          <cell r="C329" t="str">
            <v>100 MG CAP GEL MOLE CT BL AL/AL X 50</v>
          </cell>
          <cell r="D329" t="str">
            <v>Conformidade</v>
          </cell>
          <cell r="E329">
            <v>3</v>
          </cell>
          <cell r="F329" t="str">
            <v>Monitorado</v>
          </cell>
          <cell r="G329" t="str">
            <v>Não</v>
          </cell>
          <cell r="H329">
            <v>7896261001664</v>
          </cell>
          <cell r="J329">
            <v>371.61</v>
          </cell>
        </row>
        <row r="330">
          <cell r="A330">
            <v>526513403138314</v>
          </cell>
          <cell r="B330" t="str">
            <v>SANDIMMUN NEORAL</v>
          </cell>
          <cell r="C330" t="str">
            <v>100 MG/ML SOL OR CT FR VD INC X 50 ML</v>
          </cell>
          <cell r="D330" t="str">
            <v>Conformidade</v>
          </cell>
          <cell r="E330">
            <v>3</v>
          </cell>
          <cell r="F330" t="str">
            <v>Monitorado</v>
          </cell>
          <cell r="G330" t="str">
            <v>Não</v>
          </cell>
          <cell r="H330">
            <v>7896261002791</v>
          </cell>
          <cell r="J330">
            <v>379.608</v>
          </cell>
        </row>
        <row r="331">
          <cell r="A331">
            <v>526513404118317</v>
          </cell>
          <cell r="B331" t="str">
            <v>SANDIMMUN NEORAL</v>
          </cell>
          <cell r="C331" t="str">
            <v>25 MG CAP GEL MOLE CT BL AL/AL X 50</v>
          </cell>
          <cell r="D331" t="str">
            <v>Conformidade</v>
          </cell>
          <cell r="E331">
            <v>3</v>
          </cell>
          <cell r="F331" t="str">
            <v>Monitorado</v>
          </cell>
          <cell r="G331" t="str">
            <v>Não</v>
          </cell>
          <cell r="H331">
            <v>7896261002807</v>
          </cell>
          <cell r="J331">
            <v>109.338</v>
          </cell>
        </row>
        <row r="332">
          <cell r="A332">
            <v>526513405114315</v>
          </cell>
          <cell r="B332" t="str">
            <v>SANDIMMUN NEORAL</v>
          </cell>
          <cell r="C332" t="str">
            <v>50 MG CAP GEL MOLE CT BL AL/AL X 50</v>
          </cell>
          <cell r="D332" t="str">
            <v>Conformidade</v>
          </cell>
          <cell r="E332">
            <v>3</v>
          </cell>
          <cell r="F332" t="str">
            <v>Monitorado</v>
          </cell>
          <cell r="G332" t="str">
            <v>Não</v>
          </cell>
          <cell r="H332">
            <v>7896261001671</v>
          </cell>
          <cell r="J332">
            <v>218.711</v>
          </cell>
        </row>
        <row r="333">
          <cell r="A333">
            <v>526513601118417</v>
          </cell>
          <cell r="B333" t="str">
            <v>SANDOMIGRAN</v>
          </cell>
          <cell r="C333" t="str">
            <v>0,5 MG DRG CT 2 BL AL PLAS INC X 10</v>
          </cell>
          <cell r="D333" t="str">
            <v>Conformidade</v>
          </cell>
          <cell r="E333">
            <v>3</v>
          </cell>
          <cell r="F333" t="str">
            <v>Monitorado</v>
          </cell>
          <cell r="G333" t="str">
            <v>Não</v>
          </cell>
          <cell r="H333">
            <v>7896261002869</v>
          </cell>
          <cell r="J333">
            <v>25.166</v>
          </cell>
        </row>
        <row r="334">
          <cell r="A334">
            <v>526513701155411</v>
          </cell>
          <cell r="B334" t="str">
            <v>SANDOSTATIN</v>
          </cell>
          <cell r="C334" t="str">
            <v>0,05 MG/ML SOL INJ CT 5 AMP VD INC X 1 ML</v>
          </cell>
          <cell r="D334" t="str">
            <v>Conformidade</v>
          </cell>
          <cell r="E334">
            <v>3</v>
          </cell>
          <cell r="F334" t="str">
            <v>Monitorado</v>
          </cell>
          <cell r="G334" t="str">
            <v>Não</v>
          </cell>
          <cell r="H334">
            <v>7896261014343</v>
          </cell>
          <cell r="J334">
            <v>194.703</v>
          </cell>
        </row>
        <row r="335">
          <cell r="A335">
            <v>526513702151411</v>
          </cell>
          <cell r="B335" t="str">
            <v>SANDOSTATIN</v>
          </cell>
          <cell r="C335" t="str">
            <v>0,1 MG/ML SOL INJ CT 5 AMP VD INC X 1 ML</v>
          </cell>
          <cell r="D335" t="str">
            <v>Conformidade</v>
          </cell>
          <cell r="E335">
            <v>3</v>
          </cell>
          <cell r="F335" t="str">
            <v>Monitorado</v>
          </cell>
          <cell r="G335" t="str">
            <v>Não</v>
          </cell>
          <cell r="H335">
            <v>7896261014329</v>
          </cell>
          <cell r="J335">
            <v>331.796</v>
          </cell>
        </row>
        <row r="336">
          <cell r="A336">
            <v>526513703158418</v>
          </cell>
          <cell r="B336" t="str">
            <v>SANDOSTATIN</v>
          </cell>
          <cell r="C336" t="str">
            <v>0,5 MG/ML SOL INJ CT 5 AMP VD INC X 1 ML</v>
          </cell>
          <cell r="D336" t="str">
            <v>Conformidade</v>
          </cell>
          <cell r="E336">
            <v>3</v>
          </cell>
          <cell r="F336" t="str">
            <v>Monitorado</v>
          </cell>
          <cell r="G336" t="str">
            <v>Não</v>
          </cell>
          <cell r="H336">
            <v>7896261014350</v>
          </cell>
          <cell r="J336">
            <v>1445.613</v>
          </cell>
        </row>
        <row r="337">
          <cell r="A337">
            <v>526514110079603</v>
          </cell>
          <cell r="B337" t="str">
            <v>SANDOSTATIN</v>
          </cell>
          <cell r="C337" t="str">
            <v>10 MG PO P/ SUS INJ CT FA VD INC + 1 SER DIL X 2,0 ML + SIST APLIC</v>
          </cell>
          <cell r="D337" t="str">
            <v>Conformidade</v>
          </cell>
          <cell r="E337">
            <v>3</v>
          </cell>
          <cell r="F337" t="str">
            <v>Monitorado</v>
          </cell>
          <cell r="G337" t="str">
            <v>Não</v>
          </cell>
          <cell r="H337">
            <v>7896261018389</v>
          </cell>
          <cell r="J337">
            <v>3657.791</v>
          </cell>
        </row>
        <row r="338">
          <cell r="A338">
            <v>526514110079703</v>
          </cell>
          <cell r="B338" t="str">
            <v>SANDOSTATIN</v>
          </cell>
          <cell r="C338" t="str">
            <v>20 MG PO P/ SUS INJ CT FA VD INC + 1 SER DIL X 2,0 ML + SIST APLIC</v>
          </cell>
          <cell r="D338" t="str">
            <v>Conformidade</v>
          </cell>
          <cell r="E338">
            <v>3</v>
          </cell>
          <cell r="F338" t="str">
            <v>Monitorado</v>
          </cell>
          <cell r="G338" t="str">
            <v>Não</v>
          </cell>
          <cell r="H338">
            <v>7896261018396</v>
          </cell>
          <cell r="J338">
            <v>5626.946</v>
          </cell>
        </row>
        <row r="339">
          <cell r="A339">
            <v>526514110079803</v>
          </cell>
          <cell r="B339" t="str">
            <v>SANDOSTATIN</v>
          </cell>
          <cell r="C339" t="str">
            <v>30 MG PO P/ SUS INJ CT FA VD INC + 1 SER DIL X 2,0 ML + SIST APLIC</v>
          </cell>
          <cell r="D339" t="str">
            <v>Conformidade</v>
          </cell>
          <cell r="E339">
            <v>3</v>
          </cell>
          <cell r="F339" t="str">
            <v>Monitorado</v>
          </cell>
          <cell r="G339" t="str">
            <v>Não</v>
          </cell>
          <cell r="H339">
            <v>7896261018402</v>
          </cell>
          <cell r="J339">
            <v>7596.337</v>
          </cell>
        </row>
        <row r="340">
          <cell r="A340">
            <v>526527202156315</v>
          </cell>
          <cell r="B340" t="str">
            <v>SANDOSTATIN LAR</v>
          </cell>
          <cell r="C340" t="str">
            <v>10 MG PO P/ SUS INJ CT FA VD INC + 1 SER DIL X 2,5 ML + SIST APLIC </v>
          </cell>
          <cell r="D340" t="str">
            <v>Conformidade</v>
          </cell>
          <cell r="E340">
            <v>3</v>
          </cell>
          <cell r="F340" t="str">
            <v>Monitorado</v>
          </cell>
          <cell r="G340" t="str">
            <v>Não</v>
          </cell>
          <cell r="H340">
            <v>7896261003859</v>
          </cell>
          <cell r="J340">
            <v>3657.791</v>
          </cell>
        </row>
        <row r="341">
          <cell r="A341">
            <v>526527204159311</v>
          </cell>
          <cell r="B341" t="str">
            <v>SANDOSTATIN LAR</v>
          </cell>
          <cell r="C341" t="str">
            <v>20 MG PO P/ SUS INJ CT FA VD INC + 1 SER DIL X 2,5 ML + SIST APLIC </v>
          </cell>
          <cell r="D341" t="str">
            <v>Conformidade</v>
          </cell>
          <cell r="E341">
            <v>3</v>
          </cell>
          <cell r="F341" t="str">
            <v>Monitorado</v>
          </cell>
          <cell r="G341" t="str">
            <v>Não</v>
          </cell>
          <cell r="H341">
            <v>7896261003866</v>
          </cell>
          <cell r="J341">
            <v>5626.946</v>
          </cell>
        </row>
        <row r="342">
          <cell r="A342">
            <v>526527206151318</v>
          </cell>
          <cell r="B342" t="str">
            <v>SANDOSTATIN LAR</v>
          </cell>
          <cell r="C342" t="str">
            <v>30 MG PO P/ SUS INJ CT FA VD INC + 1 SER DIL X 2,5 ML + SIST APLIC </v>
          </cell>
          <cell r="D342" t="str">
            <v>Conformidade</v>
          </cell>
          <cell r="E342">
            <v>3</v>
          </cell>
          <cell r="F342" t="str">
            <v>Monitorado</v>
          </cell>
          <cell r="G342" t="str">
            <v>Não</v>
          </cell>
          <cell r="H342">
            <v>7896261003873</v>
          </cell>
          <cell r="J342">
            <v>7596.337</v>
          </cell>
        </row>
        <row r="343">
          <cell r="A343">
            <v>526515030080702</v>
          </cell>
          <cell r="B343" t="str">
            <v>Seebri</v>
          </cell>
          <cell r="C343" t="str">
            <v>50MCG CAP C/ PÓ INAL CT BL AL/AL X 12 + 1 INALADOR </v>
          </cell>
          <cell r="D343" t="str">
            <v>Conformidade</v>
          </cell>
          <cell r="E343">
            <v>3</v>
          </cell>
          <cell r="F343" t="str">
            <v>Monitorado</v>
          </cell>
          <cell r="G343" t="str">
            <v>Não</v>
          </cell>
          <cell r="H343">
            <v>7896261020191</v>
          </cell>
          <cell r="J343">
            <v>60.93</v>
          </cell>
        </row>
        <row r="344">
          <cell r="A344">
            <v>526515030080802</v>
          </cell>
          <cell r="B344" t="str">
            <v>Seebri</v>
          </cell>
          <cell r="C344" t="str">
            <v>50MCG CAP C/ PÓ INAL CT BL AL/AL X 30 + 1 INALADOR </v>
          </cell>
          <cell r="D344" t="str">
            <v>Conformidade</v>
          </cell>
          <cell r="E344">
            <v>3</v>
          </cell>
          <cell r="F344" t="str">
            <v>Monitorado</v>
          </cell>
          <cell r="G344" t="str">
            <v>Não</v>
          </cell>
          <cell r="H344">
            <v>7896261020184</v>
          </cell>
          <cell r="J344">
            <v>152.336</v>
          </cell>
        </row>
        <row r="345">
          <cell r="A345">
            <v>526513901154419</v>
          </cell>
          <cell r="B345" t="str">
            <v>SIMULECT</v>
          </cell>
          <cell r="C345" t="str">
            <v>20 MG PÓ LIOF INJ CT FA VD INC + AMP VD INC DIL X 5 ML </v>
          </cell>
          <cell r="D345" t="str">
            <v>Conformidade</v>
          </cell>
          <cell r="E345">
            <v>3</v>
          </cell>
          <cell r="F345" t="str">
            <v>Monitorado</v>
          </cell>
          <cell r="G345" t="str">
            <v>Não</v>
          </cell>
          <cell r="H345">
            <v>7896261001466</v>
          </cell>
          <cell r="J345">
            <v>6023.317</v>
          </cell>
        </row>
        <row r="346">
          <cell r="A346">
            <v>526514103111311</v>
          </cell>
          <cell r="B346" t="str">
            <v>SIRDALUD</v>
          </cell>
          <cell r="C346" t="str">
            <v>2 MG COM CT BL AL PLAS INC X 30  </v>
          </cell>
          <cell r="D346" t="str">
            <v>Conformidade</v>
          </cell>
          <cell r="E346">
            <v>3</v>
          </cell>
          <cell r="F346" t="str">
            <v>Monitorado</v>
          </cell>
          <cell r="G346" t="str">
            <v>Não</v>
          </cell>
          <cell r="H346">
            <v>7896261010185</v>
          </cell>
          <cell r="J346">
            <v>35.482</v>
          </cell>
        </row>
        <row r="347">
          <cell r="A347">
            <v>526514201113416</v>
          </cell>
          <cell r="B347" t="str">
            <v>SLOW - K</v>
          </cell>
          <cell r="C347" t="str">
            <v>600 MG DRG CT FR PLAS OPC X 20</v>
          </cell>
          <cell r="D347" t="str">
            <v>Conformidade</v>
          </cell>
          <cell r="E347">
            <v>3</v>
          </cell>
          <cell r="F347" t="str">
            <v>Monitorado</v>
          </cell>
          <cell r="G347" t="str">
            <v>Não</v>
          </cell>
          <cell r="H347">
            <v>7896261006553</v>
          </cell>
          <cell r="J347">
            <v>9.888</v>
          </cell>
        </row>
        <row r="348">
          <cell r="A348">
            <v>526525602114214</v>
          </cell>
          <cell r="B348" t="str">
            <v>STALEVO</v>
          </cell>
          <cell r="C348" t="str">
            <v>100 MG+ 25 MG+ 200MG COM REV CT FR PLAS OPC X 30</v>
          </cell>
          <cell r="D348" t="str">
            <v>Conformidade</v>
          </cell>
          <cell r="E348">
            <v>3</v>
          </cell>
          <cell r="F348" t="str">
            <v>Monitorado</v>
          </cell>
          <cell r="G348" t="str">
            <v>Não</v>
          </cell>
          <cell r="H348">
            <v>7896261008410</v>
          </cell>
          <cell r="J348">
            <v>166.072</v>
          </cell>
        </row>
        <row r="349">
          <cell r="A349">
            <v>526525601118216</v>
          </cell>
          <cell r="B349" t="str">
            <v>STALEVO</v>
          </cell>
          <cell r="C349" t="str">
            <v>100MG+25 MG+200MG COM REV CT FR PLAS OPC X 10</v>
          </cell>
          <cell r="D349" t="str">
            <v>Conformidade</v>
          </cell>
          <cell r="E349">
            <v>3</v>
          </cell>
          <cell r="F349" t="str">
            <v>Monitorado</v>
          </cell>
          <cell r="G349" t="str">
            <v>Não</v>
          </cell>
          <cell r="H349">
            <v>7896261008403</v>
          </cell>
          <cell r="J349">
            <v>55.338</v>
          </cell>
        </row>
        <row r="350">
          <cell r="A350">
            <v>526525603110212</v>
          </cell>
          <cell r="B350" t="str">
            <v>STALEVO</v>
          </cell>
          <cell r="C350" t="str">
            <v>150 + 37,5 + 200 MG COM REV CT FR PLAS OPC X 10</v>
          </cell>
          <cell r="D350" t="str">
            <v>Conformidade</v>
          </cell>
          <cell r="E350">
            <v>3</v>
          </cell>
          <cell r="F350" t="str">
            <v>Monitorado</v>
          </cell>
          <cell r="G350" t="str">
            <v>Não</v>
          </cell>
          <cell r="H350">
            <v>7896261008441</v>
          </cell>
          <cell r="J350">
            <v>58.05</v>
          </cell>
        </row>
        <row r="351">
          <cell r="A351">
            <v>526525604117210</v>
          </cell>
          <cell r="B351" t="str">
            <v>STALEVO</v>
          </cell>
          <cell r="C351" t="str">
            <v>150 MG + 37,5 MG + 200 MG COM REV CT FR PLAS OPC X 30</v>
          </cell>
          <cell r="D351" t="str">
            <v>Conformidade</v>
          </cell>
          <cell r="E351">
            <v>3</v>
          </cell>
          <cell r="F351" t="str">
            <v>Monitorado</v>
          </cell>
          <cell r="G351" t="str">
            <v>Não</v>
          </cell>
          <cell r="H351">
            <v>7896261008458</v>
          </cell>
          <cell r="J351">
            <v>174.127</v>
          </cell>
        </row>
        <row r="352">
          <cell r="A352">
            <v>526514070079307</v>
          </cell>
          <cell r="B352" t="str">
            <v>STALEVO</v>
          </cell>
          <cell r="C352" t="str">
            <v>200 MG + 50 MG + 200 MG COM REV CT FR PLAS OPC X 10 </v>
          </cell>
          <cell r="D352" t="str">
            <v>Conformidade</v>
          </cell>
          <cell r="E352">
            <v>3</v>
          </cell>
          <cell r="F352" t="str">
            <v>Monitorado</v>
          </cell>
          <cell r="G352" t="str">
            <v>Não</v>
          </cell>
          <cell r="H352">
            <v>7896261017276</v>
          </cell>
          <cell r="J352">
            <v>60.963</v>
          </cell>
        </row>
        <row r="353">
          <cell r="A353">
            <v>526514070079407</v>
          </cell>
          <cell r="B353" t="str">
            <v>STALEVO</v>
          </cell>
          <cell r="C353" t="str">
            <v>200 MG + 50 MG + 200 MG COM REV CT FR PLAS OPC X 30 </v>
          </cell>
          <cell r="D353" t="str">
            <v>Conformidade</v>
          </cell>
          <cell r="E353">
            <v>3</v>
          </cell>
          <cell r="F353" t="str">
            <v>Monitorado</v>
          </cell>
          <cell r="G353" t="str">
            <v>Não</v>
          </cell>
          <cell r="H353">
            <v>7896261014732</v>
          </cell>
          <cell r="J353">
            <v>182.902</v>
          </cell>
        </row>
        <row r="354">
          <cell r="A354">
            <v>526525606111211</v>
          </cell>
          <cell r="B354" t="str">
            <v>STALEVO</v>
          </cell>
          <cell r="C354" t="str">
            <v>50 MG+ 12,5 MG+ 200MG COM REV CT FR PLAS OPC X 10</v>
          </cell>
          <cell r="D354" t="str">
            <v>Conformidade</v>
          </cell>
          <cell r="E354">
            <v>3</v>
          </cell>
          <cell r="F354" t="str">
            <v>Monitorado</v>
          </cell>
          <cell r="G354" t="str">
            <v>Não</v>
          </cell>
          <cell r="H354">
            <v>7896261008366</v>
          </cell>
          <cell r="J354">
            <v>52.661</v>
          </cell>
        </row>
        <row r="355">
          <cell r="A355">
            <v>526525605113219</v>
          </cell>
          <cell r="B355" t="str">
            <v>STALEVO</v>
          </cell>
          <cell r="C355" t="str">
            <v>50 MG+12,5 MG+200MG COM REV CT FR PLAS OPC X 30</v>
          </cell>
          <cell r="D355" t="str">
            <v>Conformidade</v>
          </cell>
          <cell r="E355">
            <v>3</v>
          </cell>
          <cell r="F355" t="str">
            <v>Monitorado</v>
          </cell>
          <cell r="G355" t="str">
            <v>Não</v>
          </cell>
          <cell r="H355">
            <v>7896261008373</v>
          </cell>
          <cell r="J355">
            <v>158.017</v>
          </cell>
        </row>
        <row r="356">
          <cell r="A356">
            <v>526514301118411</v>
          </cell>
          <cell r="B356" t="str">
            <v>STARFORM</v>
          </cell>
          <cell r="C356" t="str">
            <v>120 MG COM REV + 500 MG COM REV CT 14 BL PVC/PVDC/ALU X 6 + 6</v>
          </cell>
          <cell r="D356" t="str">
            <v>Conformidade</v>
          </cell>
          <cell r="E356">
            <v>3</v>
          </cell>
          <cell r="F356" t="str">
            <v>Monitorado</v>
          </cell>
          <cell r="G356" t="str">
            <v>Não</v>
          </cell>
          <cell r="H356">
            <v>7896261006225</v>
          </cell>
          <cell r="J356">
            <v>178.211</v>
          </cell>
        </row>
        <row r="357">
          <cell r="A357">
            <v>526514302114418</v>
          </cell>
          <cell r="B357" t="str">
            <v>STARFORM</v>
          </cell>
          <cell r="C357" t="str">
            <v>120 MG COM REV + 500 MG COM REV CT 8 BL PVC/PVDC/ALU X 6 + 6</v>
          </cell>
          <cell r="D357" t="str">
            <v>Conformidade</v>
          </cell>
          <cell r="E357">
            <v>3</v>
          </cell>
          <cell r="F357" t="str">
            <v>Monitorado</v>
          </cell>
          <cell r="G357" t="str">
            <v>Não</v>
          </cell>
          <cell r="H357">
            <v>7896261006171</v>
          </cell>
          <cell r="J357">
            <v>101.801</v>
          </cell>
        </row>
        <row r="358">
          <cell r="A358">
            <v>526514304117317</v>
          </cell>
          <cell r="B358" t="str">
            <v>STARFORM</v>
          </cell>
          <cell r="C358" t="str">
            <v>120 MG COM REV + 850 MG COM REV CT 14 BL PVC/PVDC/ALU X 6 + 6</v>
          </cell>
          <cell r="D358" t="str">
            <v>Conformidade</v>
          </cell>
          <cell r="E358">
            <v>3</v>
          </cell>
          <cell r="F358" t="str">
            <v>Monitorado</v>
          </cell>
          <cell r="G358" t="str">
            <v>Não</v>
          </cell>
          <cell r="H358">
            <v>7896261009615</v>
          </cell>
          <cell r="J358">
            <v>178.211</v>
          </cell>
        </row>
        <row r="359">
          <cell r="A359">
            <v>526514303110211</v>
          </cell>
          <cell r="B359" t="str">
            <v>STARFORM</v>
          </cell>
          <cell r="C359" t="str">
            <v>120 MG COM REV + 850 MG COM REV CT 8 BL PVC/PVDC/ALU X 6 + 6</v>
          </cell>
          <cell r="D359" t="str">
            <v>Conformidade</v>
          </cell>
          <cell r="E359">
            <v>3</v>
          </cell>
          <cell r="F359" t="str">
            <v>Monitorado</v>
          </cell>
          <cell r="G359" t="str">
            <v>Não</v>
          </cell>
          <cell r="H359">
            <v>7896261009608</v>
          </cell>
          <cell r="J359">
            <v>101.801</v>
          </cell>
        </row>
        <row r="360">
          <cell r="A360">
            <v>526514401112219</v>
          </cell>
          <cell r="B360" t="str">
            <v>STARLIX</v>
          </cell>
          <cell r="C360" t="str">
            <v>120 MG COM REV CT BL PVC/PVDC/AL X 24</v>
          </cell>
          <cell r="D360" t="str">
            <v>Conformidade</v>
          </cell>
          <cell r="E360">
            <v>3</v>
          </cell>
          <cell r="F360" t="str">
            <v>Monitorado</v>
          </cell>
          <cell r="G360" t="str">
            <v>Não</v>
          </cell>
          <cell r="H360">
            <v>7896261005167</v>
          </cell>
          <cell r="J360">
            <v>50.85</v>
          </cell>
        </row>
        <row r="361">
          <cell r="A361">
            <v>526514402119217</v>
          </cell>
          <cell r="B361" t="str">
            <v>STARLIX</v>
          </cell>
          <cell r="C361" t="str">
            <v>120 MG COM REV CT BL PVC/PVDC/AL X 48</v>
          </cell>
          <cell r="D361" t="str">
            <v>Conformidade</v>
          </cell>
          <cell r="E361">
            <v>3</v>
          </cell>
          <cell r="F361" t="str">
            <v>Monitorado</v>
          </cell>
          <cell r="G361" t="str">
            <v>Não</v>
          </cell>
          <cell r="H361">
            <v>7896261005112</v>
          </cell>
          <cell r="J361">
            <v>101.801</v>
          </cell>
        </row>
        <row r="362">
          <cell r="A362">
            <v>526514403115215</v>
          </cell>
          <cell r="B362" t="str">
            <v>STARLIX</v>
          </cell>
          <cell r="C362" t="str">
            <v>120 MG COM REV CT BL PVC/PVDC/AL X 84</v>
          </cell>
          <cell r="D362" t="str">
            <v>Conformidade</v>
          </cell>
          <cell r="E362">
            <v>3</v>
          </cell>
          <cell r="F362" t="str">
            <v>Monitorado</v>
          </cell>
          <cell r="G362" t="str">
            <v>Não</v>
          </cell>
          <cell r="H362">
            <v>7896261005129</v>
          </cell>
          <cell r="J362">
            <v>178.211</v>
          </cell>
        </row>
        <row r="363">
          <cell r="A363">
            <v>526514603173316</v>
          </cell>
          <cell r="B363" t="str">
            <v>SYNTOCINON</v>
          </cell>
          <cell r="C363" t="str">
            <v>40 UI/ML SOL NAS CT FR VD AMB SPR X 5 ML</v>
          </cell>
          <cell r="D363" t="str">
            <v>Conformidade</v>
          </cell>
          <cell r="E363">
            <v>3</v>
          </cell>
          <cell r="F363" t="str">
            <v>Monitorado</v>
          </cell>
          <cell r="G363" t="str">
            <v>Não</v>
          </cell>
          <cell r="H363">
            <v>7896261014701</v>
          </cell>
          <cell r="J363">
            <v>26.403</v>
          </cell>
        </row>
        <row r="364">
          <cell r="A364">
            <v>526514602150411</v>
          </cell>
          <cell r="B364" t="str">
            <v>SYNTOCINON</v>
          </cell>
          <cell r="C364" t="str">
            <v>5 UI/ML SOL INJ CT 50 AMP VD INC X 1 ML (REST HOSP)</v>
          </cell>
          <cell r="D364" t="str">
            <v>Conformidade</v>
          </cell>
          <cell r="E364">
            <v>3</v>
          </cell>
          <cell r="F364" t="str">
            <v>Monitorado</v>
          </cell>
          <cell r="G364" t="str">
            <v>Não</v>
          </cell>
          <cell r="H364">
            <v>7896261002906</v>
          </cell>
          <cell r="J364">
            <v>100.248</v>
          </cell>
        </row>
        <row r="365">
          <cell r="A365">
            <v>500903301174113</v>
          </cell>
          <cell r="B365" t="str">
            <v>TARTARATO DE BRIMONIDINA</v>
          </cell>
          <cell r="C365" t="str">
            <v>2,0 MG/ML SOL OFT CT FR PLAS OPC CGT X 5 ML</v>
          </cell>
          <cell r="D365" t="str">
            <v>Conformidade</v>
          </cell>
          <cell r="E365">
            <v>2</v>
          </cell>
          <cell r="F365" t="str">
            <v>Monitorado</v>
          </cell>
          <cell r="G365" t="str">
            <v>Não</v>
          </cell>
          <cell r="H365">
            <v>7896548137048</v>
          </cell>
          <cell r="J365">
            <v>37.226</v>
          </cell>
        </row>
        <row r="366">
          <cell r="A366">
            <v>526514070079204</v>
          </cell>
          <cell r="B366" t="str">
            <v>TASIGNA</v>
          </cell>
          <cell r="C366" t="str">
            <v>200 MG CAPGEL DURA CT BL AL PLAS INC X 112</v>
          </cell>
          <cell r="D366" t="str">
            <v>Conformidade</v>
          </cell>
          <cell r="E366">
            <v>2</v>
          </cell>
          <cell r="F366" t="str">
            <v>Monitorado</v>
          </cell>
          <cell r="G366" t="str">
            <v>Sim</v>
          </cell>
          <cell r="H366">
            <v>7896261019973</v>
          </cell>
          <cell r="I366">
            <v>11144.418</v>
          </cell>
        </row>
        <row r="367">
          <cell r="A367">
            <v>526530601112214</v>
          </cell>
          <cell r="B367" t="str">
            <v>TASIGNA</v>
          </cell>
          <cell r="C367" t="str">
            <v>200 MG CAPGEL DURA CT BL AL/AL X 112</v>
          </cell>
          <cell r="D367" t="str">
            <v>Conformidade</v>
          </cell>
          <cell r="E367">
            <v>2</v>
          </cell>
          <cell r="F367" t="str">
            <v>Monitorado</v>
          </cell>
          <cell r="G367" t="str">
            <v>Sim</v>
          </cell>
          <cell r="H367">
            <v>7896261013926</v>
          </cell>
          <cell r="I367">
            <v>11144.418</v>
          </cell>
        </row>
        <row r="368">
          <cell r="A368">
            <v>526515001134310</v>
          </cell>
          <cell r="B368" t="str">
            <v>TEGRETOL</v>
          </cell>
          <cell r="C368" t="str">
            <v>20 MG/ML SUS OR CT FR VD AMB X 100 ML + SER DOS</v>
          </cell>
          <cell r="D368" t="str">
            <v>Conformidade</v>
          </cell>
          <cell r="E368">
            <v>1</v>
          </cell>
          <cell r="F368" t="str">
            <v>Monitorado</v>
          </cell>
          <cell r="G368" t="str">
            <v>Não</v>
          </cell>
          <cell r="H368">
            <v>7896261000742</v>
          </cell>
          <cell r="J368">
            <v>16.166</v>
          </cell>
        </row>
        <row r="369">
          <cell r="A369">
            <v>526515002114313</v>
          </cell>
          <cell r="B369" t="str">
            <v>TEGRETOL</v>
          </cell>
          <cell r="C369" t="str">
            <v>200 MG COM CT  BL AL PLAS INC X 20</v>
          </cell>
          <cell r="D369" t="str">
            <v>Conformidade</v>
          </cell>
          <cell r="E369">
            <v>1</v>
          </cell>
          <cell r="F369" t="str">
            <v>Monitorado</v>
          </cell>
          <cell r="G369" t="str">
            <v>Não</v>
          </cell>
          <cell r="H369">
            <v>7896261000094</v>
          </cell>
          <cell r="J369">
            <v>14.895</v>
          </cell>
        </row>
        <row r="370">
          <cell r="A370">
            <v>526515003110311</v>
          </cell>
          <cell r="B370" t="str">
            <v>TEGRETOL</v>
          </cell>
          <cell r="C370" t="str">
            <v>200 MG COM CT BL AL PLAS INC X 60</v>
          </cell>
          <cell r="D370" t="str">
            <v>Conformidade</v>
          </cell>
          <cell r="E370">
            <v>1</v>
          </cell>
          <cell r="F370" t="str">
            <v>Monitorado</v>
          </cell>
          <cell r="G370" t="str">
            <v>Não</v>
          </cell>
          <cell r="H370">
            <v>7896261005181</v>
          </cell>
          <cell r="J370">
            <v>42.356</v>
          </cell>
        </row>
        <row r="371">
          <cell r="A371">
            <v>526515004117311</v>
          </cell>
          <cell r="B371" t="str">
            <v>TEGRETOL</v>
          </cell>
          <cell r="C371" t="str">
            <v>400 MG COM CT  BL AL PLAS INC X 20</v>
          </cell>
          <cell r="D371" t="str">
            <v>Conformidade</v>
          </cell>
          <cell r="E371">
            <v>1</v>
          </cell>
          <cell r="F371" t="str">
            <v>Monitorado</v>
          </cell>
          <cell r="G371" t="str">
            <v>Não</v>
          </cell>
          <cell r="H371">
            <v>7896261000100</v>
          </cell>
          <cell r="J371">
            <v>29.632</v>
          </cell>
        </row>
        <row r="372">
          <cell r="A372">
            <v>526515005113318</v>
          </cell>
          <cell r="B372" t="str">
            <v>TEGRETOL CR</v>
          </cell>
          <cell r="C372" t="str">
            <v>200 MG COM LIB PROL CT BL AL PLAS INC X 20</v>
          </cell>
          <cell r="D372" t="str">
            <v>Conformidade</v>
          </cell>
          <cell r="E372">
            <v>1</v>
          </cell>
          <cell r="F372" t="str">
            <v>Monitorado</v>
          </cell>
          <cell r="G372" t="str">
            <v>Não</v>
          </cell>
          <cell r="H372">
            <v>7896261000117</v>
          </cell>
          <cell r="J372">
            <v>16.087</v>
          </cell>
        </row>
        <row r="373">
          <cell r="A373">
            <v>526515006111319</v>
          </cell>
          <cell r="B373" t="str">
            <v>TEGRETOL CR</v>
          </cell>
          <cell r="C373" t="str">
            <v>200 MG COM LIB PROL CT BL AL PLAS INC X 60</v>
          </cell>
          <cell r="D373" t="str">
            <v>Conformidade</v>
          </cell>
          <cell r="E373">
            <v>1</v>
          </cell>
          <cell r="F373" t="str">
            <v>Monitorado</v>
          </cell>
          <cell r="G373" t="str">
            <v>Não</v>
          </cell>
          <cell r="H373">
            <v>7896261005198</v>
          </cell>
          <cell r="J373">
            <v>42.356</v>
          </cell>
        </row>
        <row r="374">
          <cell r="A374">
            <v>526515007116314</v>
          </cell>
          <cell r="B374" t="str">
            <v>TEGRETOL CR</v>
          </cell>
          <cell r="C374" t="str">
            <v>400 MG COM LIB PROL CT BL AL PLAS INC X 20</v>
          </cell>
          <cell r="D374" t="str">
            <v>Conformidade</v>
          </cell>
          <cell r="E374">
            <v>1</v>
          </cell>
          <cell r="F374" t="str">
            <v>Monitorado</v>
          </cell>
          <cell r="G374" t="str">
            <v>Não</v>
          </cell>
          <cell r="H374">
            <v>7896261000124</v>
          </cell>
          <cell r="J374">
            <v>34.042</v>
          </cell>
        </row>
        <row r="375">
          <cell r="A375">
            <v>526526601111414</v>
          </cell>
          <cell r="B375" t="str">
            <v>TEGRETOL CR</v>
          </cell>
          <cell r="C375" t="str">
            <v>400 MG COM LIB PROL CT BL AL PLAS INC X 60</v>
          </cell>
          <cell r="D375" t="str">
            <v>Conformidade</v>
          </cell>
          <cell r="E375">
            <v>1</v>
          </cell>
          <cell r="F375" t="str">
            <v>Monitorado</v>
          </cell>
          <cell r="G375" t="str">
            <v>Não</v>
          </cell>
          <cell r="H375">
            <v>7896261005747</v>
          </cell>
          <cell r="J375">
            <v>102.082</v>
          </cell>
        </row>
        <row r="376">
          <cell r="A376">
            <v>526513030077514</v>
          </cell>
          <cell r="B376" t="str">
            <v>TOBI</v>
          </cell>
          <cell r="C376" t="str">
            <v>300 MG/5 ML SOL NEBULIZ CT ENV AL X 56 AMP PE</v>
          </cell>
          <cell r="D376" t="str">
            <v>Conformidade</v>
          </cell>
          <cell r="E376">
            <v>2</v>
          </cell>
          <cell r="F376" t="str">
            <v>Monitorado</v>
          </cell>
          <cell r="G376" t="str">
            <v>Não</v>
          </cell>
          <cell r="H376">
            <v>7896261018341</v>
          </cell>
          <cell r="J376">
            <v>6280.312</v>
          </cell>
        </row>
        <row r="377">
          <cell r="A377">
            <v>500903401160319</v>
          </cell>
          <cell r="B377" t="str">
            <v>TOBRADEX</v>
          </cell>
          <cell r="C377" t="str">
            <v>3,0 MG/G + 1,0 MG/G POM OFT CT BG AL X 3,5 G</v>
          </cell>
          <cell r="D377" t="str">
            <v>Conformidade</v>
          </cell>
          <cell r="E377">
            <v>3</v>
          </cell>
          <cell r="F377" t="str">
            <v>Monitorado</v>
          </cell>
          <cell r="G377" t="str">
            <v>Não</v>
          </cell>
          <cell r="H377">
            <v>7896548198070</v>
          </cell>
          <cell r="J377">
            <v>25.492</v>
          </cell>
        </row>
        <row r="378">
          <cell r="A378">
            <v>500903402175311</v>
          </cell>
          <cell r="B378" t="str">
            <v>TOBRADEX</v>
          </cell>
          <cell r="C378" t="str">
            <v>3,0 MG/ML + 1,0 MG/ML SUS OFT CT FR PLAS TRANS GOT X 5 ML</v>
          </cell>
          <cell r="D378" t="str">
            <v>Conformidade</v>
          </cell>
          <cell r="E378">
            <v>3</v>
          </cell>
          <cell r="F378" t="str">
            <v>Monitorado</v>
          </cell>
          <cell r="G378" t="str">
            <v>Não</v>
          </cell>
          <cell r="H378">
            <v>7896548112908</v>
          </cell>
          <cell r="J378">
            <v>23.568</v>
          </cell>
        </row>
        <row r="379">
          <cell r="A379">
            <v>500903501173110</v>
          </cell>
          <cell r="B379" t="str">
            <v>TOBRAMICINA + DEXAMETASONA</v>
          </cell>
          <cell r="C379" t="str">
            <v>3 MG/ML + 1 MG/ML SUS OFT CT 1 FR PLAS TRANS GOT X 5 ML</v>
          </cell>
          <cell r="D379" t="str">
            <v>Conformidade</v>
          </cell>
          <cell r="E379">
            <v>3</v>
          </cell>
          <cell r="F379" t="str">
            <v>Monitorado</v>
          </cell>
          <cell r="G379" t="str">
            <v>Não</v>
          </cell>
          <cell r="H379">
            <v>7896548140666</v>
          </cell>
          <cell r="J379">
            <v>15.536</v>
          </cell>
        </row>
        <row r="380">
          <cell r="A380">
            <v>500903701164311</v>
          </cell>
          <cell r="B380" t="str">
            <v>TOBREX</v>
          </cell>
          <cell r="C380" t="str">
            <v>3 MG/G POM OFT CT BG AL X 3,5 G</v>
          </cell>
          <cell r="D380" t="str">
            <v>Conformidade</v>
          </cell>
          <cell r="E380">
            <v>3</v>
          </cell>
          <cell r="F380" t="str">
            <v>Monitorado</v>
          </cell>
          <cell r="G380" t="str">
            <v>Não</v>
          </cell>
          <cell r="H380">
            <v>7896548198162</v>
          </cell>
          <cell r="J380">
            <v>24.626</v>
          </cell>
        </row>
        <row r="381">
          <cell r="A381">
            <v>500903702179310</v>
          </cell>
          <cell r="B381" t="str">
            <v>TOBREX</v>
          </cell>
          <cell r="C381" t="str">
            <v>3 MG/ML SOL OFT CT FR PLAS TRANS GOT X 5 ML</v>
          </cell>
          <cell r="D381" t="str">
            <v>Conformidade</v>
          </cell>
          <cell r="E381">
            <v>3</v>
          </cell>
          <cell r="F381" t="str">
            <v>Monitorado</v>
          </cell>
          <cell r="G381" t="str">
            <v>Não</v>
          </cell>
          <cell r="H381">
            <v>7896548112717</v>
          </cell>
          <cell r="J381">
            <v>19.417</v>
          </cell>
        </row>
        <row r="382">
          <cell r="A382">
            <v>526527903111318</v>
          </cell>
          <cell r="B382" t="str">
            <v>TOFRANIL PAMOATO</v>
          </cell>
          <cell r="C382" t="str">
            <v>150 MG CAP GEL DURA CT BL AL PLAS INC X 30</v>
          </cell>
          <cell r="D382" t="str">
            <v>Conformidade</v>
          </cell>
          <cell r="E382">
            <v>1</v>
          </cell>
          <cell r="F382" t="str">
            <v>Monitorado</v>
          </cell>
          <cell r="G382" t="str">
            <v>Não</v>
          </cell>
          <cell r="H382">
            <v>7896261014534</v>
          </cell>
          <cell r="J382">
            <v>75.645</v>
          </cell>
        </row>
        <row r="383">
          <cell r="A383">
            <v>526527904118316</v>
          </cell>
          <cell r="B383" t="str">
            <v>TOFRANIL PAMOATO</v>
          </cell>
          <cell r="C383" t="str">
            <v>75 MG CAP GEL DURA CT BL AL PLAS INC X 30</v>
          </cell>
          <cell r="D383" t="str">
            <v>Conformidade</v>
          </cell>
          <cell r="E383">
            <v>1</v>
          </cell>
          <cell r="F383" t="str">
            <v>Monitorado</v>
          </cell>
          <cell r="G383" t="str">
            <v>Não</v>
          </cell>
          <cell r="H383">
            <v>7896261014527</v>
          </cell>
          <cell r="J383">
            <v>43.199999999999996</v>
          </cell>
        </row>
        <row r="384">
          <cell r="A384">
            <v>500903801177316</v>
          </cell>
          <cell r="B384" t="str">
            <v>TRAVATAN</v>
          </cell>
          <cell r="C384" t="str">
            <v>0,04 MG/ML SOL OFT CT FR PLAS TRANS GOT X 2,5 ML</v>
          </cell>
          <cell r="D384" t="str">
            <v>Conformidade</v>
          </cell>
          <cell r="E384">
            <v>2</v>
          </cell>
          <cell r="F384" t="str">
            <v>Monitorado</v>
          </cell>
          <cell r="G384" t="str">
            <v>Não</v>
          </cell>
          <cell r="H384">
            <v>7896548198636</v>
          </cell>
          <cell r="J384">
            <v>87.086</v>
          </cell>
        </row>
        <row r="385">
          <cell r="A385">
            <v>500912110006403</v>
          </cell>
          <cell r="B385" t="str">
            <v>TRAVATAN</v>
          </cell>
          <cell r="C385" t="str">
            <v>0,04 MG/ML SOL OFT CT FR PLAS TRANS GOT X 5,0 ML</v>
          </cell>
          <cell r="D385" t="str">
            <v>Conformidade</v>
          </cell>
          <cell r="E385">
            <v>2</v>
          </cell>
          <cell r="F385" t="str">
            <v>Monitorado</v>
          </cell>
          <cell r="G385" t="str">
            <v>Não</v>
          </cell>
          <cell r="H385">
            <v>7896548197608</v>
          </cell>
          <cell r="J385">
            <v>174.172</v>
          </cell>
        </row>
        <row r="386">
          <cell r="A386">
            <v>526515404115314</v>
          </cell>
          <cell r="B386" t="str">
            <v>TRILEPTAL</v>
          </cell>
          <cell r="C386" t="str">
            <v>300 MG COM REV CT BL AL PLAS INC X 10</v>
          </cell>
          <cell r="D386" t="str">
            <v>Conformidade</v>
          </cell>
          <cell r="E386">
            <v>1</v>
          </cell>
          <cell r="F386" t="str">
            <v>Monitorado</v>
          </cell>
          <cell r="G386" t="str">
            <v>Não</v>
          </cell>
          <cell r="H386">
            <v>7896261004283</v>
          </cell>
          <cell r="J386">
            <v>18.528</v>
          </cell>
        </row>
        <row r="387">
          <cell r="A387">
            <v>526515403119316</v>
          </cell>
          <cell r="B387" t="str">
            <v>TRILEPTAL</v>
          </cell>
          <cell r="C387" t="str">
            <v>300 MG COM REV CT BL AL PLAS INC X 20</v>
          </cell>
          <cell r="D387" t="str">
            <v>Conformidade</v>
          </cell>
          <cell r="E387">
            <v>1</v>
          </cell>
          <cell r="F387" t="str">
            <v>Monitorado</v>
          </cell>
          <cell r="G387" t="str">
            <v>Não</v>
          </cell>
          <cell r="H387">
            <v>7896261000834</v>
          </cell>
          <cell r="J387">
            <v>36.371</v>
          </cell>
        </row>
        <row r="388">
          <cell r="A388">
            <v>526515405111312</v>
          </cell>
          <cell r="B388" t="str">
            <v>TRILEPTAL</v>
          </cell>
          <cell r="C388" t="str">
            <v>300 MG COM REV CT BL AL PLAS INC X 60</v>
          </cell>
          <cell r="D388" t="str">
            <v>Conformidade</v>
          </cell>
          <cell r="E388">
            <v>1</v>
          </cell>
          <cell r="F388" t="str">
            <v>Monitorado</v>
          </cell>
          <cell r="G388" t="str">
            <v>Não</v>
          </cell>
          <cell r="H388">
            <v>7896261005372</v>
          </cell>
          <cell r="J388">
            <v>109.361</v>
          </cell>
        </row>
        <row r="389">
          <cell r="A389">
            <v>526515410131415</v>
          </cell>
          <cell r="B389" t="str">
            <v>TRILEPTAL</v>
          </cell>
          <cell r="C389" t="str">
            <v>60 MG/ML SUS OR CT FR VD AMB X 100 ML + 2 SER DOS </v>
          </cell>
          <cell r="D389" t="str">
            <v>Conformidade</v>
          </cell>
          <cell r="E389">
            <v>1</v>
          </cell>
          <cell r="F389" t="str">
            <v>Monitorado</v>
          </cell>
          <cell r="G389" t="str">
            <v>Não</v>
          </cell>
          <cell r="H389">
            <v>7896261011106</v>
          </cell>
          <cell r="J389">
            <v>41.422</v>
          </cell>
        </row>
        <row r="390">
          <cell r="A390">
            <v>526515408110317</v>
          </cell>
          <cell r="B390" t="str">
            <v>TRILEPTAL</v>
          </cell>
          <cell r="C390" t="str">
            <v>600 MG COM REV CT BL AL PLAS INC X 20</v>
          </cell>
          <cell r="D390" t="str">
            <v>Conformidade</v>
          </cell>
          <cell r="E390">
            <v>1</v>
          </cell>
          <cell r="F390" t="str">
            <v>Monitorado</v>
          </cell>
          <cell r="G390" t="str">
            <v>Não</v>
          </cell>
          <cell r="H390">
            <v>7896261000841</v>
          </cell>
          <cell r="J390">
            <v>69.918</v>
          </cell>
        </row>
        <row r="391">
          <cell r="A391">
            <v>526515409117315</v>
          </cell>
          <cell r="B391" t="str">
            <v>TRILEPTAL</v>
          </cell>
          <cell r="C391" t="str">
            <v>600 MG COM REV CT BL AL PLAS INC X 60</v>
          </cell>
          <cell r="D391" t="str">
            <v>Conformidade</v>
          </cell>
          <cell r="E391">
            <v>1</v>
          </cell>
          <cell r="F391" t="str">
            <v>Monitorado</v>
          </cell>
          <cell r="G391" t="str">
            <v>Não</v>
          </cell>
          <cell r="H391">
            <v>7896261006898</v>
          </cell>
          <cell r="J391">
            <v>209.812</v>
          </cell>
        </row>
        <row r="392">
          <cell r="A392">
            <v>526515502117419</v>
          </cell>
          <cell r="B392" t="str">
            <v>TRIMEDAL</v>
          </cell>
          <cell r="C392" t="str">
            <v>500 MG + 0,5 MG + 15 MG + 40 MG  COM REV  1 CT STR AL/AL X 24 </v>
          </cell>
          <cell r="D392" t="str">
            <v>Conformidade</v>
          </cell>
          <cell r="E392">
            <v>3</v>
          </cell>
          <cell r="F392" t="str">
            <v>Monitorado</v>
          </cell>
          <cell r="G392" t="str">
            <v>Não</v>
          </cell>
          <cell r="H392">
            <v>7896261010222</v>
          </cell>
          <cell r="J392">
            <v>17.561</v>
          </cell>
        </row>
        <row r="393">
          <cell r="A393">
            <v>526515503113311</v>
          </cell>
          <cell r="B393" t="str">
            <v>TRIMEDAL</v>
          </cell>
          <cell r="C393" t="str">
            <v>500 MG COM REV CT 1 STR AL/AL X 4</v>
          </cell>
          <cell r="D393" t="str">
            <v>Conformidade</v>
          </cell>
          <cell r="E393">
            <v>3</v>
          </cell>
          <cell r="F393" t="str">
            <v>Monitorado</v>
          </cell>
          <cell r="G393" t="str">
            <v>Não</v>
          </cell>
          <cell r="H393">
            <v>7896261010246</v>
          </cell>
          <cell r="J393">
            <v>2.913</v>
          </cell>
        </row>
        <row r="394">
          <cell r="A394">
            <v>500903901171311</v>
          </cell>
          <cell r="B394" t="str">
            <v>TRISORB</v>
          </cell>
          <cell r="C394" t="str">
            <v>3,0 MG/ML + 1,0 MG/ML + 2,0 MG/ML CT FR GOT PLAS TRANS X 15 ML</v>
          </cell>
          <cell r="D394" t="str">
            <v>Conformidade</v>
          </cell>
          <cell r="E394">
            <v>3</v>
          </cell>
          <cell r="F394" t="str">
            <v>Monitorado</v>
          </cell>
          <cell r="G394" t="str">
            <v>Não</v>
          </cell>
          <cell r="H394">
            <v>7896548140222</v>
          </cell>
          <cell r="J394">
            <v>14.816</v>
          </cell>
        </row>
        <row r="395">
          <cell r="A395">
            <v>526515030085002</v>
          </cell>
          <cell r="B395" t="str">
            <v>VACINA ADSORVIDA MENINGOCÓCICA B (RECOMBINANTE)</v>
          </cell>
          <cell r="C395" t="str">
            <v>SUS INJ CT SER PREENC VD INC X 0,5ML</v>
          </cell>
          <cell r="D395" t="str">
            <v>Conformidade</v>
          </cell>
          <cell r="E395">
            <v>3</v>
          </cell>
          <cell r="F395" t="str">
            <v>Monitorado</v>
          </cell>
          <cell r="G395" t="str">
            <v>Não</v>
          </cell>
          <cell r="H395">
            <v>7896261018372</v>
          </cell>
          <cell r="J395">
            <v>382.792</v>
          </cell>
        </row>
        <row r="396">
          <cell r="A396">
            <v>526515030084902</v>
          </cell>
          <cell r="B396" t="str">
            <v>VACINA ADSORVIDA MENINGOCÓCICA B (RECOMBINANTE)</v>
          </cell>
          <cell r="C396" t="str">
            <v>SUS INJ CT SER PREENC VD INC X 0,5ML + AGU</v>
          </cell>
          <cell r="D396" t="str">
            <v>Conformidade</v>
          </cell>
          <cell r="E396">
            <v>3</v>
          </cell>
          <cell r="F396" t="str">
            <v>Monitorado</v>
          </cell>
          <cell r="G396" t="str">
            <v>Não</v>
          </cell>
          <cell r="H396">
            <v>7896261018327</v>
          </cell>
          <cell r="J396">
            <v>382.792</v>
          </cell>
        </row>
        <row r="397">
          <cell r="A397">
            <v>526515030085102</v>
          </cell>
          <cell r="B397" t="str">
            <v>VACINA ADSORVIDA MENINGOCÓCICA B (RECOMBINANTE)</v>
          </cell>
          <cell r="C397" t="str">
            <v>SUS INJ CT 10 SER PREENC VD INC X 0,5ML</v>
          </cell>
          <cell r="D397" t="str">
            <v>Conformidade</v>
          </cell>
          <cell r="E397">
            <v>3</v>
          </cell>
          <cell r="F397" t="str">
            <v>Monitorado</v>
          </cell>
          <cell r="G397" t="str">
            <v>Não</v>
          </cell>
          <cell r="H397">
            <v>7896261018334</v>
          </cell>
          <cell r="J397">
            <v>3827.958</v>
          </cell>
        </row>
        <row r="398">
          <cell r="A398">
            <v>526531501154411</v>
          </cell>
          <cell r="B398" t="str">
            <v>VACINA ADSORVIDA MENINGOCÓCICA C (CONJUGADA - CRM197)</v>
          </cell>
          <cell r="C398" t="str">
            <v>10 MCG PO LIOF INJ CT FA VD INC + SER PREENC X 0,6 ML</v>
          </cell>
          <cell r="D398" t="str">
            <v>Conformidade</v>
          </cell>
          <cell r="E398">
            <v>3</v>
          </cell>
          <cell r="F398" t="str">
            <v>Monitorado</v>
          </cell>
          <cell r="G398" t="str">
            <v>Não</v>
          </cell>
          <cell r="H398">
            <v>7896261015722</v>
          </cell>
          <cell r="J398">
            <v>185.647</v>
          </cell>
        </row>
        <row r="399">
          <cell r="A399">
            <v>526532201154412</v>
          </cell>
          <cell r="B399" t="str">
            <v>VACINA INFLUENZA (INATIVADA, SUBUNITÁRIA, ADJUVADA)</v>
          </cell>
          <cell r="C399" t="str">
            <v>SUS INJ CT 1 SER VD INC PREENCH X 0,5 ML</v>
          </cell>
          <cell r="D399" t="str">
            <v>Conformidade</v>
          </cell>
          <cell r="E399">
            <v>3</v>
          </cell>
          <cell r="F399" t="str">
            <v>Monitorado</v>
          </cell>
          <cell r="G399" t="str">
            <v>Não</v>
          </cell>
          <cell r="H399">
            <v>7896261016620</v>
          </cell>
          <cell r="J399">
            <v>43.695</v>
          </cell>
        </row>
        <row r="400">
          <cell r="A400">
            <v>526512120076603</v>
          </cell>
          <cell r="B400" t="str">
            <v>Vacina influenza (inativada, subunitária, adjuvada)</v>
          </cell>
          <cell r="C400" t="str">
            <v>SUS INJ CT 10 SER VD INC PREENCH X 0,5 ML</v>
          </cell>
          <cell r="D400" t="str">
            <v>Conformidade</v>
          </cell>
          <cell r="E400">
            <v>3</v>
          </cell>
          <cell r="F400" t="str">
            <v>Monitorado</v>
          </cell>
          <cell r="G400" t="str">
            <v>Não</v>
          </cell>
          <cell r="H400">
            <v>7896261016637</v>
          </cell>
          <cell r="J400">
            <v>437.028</v>
          </cell>
        </row>
        <row r="401">
          <cell r="A401">
            <v>526531901152317</v>
          </cell>
          <cell r="B401" t="str">
            <v>VACINA INFLUENZA (SUBUNITÁRIA, INATIVADA)</v>
          </cell>
          <cell r="C401" t="str">
            <v>SUS INJ CT 1 SER PREENCH VD INC X 0,5 ML</v>
          </cell>
          <cell r="D401" t="str">
            <v>Conformidade</v>
          </cell>
          <cell r="E401">
            <v>3</v>
          </cell>
          <cell r="F401" t="str">
            <v>Monitorado</v>
          </cell>
          <cell r="G401" t="str">
            <v>Não</v>
          </cell>
          <cell r="H401">
            <v>7896261016514</v>
          </cell>
          <cell r="J401">
            <v>43.695</v>
          </cell>
        </row>
        <row r="402">
          <cell r="A402">
            <v>526512120076503</v>
          </cell>
          <cell r="B402" t="str">
            <v>VACINA INFLUENZA (SUBUNITÁRIA, INATIVADA)</v>
          </cell>
          <cell r="C402" t="str">
            <v>SUS INJ CT 10 SER PREENC VD INC X 0,5 ML</v>
          </cell>
          <cell r="D402" t="str">
            <v>Conformidade</v>
          </cell>
          <cell r="E402">
            <v>3</v>
          </cell>
          <cell r="F402" t="str">
            <v>Monitorado</v>
          </cell>
          <cell r="G402" t="str">
            <v>Não</v>
          </cell>
          <cell r="H402">
            <v>7896261016521</v>
          </cell>
          <cell r="J402">
            <v>437.028</v>
          </cell>
        </row>
        <row r="403">
          <cell r="A403">
            <v>526532401153411</v>
          </cell>
          <cell r="B403" t="str">
            <v>VACINA MENINGOCÓCICA ACWY (CONJUGADA)</v>
          </cell>
          <cell r="C403" t="str">
            <v>10 MCG PO LIOF FA VD INC + 5-5-5 MCG SOL INJ SER PREENCH VD INC X 0,6 ML</v>
          </cell>
          <cell r="D403" t="str">
            <v>Conformidade</v>
          </cell>
          <cell r="E403">
            <v>3</v>
          </cell>
          <cell r="F403" t="str">
            <v>Monitorado</v>
          </cell>
          <cell r="G403" t="str">
            <v>Não</v>
          </cell>
          <cell r="H403">
            <v>7896261016736</v>
          </cell>
          <cell r="J403">
            <v>213.806</v>
          </cell>
        </row>
        <row r="404">
          <cell r="A404">
            <v>526514030078903</v>
          </cell>
          <cell r="B404" t="str">
            <v>vacina meningocócica ACWY (conjugada)</v>
          </cell>
          <cell r="C404" t="str">
            <v>10 MCG PO LIOF SOL INJ X 1 DOSE CT FA VD TRANS + 5-5-5 MCG SOL INJ FA VD TRANS X 0,6 ML</v>
          </cell>
          <cell r="D404" t="str">
            <v>Conformidade</v>
          </cell>
          <cell r="E404">
            <v>3</v>
          </cell>
          <cell r="F404" t="str">
            <v>Monitorado</v>
          </cell>
          <cell r="G404" t="str">
            <v>Não</v>
          </cell>
          <cell r="H404">
            <v>7896261018280</v>
          </cell>
          <cell r="J404">
            <v>213.806</v>
          </cell>
        </row>
        <row r="405">
          <cell r="A405">
            <v>526514030079003</v>
          </cell>
          <cell r="B405" t="str">
            <v>vacina meningocócica ACWY (conjugada)</v>
          </cell>
          <cell r="C405" t="str">
            <v>10 MCG PO LIOF SOL INJ X 5 DOSE CT 5 FA VD TRANS + 5-5-5 MCG SOL INJ 5 FA VD TRANS X 0,6 ML</v>
          </cell>
          <cell r="D405" t="str">
            <v>Conformidade</v>
          </cell>
          <cell r="E405">
            <v>3</v>
          </cell>
          <cell r="F405" t="str">
            <v>Monitorado</v>
          </cell>
          <cell r="G405" t="str">
            <v>Não</v>
          </cell>
          <cell r="H405">
            <v>7896261018297</v>
          </cell>
          <cell r="J405">
            <v>1069.02</v>
          </cell>
        </row>
        <row r="406">
          <cell r="A406">
            <v>526515902115413</v>
          </cell>
          <cell r="B406" t="str">
            <v>VENORUTON</v>
          </cell>
          <cell r="C406" t="str">
            <v>300 MG CAP GEL DURA CT 2 BL AL PLAS  INC X 10</v>
          </cell>
          <cell r="D406" t="str">
            <v>Conformidade</v>
          </cell>
          <cell r="E406">
            <v>2</v>
          </cell>
          <cell r="F406" t="str">
            <v>Monitorado</v>
          </cell>
          <cell r="G406" t="str">
            <v>Não</v>
          </cell>
          <cell r="H406">
            <v>7896261006577</v>
          </cell>
          <cell r="J406">
            <v>28.417</v>
          </cell>
        </row>
        <row r="407">
          <cell r="A407">
            <v>526515903111411</v>
          </cell>
          <cell r="B407" t="str">
            <v>VENORUTON</v>
          </cell>
          <cell r="C407" t="str">
            <v>500 MG COM REV CT 2 BL AL PLAS INC X 10</v>
          </cell>
          <cell r="D407" t="str">
            <v>Conformidade</v>
          </cell>
          <cell r="E407">
            <v>2</v>
          </cell>
          <cell r="F407" t="str">
            <v>Monitorado</v>
          </cell>
          <cell r="G407" t="str">
            <v>Não</v>
          </cell>
          <cell r="H407">
            <v>7896261006584</v>
          </cell>
          <cell r="J407">
            <v>48.206</v>
          </cell>
        </row>
        <row r="408">
          <cell r="A408">
            <v>500904801138319</v>
          </cell>
          <cell r="B408" t="str">
            <v>VIGADEXA</v>
          </cell>
          <cell r="C408" t="str">
            <v>5 MG/ML + 1 MG/ML SOL OFT CT FR PLAS OPC GOT X 5 ML</v>
          </cell>
          <cell r="D408" t="str">
            <v>Conformidade</v>
          </cell>
          <cell r="E408">
            <v>3</v>
          </cell>
          <cell r="F408" t="str">
            <v>Monitorado</v>
          </cell>
          <cell r="G408" t="str">
            <v>Não</v>
          </cell>
          <cell r="H408">
            <v>7896548197554</v>
          </cell>
          <cell r="J408">
            <v>25.503</v>
          </cell>
        </row>
        <row r="409">
          <cell r="A409">
            <v>500904201130317</v>
          </cell>
          <cell r="B409" t="str">
            <v>VIGAMOX</v>
          </cell>
          <cell r="C409" t="str">
            <v>5 MG/ML CT FR PLAS TRANS GOT X 5 ML</v>
          </cell>
          <cell r="D409" t="str">
            <v>Conformidade</v>
          </cell>
          <cell r="E409">
            <v>3</v>
          </cell>
          <cell r="F409" t="str">
            <v>Monitorado</v>
          </cell>
          <cell r="G409" t="str">
            <v>Não</v>
          </cell>
          <cell r="H409">
            <v>7896548139585</v>
          </cell>
          <cell r="J409">
            <v>26.752</v>
          </cell>
        </row>
        <row r="410">
          <cell r="A410">
            <v>526516101175416</v>
          </cell>
          <cell r="B410" t="str">
            <v>VISCOTEARS</v>
          </cell>
          <cell r="C410" t="str">
            <v>2,0 MG/G GEL OFT CT TB LAM X 10 G</v>
          </cell>
          <cell r="D410" t="str">
            <v>Conformidade</v>
          </cell>
          <cell r="E410">
            <v>3</v>
          </cell>
          <cell r="F410" t="str">
            <v>Monitorado</v>
          </cell>
          <cell r="G410" t="str">
            <v>Não</v>
          </cell>
          <cell r="H410">
            <v>7896261014992</v>
          </cell>
          <cell r="J410">
            <v>31.826</v>
          </cell>
        </row>
        <row r="411">
          <cell r="A411">
            <v>526516201110413</v>
          </cell>
          <cell r="B411" t="str">
            <v>VISKALDIX</v>
          </cell>
          <cell r="C411" t="str">
            <v>10 MG + 5 MG COM CT 2 BL AL PLAS INC X 10</v>
          </cell>
          <cell r="D411" t="str">
            <v>Conformidade</v>
          </cell>
          <cell r="E411">
            <v>2</v>
          </cell>
          <cell r="F411" t="str">
            <v>Monitorado</v>
          </cell>
          <cell r="G411" t="str">
            <v>Não</v>
          </cell>
          <cell r="H411">
            <v>7896261002975</v>
          </cell>
          <cell r="J411">
            <v>43.267</v>
          </cell>
        </row>
        <row r="412">
          <cell r="A412">
            <v>526516301115417</v>
          </cell>
          <cell r="B412" t="str">
            <v>VISKEN</v>
          </cell>
          <cell r="C412" t="str">
            <v>10 MG COM CT 2 BL AL PLAS INC X 10</v>
          </cell>
          <cell r="D412" t="str">
            <v>Conformidade</v>
          </cell>
          <cell r="E412">
            <v>2</v>
          </cell>
          <cell r="F412" t="str">
            <v>Monitorado</v>
          </cell>
          <cell r="G412" t="str">
            <v>Não</v>
          </cell>
          <cell r="H412">
            <v>7896261002999</v>
          </cell>
          <cell r="J412">
            <v>41.456</v>
          </cell>
        </row>
        <row r="413">
          <cell r="A413">
            <v>526516302111415</v>
          </cell>
          <cell r="B413" t="str">
            <v>VISKEN</v>
          </cell>
          <cell r="C413" t="str">
            <v>5 MG COM CT 2 BL AL PLAS INC X 10</v>
          </cell>
          <cell r="D413" t="str">
            <v>Conformidade</v>
          </cell>
          <cell r="E413">
            <v>2</v>
          </cell>
          <cell r="F413" t="str">
            <v>Monitorado</v>
          </cell>
          <cell r="G413" t="str">
            <v>Não</v>
          </cell>
          <cell r="H413">
            <v>7896261002982</v>
          </cell>
          <cell r="J413">
            <v>23.242</v>
          </cell>
        </row>
        <row r="414">
          <cell r="A414">
            <v>526516402175210</v>
          </cell>
          <cell r="B414" t="str">
            <v>VISUDYNE</v>
          </cell>
          <cell r="C414" t="str">
            <v>15 MG PÓ LIOF CT FA VD INC X 826 MG</v>
          </cell>
          <cell r="D414" t="str">
            <v>Conformidade</v>
          </cell>
          <cell r="E414">
            <v>3</v>
          </cell>
          <cell r="F414" t="str">
            <v>Monitorado</v>
          </cell>
          <cell r="G414" t="str">
            <v>Não</v>
          </cell>
          <cell r="H414">
            <v>7896261008779</v>
          </cell>
          <cell r="J414">
            <v>6199.942</v>
          </cell>
        </row>
        <row r="415">
          <cell r="A415">
            <v>526516508119314</v>
          </cell>
          <cell r="B415" t="str">
            <v>VOLTAREN</v>
          </cell>
          <cell r="C415" t="str">
            <v>100 MG COM DESINT LENTA CT BL AL PLAS INC X 10</v>
          </cell>
          <cell r="D415" t="str">
            <v>Conformidade</v>
          </cell>
          <cell r="E415">
            <v>1</v>
          </cell>
          <cell r="F415" t="str">
            <v>Monitorado</v>
          </cell>
          <cell r="G415" t="str">
            <v>Não</v>
          </cell>
          <cell r="H415">
            <v>7896261000261</v>
          </cell>
          <cell r="J415">
            <v>23.737</v>
          </cell>
        </row>
        <row r="416">
          <cell r="A416">
            <v>526516501157318</v>
          </cell>
          <cell r="B416" t="str">
            <v>VOLTAREN</v>
          </cell>
          <cell r="C416" t="str">
            <v>25 MG/ML SOL INJ CT 5 AMP VD INC X 3 ML</v>
          </cell>
          <cell r="D416" t="str">
            <v>Conformidade</v>
          </cell>
          <cell r="E416">
            <v>1</v>
          </cell>
          <cell r="F416" t="str">
            <v>Monitorado</v>
          </cell>
          <cell r="G416" t="str">
            <v>Não</v>
          </cell>
          <cell r="H416">
            <v>7896261000797</v>
          </cell>
          <cell r="J416">
            <v>12.217</v>
          </cell>
        </row>
        <row r="417">
          <cell r="A417">
            <v>526516502153316</v>
          </cell>
          <cell r="B417" t="str">
            <v>VOLTAREN</v>
          </cell>
          <cell r="C417" t="str">
            <v>25 MG/ML SOL INJ CT 50 AMP VD INC X 3 ML (EMB HOSP)</v>
          </cell>
          <cell r="D417" t="str">
            <v>Conformidade</v>
          </cell>
          <cell r="E417">
            <v>1</v>
          </cell>
          <cell r="F417" t="str">
            <v>Monitorado</v>
          </cell>
          <cell r="G417" t="str">
            <v>Não</v>
          </cell>
          <cell r="H417">
            <v>7896261000803</v>
          </cell>
          <cell r="J417">
            <v>101.373</v>
          </cell>
        </row>
        <row r="418">
          <cell r="A418">
            <v>526516503117313</v>
          </cell>
          <cell r="B418" t="str">
            <v>VOLTAREN</v>
          </cell>
          <cell r="C418" t="str">
            <v>50 MG COM REV CT BL AL PLAS INC X 20 </v>
          </cell>
          <cell r="D418" t="str">
            <v>Conformidade</v>
          </cell>
          <cell r="E418">
            <v>1</v>
          </cell>
          <cell r="F418" t="str">
            <v>Monitorado</v>
          </cell>
          <cell r="G418" t="str">
            <v>Não</v>
          </cell>
          <cell r="H418">
            <v>7896261000193</v>
          </cell>
          <cell r="J418">
            <v>24.547</v>
          </cell>
        </row>
        <row r="419">
          <cell r="A419">
            <v>526515060085203</v>
          </cell>
          <cell r="B419" t="str">
            <v>VOLTAREN</v>
          </cell>
          <cell r="C419" t="str">
            <v>50 MG COM REV CT BL AL/AL X 20</v>
          </cell>
          <cell r="D419" t="str">
            <v>Conformidade</v>
          </cell>
          <cell r="E419">
            <v>3</v>
          </cell>
          <cell r="F419" t="str">
            <v>Monitorado</v>
          </cell>
          <cell r="G419" t="str">
            <v>Não</v>
          </cell>
          <cell r="H419">
            <v>7896261019393</v>
          </cell>
          <cell r="J419">
            <v>24.547</v>
          </cell>
        </row>
        <row r="420">
          <cell r="A420">
            <v>526515060085303</v>
          </cell>
          <cell r="B420" t="str">
            <v>VOLTAREN</v>
          </cell>
          <cell r="C420" t="str">
            <v>50 MG COM REV CT BL AL/PVC/PE/PVDC X 20</v>
          </cell>
          <cell r="D420" t="str">
            <v>Conformidade</v>
          </cell>
          <cell r="E420">
            <v>3</v>
          </cell>
          <cell r="F420" t="str">
            <v>Monitorado</v>
          </cell>
          <cell r="G420" t="str">
            <v>Não</v>
          </cell>
          <cell r="H420">
            <v>7896261019430</v>
          </cell>
          <cell r="J420">
            <v>24.547</v>
          </cell>
        </row>
        <row r="421">
          <cell r="A421">
            <v>526516504148311</v>
          </cell>
          <cell r="B421" t="str">
            <v>VOLTAREN</v>
          </cell>
          <cell r="C421" t="str">
            <v>50 MG SUP RET CT STR X 5</v>
          </cell>
          <cell r="D421" t="str">
            <v>Conformidade</v>
          </cell>
          <cell r="E421">
            <v>1</v>
          </cell>
          <cell r="F421" t="str">
            <v>Monitorado</v>
          </cell>
          <cell r="G421" t="str">
            <v>Não</v>
          </cell>
          <cell r="H421">
            <v>7896261000780</v>
          </cell>
          <cell r="J421">
            <v>7.706</v>
          </cell>
        </row>
        <row r="422">
          <cell r="A422">
            <v>526516509115312</v>
          </cell>
          <cell r="B422" t="str">
            <v>VOLTAREN</v>
          </cell>
          <cell r="C422" t="str">
            <v>75 MG COM DESINT LENTA CT 2 BL AL PLAS INC X 10</v>
          </cell>
          <cell r="D422" t="str">
            <v>Conformidade</v>
          </cell>
          <cell r="E422">
            <v>1</v>
          </cell>
          <cell r="F422" t="str">
            <v>Monitorado</v>
          </cell>
          <cell r="G422" t="str">
            <v>Não</v>
          </cell>
          <cell r="H422">
            <v>7896261000025</v>
          </cell>
          <cell r="J422">
            <v>27.056</v>
          </cell>
        </row>
        <row r="423">
          <cell r="A423">
            <v>526525701155210</v>
          </cell>
          <cell r="B423" t="str">
            <v>XOLAIR</v>
          </cell>
          <cell r="C423" t="str">
            <v>150 MG PO LIOF INJ CT FA VD INC + AMP VD INC DIL X 2 ML </v>
          </cell>
          <cell r="D423" t="str">
            <v>Conformidade</v>
          </cell>
          <cell r="E423">
            <v>3</v>
          </cell>
          <cell r="F423" t="str">
            <v>Monitorado</v>
          </cell>
          <cell r="G423" t="str">
            <v>Não</v>
          </cell>
          <cell r="H423">
            <v>7896261005365</v>
          </cell>
          <cell r="J423">
            <v>1965.116</v>
          </cell>
        </row>
        <row r="424">
          <cell r="A424">
            <v>526516605114313</v>
          </cell>
          <cell r="B424" t="str">
            <v>ZADITEN</v>
          </cell>
          <cell r="C424" t="str">
            <v>2 MG COM SRO CT BL AL PLAS INC X 20</v>
          </cell>
          <cell r="D424" t="str">
            <v>Conformidade</v>
          </cell>
          <cell r="E424">
            <v>2</v>
          </cell>
          <cell r="F424" t="str">
            <v>Monitorado</v>
          </cell>
          <cell r="G424" t="str">
            <v>Não</v>
          </cell>
          <cell r="H424">
            <v>7896261003033</v>
          </cell>
          <cell r="J424">
            <v>81.652</v>
          </cell>
        </row>
        <row r="425">
          <cell r="A425">
            <v>526516703116213</v>
          </cell>
          <cell r="B425" t="str">
            <v>ZELMAC</v>
          </cell>
          <cell r="C425" t="str">
            <v>6 MG COM CT BL AL /AL X 30</v>
          </cell>
          <cell r="D425" t="str">
            <v>Conformidade</v>
          </cell>
          <cell r="E425">
            <v>3</v>
          </cell>
          <cell r="F425" t="str">
            <v>Monitorado</v>
          </cell>
          <cell r="G425" t="str">
            <v>Não</v>
          </cell>
          <cell r="H425">
            <v>7896261005242</v>
          </cell>
          <cell r="J425">
            <v>139.342</v>
          </cell>
        </row>
        <row r="426">
          <cell r="A426">
            <v>526516704112211</v>
          </cell>
          <cell r="B426" t="str">
            <v>ZELMAC</v>
          </cell>
          <cell r="C426" t="str">
            <v>6 MG COM CT BL AL /AL X 60</v>
          </cell>
          <cell r="D426" t="str">
            <v>Conformidade</v>
          </cell>
          <cell r="E426">
            <v>3</v>
          </cell>
          <cell r="F426" t="str">
            <v>Monitorado</v>
          </cell>
          <cell r="G426" t="str">
            <v>Não</v>
          </cell>
          <cell r="H426">
            <v>7896261010017</v>
          </cell>
          <cell r="J426">
            <v>278.628</v>
          </cell>
        </row>
        <row r="427">
          <cell r="A427">
            <v>526516802157211</v>
          </cell>
          <cell r="B427" t="str">
            <v>ZOMETA</v>
          </cell>
          <cell r="C427" t="str">
            <v>4 MG SOL INJ CT  FA PLAS  INC X 5 ML</v>
          </cell>
          <cell r="D427" t="str">
            <v>Conformidade</v>
          </cell>
          <cell r="E427">
            <v>3</v>
          </cell>
          <cell r="F427" t="str">
            <v>Monitorado</v>
          </cell>
          <cell r="G427" t="str">
            <v>Sim</v>
          </cell>
          <cell r="H427">
            <v>7896261007734</v>
          </cell>
          <cell r="I427">
            <v>1225.462</v>
          </cell>
        </row>
        <row r="428">
          <cell r="A428">
            <v>526514010078703</v>
          </cell>
          <cell r="B428" t="str">
            <v>ZOMETA</v>
          </cell>
          <cell r="C428" t="str">
            <v>4 MG SOL INJ CT FA PLAS TRANS X 100 ML </v>
          </cell>
          <cell r="D428" t="str">
            <v>Conformidade</v>
          </cell>
          <cell r="E428">
            <v>3</v>
          </cell>
          <cell r="F428" t="str">
            <v>Monitorado</v>
          </cell>
          <cell r="G428" t="str">
            <v>Sim</v>
          </cell>
          <cell r="H428">
            <v>7896261000292</v>
          </cell>
          <cell r="I428">
            <v>1225.462</v>
          </cell>
        </row>
        <row r="429">
          <cell r="A429">
            <v>526516803153315</v>
          </cell>
          <cell r="B429" t="str">
            <v>ZOMETA</v>
          </cell>
          <cell r="C429" t="str">
            <v>4 MG SOL INJ 1 FR AMP PLAS INC X 5 ML + 9 MG/ML SOL INJ IV BOLS PVC INC SIST FECH X 100 ML</v>
          </cell>
          <cell r="D429" t="str">
            <v>Conformidade</v>
          </cell>
          <cell r="E429">
            <v>3</v>
          </cell>
          <cell r="F429" t="str">
            <v>Monitorado</v>
          </cell>
          <cell r="G429" t="str">
            <v>Sim</v>
          </cell>
          <cell r="H429">
            <v>7896261016705</v>
          </cell>
          <cell r="I429">
            <v>1225.462</v>
          </cell>
        </row>
        <row r="430">
          <cell r="A430">
            <v>526514020078805</v>
          </cell>
          <cell r="B430" t="str">
            <v>ZOTEON PÓ</v>
          </cell>
          <cell r="C430" t="str">
            <v>28 MG CAP DURA PÓ INAL OR CT BL AL AL X 224 + 5 INALADORES</v>
          </cell>
          <cell r="D430" t="str">
            <v>Conformidade</v>
          </cell>
          <cell r="E430">
            <v>2</v>
          </cell>
          <cell r="F430" t="str">
            <v>Monitorado</v>
          </cell>
          <cell r="G430" t="str">
            <v>Não</v>
          </cell>
          <cell r="H430">
            <v>7896261019782</v>
          </cell>
          <cell r="J430">
            <v>6280.312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Users/nbg86467/AppData/Local/Microsoft/AppData/Local/Microsoft/Windows/Temporary%20Internet%20Files/Content.Outlook/Hist&#243;rico%20TPN/HIST&#211;RIO%20TPN_at&#233;%202014.doc"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S61"/>
  <sheetViews>
    <sheetView showGridLines="0" tabSelected="1" zoomScalePageLayoutView="0" workbookViewId="0" topLeftCell="J48">
      <selection activeCell="AA57" sqref="AA57"/>
    </sheetView>
  </sheetViews>
  <sheetFormatPr defaultColWidth="22.7109375" defaultRowHeight="15"/>
  <cols>
    <col min="1" max="1" width="22.7109375" style="0" customWidth="1"/>
    <col min="2" max="2" width="6.140625" style="0" customWidth="1"/>
    <col min="3" max="3" width="21.7109375" style="0" bestFit="1" customWidth="1"/>
    <col min="4" max="4" width="30.8515625" style="0" customWidth="1"/>
    <col min="5" max="5" width="35.00390625" style="0" customWidth="1"/>
    <col min="6" max="6" width="14.7109375" style="0" customWidth="1"/>
    <col min="7" max="7" width="16.00390625" style="0" customWidth="1"/>
    <col min="8" max="8" width="22.7109375" style="0" customWidth="1"/>
    <col min="9" max="9" width="18.421875" style="0" customWidth="1"/>
    <col min="10" max="10" width="13.8515625" style="0" customWidth="1"/>
    <col min="11" max="11" width="5.7109375" style="0" customWidth="1"/>
    <col min="12" max="12" width="8.140625" style="0" customWidth="1"/>
    <col min="13" max="13" width="9.57421875" style="0" customWidth="1"/>
    <col min="14" max="14" width="8.140625" style="0" customWidth="1"/>
    <col min="15" max="15" width="9.57421875" style="0" customWidth="1"/>
    <col min="16" max="16" width="12.140625" style="0" customWidth="1"/>
    <col min="17" max="17" width="13.7109375" style="0" customWidth="1"/>
    <col min="18" max="18" width="9.8515625" style="0" customWidth="1"/>
    <col min="19" max="19" width="11.28125" style="0" customWidth="1"/>
    <col min="20" max="20" width="9.8515625" style="0" customWidth="1"/>
    <col min="21" max="21" width="11.28125" style="0" customWidth="1"/>
    <col min="22" max="22" width="8.140625" style="0" customWidth="1"/>
    <col min="23" max="23" width="9.57421875" style="0" customWidth="1"/>
    <col min="24" max="24" width="12.140625" style="0" customWidth="1"/>
    <col min="25" max="25" width="13.7109375" style="0" customWidth="1"/>
    <col min="26" max="26" width="8.140625" style="0" customWidth="1"/>
    <col min="27" max="27" width="9.57421875" style="0" customWidth="1"/>
    <col min="28" max="28" width="10.8515625" style="0" customWidth="1"/>
    <col min="29" max="29" width="8.421875" style="0" customWidth="1"/>
    <col min="30" max="30" width="19.28125" style="0" customWidth="1"/>
    <col min="31" max="31" width="17.7109375" style="0" customWidth="1"/>
    <col min="32" max="32" width="40.8515625" style="0" customWidth="1"/>
    <col min="33" max="33" width="15.7109375" style="0" customWidth="1"/>
    <col min="34" max="34" width="4.57421875" style="0" customWidth="1"/>
    <col min="35" max="35" width="18.00390625" style="0" customWidth="1"/>
    <col min="36" max="36" width="22.28125" style="0" customWidth="1"/>
    <col min="37" max="38" width="15.7109375" style="0" customWidth="1"/>
    <col min="39" max="39" width="16.28125" style="0" customWidth="1"/>
    <col min="40" max="40" width="11.57421875" style="0" customWidth="1"/>
    <col min="41" max="41" width="21.00390625" style="0" customWidth="1"/>
    <col min="42" max="42" width="12.8515625" style="0" bestFit="1" customWidth="1"/>
    <col min="43" max="43" width="76.140625" style="0" customWidth="1"/>
    <col min="44" max="44" width="17.7109375" style="0" bestFit="1" customWidth="1"/>
    <col min="45" max="45" width="21.28125" style="0" bestFit="1" customWidth="1"/>
    <col min="46" max="16384" width="22.7109375" style="416" customWidth="1"/>
  </cols>
  <sheetData>
    <row r="1" spans="1:45" s="78" customFormat="1" ht="19.5" customHeight="1">
      <c r="A1" s="75"/>
      <c r="B1" s="77"/>
      <c r="C1" s="75"/>
      <c r="D1" s="75"/>
      <c r="E1" s="75"/>
      <c r="F1" s="76"/>
      <c r="G1" s="77"/>
      <c r="H1" s="81" t="s">
        <v>961</v>
      </c>
      <c r="I1" s="81"/>
      <c r="J1" s="77"/>
      <c r="K1" s="84"/>
      <c r="L1" s="127"/>
      <c r="M1" s="127"/>
      <c r="N1" s="127"/>
      <c r="O1" s="127"/>
      <c r="P1" s="127"/>
      <c r="Q1" s="127"/>
      <c r="R1" s="127"/>
      <c r="S1" s="127"/>
      <c r="T1" s="127"/>
      <c r="U1" s="127"/>
      <c r="V1" s="127"/>
      <c r="W1" s="127"/>
      <c r="X1" s="127"/>
      <c r="Y1" s="127"/>
      <c r="Z1" s="127"/>
      <c r="AA1" s="127"/>
      <c r="AB1" s="127"/>
      <c r="AC1" s="127"/>
      <c r="AD1" s="102"/>
      <c r="AE1" s="102"/>
      <c r="AF1" s="99"/>
      <c r="AG1" s="102"/>
      <c r="AH1" s="130"/>
      <c r="AI1" s="130"/>
      <c r="AJ1" s="130"/>
      <c r="AK1" s="130"/>
      <c r="AL1" s="130"/>
      <c r="AM1" s="130"/>
      <c r="AN1" s="130"/>
      <c r="AO1" s="188"/>
      <c r="AP1" s="130"/>
      <c r="AQ1" s="188"/>
      <c r="AR1" s="130"/>
      <c r="AS1" s="130"/>
    </row>
    <row r="2" spans="1:45" s="78" customFormat="1" ht="12.75" customHeight="1">
      <c r="A2" s="79"/>
      <c r="B2" s="137"/>
      <c r="C2" s="80"/>
      <c r="D2" s="80"/>
      <c r="E2" s="80"/>
      <c r="F2" s="81"/>
      <c r="G2" s="82"/>
      <c r="H2" s="190" t="s">
        <v>962</v>
      </c>
      <c r="I2" s="133"/>
      <c r="J2" s="82"/>
      <c r="K2" s="83"/>
      <c r="L2" s="84"/>
      <c r="M2" s="84"/>
      <c r="N2" s="84"/>
      <c r="O2" s="84"/>
      <c r="P2" s="84"/>
      <c r="Q2" s="84"/>
      <c r="R2" s="84"/>
      <c r="S2" s="84"/>
      <c r="T2" s="84"/>
      <c r="U2" s="84"/>
      <c r="V2" s="84"/>
      <c r="W2" s="84"/>
      <c r="X2" s="84"/>
      <c r="Y2" s="84"/>
      <c r="Z2" s="84"/>
      <c r="AA2" s="84"/>
      <c r="AB2" s="84"/>
      <c r="AC2" s="84"/>
      <c r="AD2" s="102"/>
      <c r="AE2" s="102"/>
      <c r="AF2" s="99"/>
      <c r="AG2" s="102"/>
      <c r="AH2" s="130"/>
      <c r="AI2" s="130"/>
      <c r="AJ2" s="130"/>
      <c r="AK2" s="130"/>
      <c r="AL2" s="130"/>
      <c r="AM2" s="130"/>
      <c r="AN2" s="130"/>
      <c r="AO2" s="188"/>
      <c r="AP2" s="130"/>
      <c r="AQ2" s="188"/>
      <c r="AR2" s="130"/>
      <c r="AS2" s="130"/>
    </row>
    <row r="3" spans="1:45" s="78" customFormat="1" ht="12.75" customHeight="1">
      <c r="A3" s="79"/>
      <c r="B3" s="137"/>
      <c r="C3" s="80"/>
      <c r="D3" s="80"/>
      <c r="E3" s="80"/>
      <c r="F3" s="81"/>
      <c r="G3" s="82"/>
      <c r="H3" s="191" t="s">
        <v>963</v>
      </c>
      <c r="I3" s="134"/>
      <c r="J3" s="82"/>
      <c r="K3" s="83"/>
      <c r="L3" s="84"/>
      <c r="M3" s="84"/>
      <c r="N3" s="84"/>
      <c r="O3" s="84"/>
      <c r="P3" s="84"/>
      <c r="Q3" s="84"/>
      <c r="R3" s="84"/>
      <c r="S3" s="84"/>
      <c r="T3" s="84"/>
      <c r="U3" s="84"/>
      <c r="V3" s="84"/>
      <c r="W3" s="84"/>
      <c r="X3" s="84"/>
      <c r="Y3" s="84"/>
      <c r="Z3" s="84"/>
      <c r="AA3" s="84"/>
      <c r="AB3" s="84"/>
      <c r="AC3" s="84"/>
      <c r="AD3" s="102"/>
      <c r="AE3" s="102"/>
      <c r="AF3" s="99"/>
      <c r="AG3" s="102"/>
      <c r="AH3" s="130"/>
      <c r="AI3" s="130"/>
      <c r="AJ3" s="130"/>
      <c r="AK3" s="130"/>
      <c r="AL3" s="130"/>
      <c r="AM3" s="130"/>
      <c r="AN3" s="130"/>
      <c r="AO3" s="188"/>
      <c r="AP3" s="130"/>
      <c r="AQ3" s="188"/>
      <c r="AR3" s="130"/>
      <c r="AS3" s="130"/>
    </row>
    <row r="4" spans="1:45" s="78" customFormat="1" ht="21" customHeight="1">
      <c r="A4" s="85" t="s">
        <v>0</v>
      </c>
      <c r="B4" s="138"/>
      <c r="C4" s="80"/>
      <c r="D4" s="80"/>
      <c r="E4" s="80"/>
      <c r="F4" s="81"/>
      <c r="G4" s="141"/>
      <c r="H4" s="141"/>
      <c r="I4" s="141"/>
      <c r="J4" s="82"/>
      <c r="K4" s="82"/>
      <c r="L4" s="84"/>
      <c r="M4" s="84"/>
      <c r="N4" s="84"/>
      <c r="O4" s="84"/>
      <c r="P4" s="84"/>
      <c r="Q4" s="84"/>
      <c r="R4" s="84"/>
      <c r="S4" s="84"/>
      <c r="T4" s="84"/>
      <c r="U4" s="84"/>
      <c r="V4" s="84"/>
      <c r="W4" s="84"/>
      <c r="X4" s="84"/>
      <c r="Y4" s="84"/>
      <c r="Z4" s="84"/>
      <c r="AA4" s="84"/>
      <c r="AB4" s="84"/>
      <c r="AC4" s="84"/>
      <c r="AD4" s="102"/>
      <c r="AE4" s="102"/>
      <c r="AF4" s="99"/>
      <c r="AG4" s="102"/>
      <c r="AH4" s="130"/>
      <c r="AI4" s="130"/>
      <c r="AJ4" s="130"/>
      <c r="AK4" s="130"/>
      <c r="AL4" s="130"/>
      <c r="AM4" s="130"/>
      <c r="AN4" s="130"/>
      <c r="AO4" s="188"/>
      <c r="AP4" s="130"/>
      <c r="AQ4" s="188"/>
      <c r="AR4" s="130"/>
      <c r="AS4" s="130"/>
    </row>
    <row r="5" spans="1:45" s="78" customFormat="1" ht="13.5" customHeight="1">
      <c r="A5" s="157" t="s">
        <v>1385</v>
      </c>
      <c r="B5" s="158"/>
      <c r="C5" s="159"/>
      <c r="D5" s="159"/>
      <c r="E5" s="82"/>
      <c r="F5" s="81"/>
      <c r="G5" s="141"/>
      <c r="H5" s="141"/>
      <c r="I5" s="81"/>
      <c r="J5" s="81"/>
      <c r="K5" s="83" t="s">
        <v>1</v>
      </c>
      <c r="L5" s="84"/>
      <c r="M5" s="84"/>
      <c r="N5" s="84"/>
      <c r="O5" s="84"/>
      <c r="P5" s="84"/>
      <c r="Q5" s="84"/>
      <c r="R5" s="84"/>
      <c r="S5" s="84"/>
      <c r="T5" s="84"/>
      <c r="U5" s="84"/>
      <c r="V5" s="84"/>
      <c r="W5" s="84"/>
      <c r="X5" s="84"/>
      <c r="Y5" s="84"/>
      <c r="Z5" s="84"/>
      <c r="AA5" s="84"/>
      <c r="AB5" s="84"/>
      <c r="AC5" s="84"/>
      <c r="AD5" s="102"/>
      <c r="AE5" s="102"/>
      <c r="AF5" s="99"/>
      <c r="AG5" s="102"/>
      <c r="AH5" s="130"/>
      <c r="AI5" s="130"/>
      <c r="AJ5" s="130"/>
      <c r="AK5" s="130"/>
      <c r="AL5" s="130"/>
      <c r="AM5" s="130"/>
      <c r="AN5" s="130"/>
      <c r="AO5" s="188"/>
      <c r="AP5" s="130"/>
      <c r="AQ5" s="188"/>
      <c r="AR5" s="130"/>
      <c r="AS5" s="130"/>
    </row>
    <row r="6" spans="1:45" s="78" customFormat="1" ht="15" customHeight="1">
      <c r="A6" s="161" t="s">
        <v>1386</v>
      </c>
      <c r="B6" s="158"/>
      <c r="C6" s="159"/>
      <c r="D6" s="159"/>
      <c r="E6" s="82"/>
      <c r="F6" s="81"/>
      <c r="G6" s="141"/>
      <c r="H6" s="141"/>
      <c r="I6" s="81"/>
      <c r="J6" s="81"/>
      <c r="K6" s="83"/>
      <c r="L6" s="84"/>
      <c r="M6" s="84"/>
      <c r="N6" s="84"/>
      <c r="O6" s="84"/>
      <c r="P6" s="84"/>
      <c r="Q6" s="84"/>
      <c r="R6" s="84"/>
      <c r="S6" s="84"/>
      <c r="T6" s="84"/>
      <c r="U6" s="84"/>
      <c r="V6" s="84"/>
      <c r="W6" s="84"/>
      <c r="X6" s="84"/>
      <c r="Y6" s="84"/>
      <c r="Z6" s="84"/>
      <c r="AA6" s="84"/>
      <c r="AB6" s="84"/>
      <c r="AC6" s="84"/>
      <c r="AD6" s="102"/>
      <c r="AE6" s="102"/>
      <c r="AF6" s="99"/>
      <c r="AG6" s="102"/>
      <c r="AH6" s="130"/>
      <c r="AI6" s="130"/>
      <c r="AJ6" s="130"/>
      <c r="AK6" s="130"/>
      <c r="AL6" s="130"/>
      <c r="AM6" s="130"/>
      <c r="AN6" s="130"/>
      <c r="AO6" s="188"/>
      <c r="AP6" s="130"/>
      <c r="AQ6" s="188"/>
      <c r="AR6" s="130"/>
      <c r="AS6" s="130"/>
    </row>
    <row r="7" spans="1:45" s="78" customFormat="1" ht="12.75" customHeight="1">
      <c r="A7" s="85"/>
      <c r="B7" s="138"/>
      <c r="C7" s="82"/>
      <c r="D7" s="82"/>
      <c r="E7" s="82"/>
      <c r="F7" s="81"/>
      <c r="G7" s="82"/>
      <c r="H7" s="81"/>
      <c r="I7" s="81"/>
      <c r="J7" s="81"/>
      <c r="K7" s="83"/>
      <c r="L7" s="84"/>
      <c r="M7" s="84"/>
      <c r="N7" s="84"/>
      <c r="O7" s="84"/>
      <c r="P7" s="84"/>
      <c r="Q7" s="84"/>
      <c r="R7" s="84"/>
      <c r="S7" s="84"/>
      <c r="T7" s="84"/>
      <c r="U7" s="84"/>
      <c r="V7" s="84"/>
      <c r="W7" s="84"/>
      <c r="X7" s="84"/>
      <c r="Y7" s="84"/>
      <c r="Z7" s="84"/>
      <c r="AA7" s="84"/>
      <c r="AB7" s="84"/>
      <c r="AC7" s="84"/>
      <c r="AD7" s="102"/>
      <c r="AE7" s="102"/>
      <c r="AF7" s="99"/>
      <c r="AG7" s="102"/>
      <c r="AH7" s="130"/>
      <c r="AI7" s="130"/>
      <c r="AJ7" s="130"/>
      <c r="AK7" s="130"/>
      <c r="AL7" s="130"/>
      <c r="AM7" s="130"/>
      <c r="AN7" s="130"/>
      <c r="AO7" s="188"/>
      <c r="AP7" s="130"/>
      <c r="AQ7" s="188"/>
      <c r="AR7" s="286"/>
      <c r="AS7" s="130"/>
    </row>
    <row r="8" spans="1:45" s="78" customFormat="1" ht="15.75" customHeight="1" thickBot="1">
      <c r="A8" s="359" t="s">
        <v>1384</v>
      </c>
      <c r="B8" s="138"/>
      <c r="C8" s="82"/>
      <c r="D8" s="82"/>
      <c r="E8" s="82"/>
      <c r="F8" s="81"/>
      <c r="G8" s="82"/>
      <c r="H8" s="81"/>
      <c r="I8" s="81"/>
      <c r="J8" s="81"/>
      <c r="K8" s="83"/>
      <c r="L8" s="84"/>
      <c r="M8" s="84"/>
      <c r="N8" s="84"/>
      <c r="O8" s="84"/>
      <c r="P8" s="84"/>
      <c r="Q8" s="84"/>
      <c r="R8" s="84"/>
      <c r="S8" s="84"/>
      <c r="T8" s="84"/>
      <c r="U8" s="84"/>
      <c r="V8" s="84"/>
      <c r="W8" s="84"/>
      <c r="X8" s="84"/>
      <c r="Y8" s="84"/>
      <c r="Z8" s="84"/>
      <c r="AA8" s="84"/>
      <c r="AB8" s="84"/>
      <c r="AC8" s="84"/>
      <c r="AD8" s="102"/>
      <c r="AE8" s="102"/>
      <c r="AF8" s="99"/>
      <c r="AG8" s="102"/>
      <c r="AH8" s="130"/>
      <c r="AI8" s="130"/>
      <c r="AJ8" s="130"/>
      <c r="AK8" s="130"/>
      <c r="AL8" s="130"/>
      <c r="AM8" s="130"/>
      <c r="AN8" s="130"/>
      <c r="AO8" s="188"/>
      <c r="AP8" s="130"/>
      <c r="AQ8" s="188"/>
      <c r="AR8" s="130"/>
      <c r="AS8" s="130"/>
    </row>
    <row r="9" spans="1:45" s="78" customFormat="1" ht="12" customHeight="1" thickBot="1">
      <c r="A9" s="320"/>
      <c r="B9" s="202"/>
      <c r="C9" s="203"/>
      <c r="D9" s="203"/>
      <c r="E9" s="203"/>
      <c r="F9" s="204"/>
      <c r="G9" s="203"/>
      <c r="H9" s="204"/>
      <c r="I9" s="204"/>
      <c r="J9" s="204"/>
      <c r="K9" s="205"/>
      <c r="L9" s="206"/>
      <c r="M9" s="206"/>
      <c r="N9" s="206"/>
      <c r="O9" s="206"/>
      <c r="P9" s="206"/>
      <c r="Q9" s="206"/>
      <c r="R9" s="206"/>
      <c r="S9" s="206"/>
      <c r="T9" s="206"/>
      <c r="U9" s="206"/>
      <c r="V9" s="206"/>
      <c r="W9" s="206"/>
      <c r="X9" s="206"/>
      <c r="Y9" s="206"/>
      <c r="Z9" s="206"/>
      <c r="AA9" s="206"/>
      <c r="AB9" s="206"/>
      <c r="AC9" s="206"/>
      <c r="AD9" s="207"/>
      <c r="AE9" s="207"/>
      <c r="AF9" s="208"/>
      <c r="AG9" s="207"/>
      <c r="AH9" s="209"/>
      <c r="AI9" s="209"/>
      <c r="AJ9" s="209"/>
      <c r="AK9" s="209"/>
      <c r="AL9" s="209"/>
      <c r="AM9" s="209"/>
      <c r="AN9" s="209"/>
      <c r="AO9" s="277"/>
      <c r="AP9" s="209"/>
      <c r="AQ9" s="277"/>
      <c r="AR9" s="209"/>
      <c r="AS9" s="209"/>
    </row>
    <row r="10" spans="1:45" s="78" customFormat="1" ht="15.75" customHeight="1" thickBot="1">
      <c r="A10" s="86" t="s">
        <v>2</v>
      </c>
      <c r="B10" s="139"/>
      <c r="C10" s="87"/>
      <c r="D10" s="87"/>
      <c r="E10" s="87"/>
      <c r="F10" s="87"/>
      <c r="G10" s="88"/>
      <c r="H10" s="87"/>
      <c r="I10" s="88"/>
      <c r="J10" s="89"/>
      <c r="K10" s="90"/>
      <c r="L10" s="442" t="s">
        <v>1352</v>
      </c>
      <c r="M10" s="443"/>
      <c r="N10" s="442" t="s">
        <v>4</v>
      </c>
      <c r="O10" s="443"/>
      <c r="P10" s="442" t="s">
        <v>1353</v>
      </c>
      <c r="Q10" s="443"/>
      <c r="R10" s="442" t="s">
        <v>1354</v>
      </c>
      <c r="S10" s="443"/>
      <c r="T10" s="442" t="s">
        <v>1355</v>
      </c>
      <c r="U10" s="443"/>
      <c r="V10" s="442" t="s">
        <v>5</v>
      </c>
      <c r="W10" s="443"/>
      <c r="X10" s="442" t="s">
        <v>1356</v>
      </c>
      <c r="Y10" s="443"/>
      <c r="Z10" s="442" t="s">
        <v>7</v>
      </c>
      <c r="AA10" s="443"/>
      <c r="AB10" s="146" t="s">
        <v>8</v>
      </c>
      <c r="AC10" s="199"/>
      <c r="AD10" s="446" t="s">
        <v>344</v>
      </c>
      <c r="AE10" s="447"/>
      <c r="AF10" s="447"/>
      <c r="AG10" s="448" t="s">
        <v>1321</v>
      </c>
      <c r="AH10" s="448"/>
      <c r="AI10" s="448"/>
      <c r="AJ10" s="447" t="s">
        <v>1320</v>
      </c>
      <c r="AK10" s="447"/>
      <c r="AL10" s="447"/>
      <c r="AM10" s="321"/>
      <c r="AN10" s="447" t="s">
        <v>1319</v>
      </c>
      <c r="AO10" s="447"/>
      <c r="AP10" s="442" t="s">
        <v>1316</v>
      </c>
      <c r="AQ10" s="443"/>
      <c r="AR10" s="444" t="s">
        <v>1317</v>
      </c>
      <c r="AS10" s="445"/>
    </row>
    <row r="11" spans="1:45" s="92" customFormat="1" ht="26.25" thickBot="1">
      <c r="A11" s="63" t="s">
        <v>9</v>
      </c>
      <c r="B11" s="64" t="s">
        <v>19</v>
      </c>
      <c r="C11" s="299" t="s">
        <v>10</v>
      </c>
      <c r="D11" s="64" t="s">
        <v>11</v>
      </c>
      <c r="E11" s="64" t="s">
        <v>12</v>
      </c>
      <c r="F11" s="242" t="s">
        <v>13</v>
      </c>
      <c r="G11" s="248" t="s">
        <v>14</v>
      </c>
      <c r="H11" s="64" t="s">
        <v>15</v>
      </c>
      <c r="I11" s="65" t="s">
        <v>16</v>
      </c>
      <c r="J11" s="66" t="s">
        <v>1286</v>
      </c>
      <c r="K11" s="259" t="s">
        <v>1287</v>
      </c>
      <c r="L11" s="91" t="s">
        <v>1357</v>
      </c>
      <c r="M11" s="91" t="s">
        <v>1358</v>
      </c>
      <c r="N11" s="267" t="s">
        <v>1195</v>
      </c>
      <c r="O11" s="91" t="s">
        <v>1196</v>
      </c>
      <c r="P11" s="267" t="s">
        <v>1359</v>
      </c>
      <c r="Q11" s="91" t="s">
        <v>1360</v>
      </c>
      <c r="R11" s="267" t="s">
        <v>1361</v>
      </c>
      <c r="S11" s="91" t="s">
        <v>1362</v>
      </c>
      <c r="T11" s="267" t="s">
        <v>1363</v>
      </c>
      <c r="U11" s="91" t="s">
        <v>1364</v>
      </c>
      <c r="V11" s="267" t="s">
        <v>1197</v>
      </c>
      <c r="W11" s="91" t="s">
        <v>1198</v>
      </c>
      <c r="X11" s="267" t="s">
        <v>1365</v>
      </c>
      <c r="Y11" s="91" t="s">
        <v>1366</v>
      </c>
      <c r="Z11" s="91" t="s">
        <v>1201</v>
      </c>
      <c r="AA11" s="91" t="s">
        <v>1202</v>
      </c>
      <c r="AB11" s="67" t="s">
        <v>1203</v>
      </c>
      <c r="AC11" s="268" t="s">
        <v>1204</v>
      </c>
      <c r="AD11" s="67" t="s">
        <v>345</v>
      </c>
      <c r="AE11" s="67" t="s">
        <v>346</v>
      </c>
      <c r="AF11" s="268" t="s">
        <v>957</v>
      </c>
      <c r="AG11" s="91" t="s">
        <v>349</v>
      </c>
      <c r="AH11" s="91" t="s">
        <v>347</v>
      </c>
      <c r="AI11" s="91" t="s">
        <v>348</v>
      </c>
      <c r="AJ11" s="67" t="s">
        <v>956</v>
      </c>
      <c r="AK11" s="268" t="s">
        <v>955</v>
      </c>
      <c r="AL11" s="67" t="s">
        <v>954</v>
      </c>
      <c r="AM11" s="91" t="s">
        <v>1213</v>
      </c>
      <c r="AN11" s="268" t="s">
        <v>1235</v>
      </c>
      <c r="AO11" s="268" t="s">
        <v>1318</v>
      </c>
      <c r="AP11" s="91" t="s">
        <v>1208</v>
      </c>
      <c r="AQ11" s="298" t="s">
        <v>1140</v>
      </c>
      <c r="AR11" s="297" t="s">
        <v>1292</v>
      </c>
      <c r="AS11" s="405" t="s">
        <v>1291</v>
      </c>
    </row>
    <row r="12" spans="1:45" s="414" customFormat="1" ht="22.5">
      <c r="A12" s="59" t="s">
        <v>1153</v>
      </c>
      <c r="B12" s="47" t="s">
        <v>22</v>
      </c>
      <c r="C12" s="59" t="s">
        <v>29</v>
      </c>
      <c r="D12" s="59" t="s">
        <v>30</v>
      </c>
      <c r="E12" s="59" t="s">
        <v>25</v>
      </c>
      <c r="F12" s="235" t="s">
        <v>26</v>
      </c>
      <c r="G12" s="252">
        <v>7896261002067</v>
      </c>
      <c r="H12" s="47" t="s">
        <v>31</v>
      </c>
      <c r="I12" s="105">
        <v>526500201132410</v>
      </c>
      <c r="J12" s="47">
        <v>119554</v>
      </c>
      <c r="K12" s="110" t="s">
        <v>28</v>
      </c>
      <c r="L12" s="362">
        <v>11.19</v>
      </c>
      <c r="M12" s="368">
        <v>14.9</v>
      </c>
      <c r="N12" s="368">
        <v>10.88</v>
      </c>
      <c r="O12" s="368">
        <v>14.49</v>
      </c>
      <c r="P12" s="368">
        <v>9.45</v>
      </c>
      <c r="Q12" s="368">
        <v>13.07</v>
      </c>
      <c r="R12" s="368">
        <v>10.8</v>
      </c>
      <c r="S12" s="368">
        <v>14.4</v>
      </c>
      <c r="T12" s="368">
        <v>9.4</v>
      </c>
      <c r="U12" s="368">
        <v>12.99</v>
      </c>
      <c r="V12" s="368">
        <v>10.73</v>
      </c>
      <c r="W12" s="368">
        <v>14.3</v>
      </c>
      <c r="X12" s="368">
        <v>9.34</v>
      </c>
      <c r="Y12" s="368">
        <v>12.91</v>
      </c>
      <c r="Z12" s="368">
        <v>10.03</v>
      </c>
      <c r="AA12" s="368">
        <v>13.4</v>
      </c>
      <c r="AB12" s="368" t="s">
        <v>341</v>
      </c>
      <c r="AC12" s="379" t="s">
        <v>341</v>
      </c>
      <c r="AD12" s="47" t="s">
        <v>356</v>
      </c>
      <c r="AE12" s="47" t="s">
        <v>352</v>
      </c>
      <c r="AF12" s="234" t="s">
        <v>964</v>
      </c>
      <c r="AG12" s="47" t="s">
        <v>350</v>
      </c>
      <c r="AH12" s="121" t="s">
        <v>350</v>
      </c>
      <c r="AI12" s="121" t="s">
        <v>350</v>
      </c>
      <c r="AJ12" s="121" t="s">
        <v>350</v>
      </c>
      <c r="AK12" s="273" t="s">
        <v>350</v>
      </c>
      <c r="AL12" s="121" t="s">
        <v>350</v>
      </c>
      <c r="AM12" s="121" t="s">
        <v>350</v>
      </c>
      <c r="AN12" s="273" t="s">
        <v>22</v>
      </c>
      <c r="AO12" s="282"/>
      <c r="AP12" s="121" t="s">
        <v>350</v>
      </c>
      <c r="AQ12" s="282"/>
      <c r="AR12" s="121" t="s">
        <v>343</v>
      </c>
      <c r="AS12" s="406" t="s">
        <v>341</v>
      </c>
    </row>
    <row r="13" spans="1:45" s="414" customFormat="1" ht="23.25" thickBot="1">
      <c r="A13" s="58" t="s">
        <v>1153</v>
      </c>
      <c r="B13" s="52" t="s">
        <v>22</v>
      </c>
      <c r="C13" s="58" t="s">
        <v>23</v>
      </c>
      <c r="D13" s="58" t="s">
        <v>24</v>
      </c>
      <c r="E13" s="58" t="s">
        <v>25</v>
      </c>
      <c r="F13" s="237" t="s">
        <v>26</v>
      </c>
      <c r="G13" s="253">
        <v>7896261002050</v>
      </c>
      <c r="H13" s="52" t="s">
        <v>27</v>
      </c>
      <c r="I13" s="104">
        <v>526500202112413</v>
      </c>
      <c r="J13" s="52">
        <v>119827</v>
      </c>
      <c r="K13" s="263" t="s">
        <v>28</v>
      </c>
      <c r="L13" s="363">
        <v>18.52</v>
      </c>
      <c r="M13" s="370">
        <v>24.65</v>
      </c>
      <c r="N13" s="370">
        <v>18</v>
      </c>
      <c r="O13" s="370">
        <v>23.98</v>
      </c>
      <c r="P13" s="370">
        <v>15.64</v>
      </c>
      <c r="Q13" s="370">
        <v>21.62</v>
      </c>
      <c r="R13" s="370">
        <v>17.87</v>
      </c>
      <c r="S13" s="370">
        <v>23.82</v>
      </c>
      <c r="T13" s="370">
        <v>15.55</v>
      </c>
      <c r="U13" s="370">
        <v>21.49</v>
      </c>
      <c r="V13" s="370">
        <v>17.75</v>
      </c>
      <c r="W13" s="370">
        <v>23.66</v>
      </c>
      <c r="X13" s="370">
        <v>15.45</v>
      </c>
      <c r="Y13" s="370">
        <v>21.36</v>
      </c>
      <c r="Z13" s="370">
        <v>16.6</v>
      </c>
      <c r="AA13" s="370">
        <v>22.17</v>
      </c>
      <c r="AB13" s="370" t="s">
        <v>341</v>
      </c>
      <c r="AC13" s="380" t="s">
        <v>341</v>
      </c>
      <c r="AD13" s="52" t="s">
        <v>356</v>
      </c>
      <c r="AE13" s="52" t="s">
        <v>352</v>
      </c>
      <c r="AF13" s="236" t="s">
        <v>964</v>
      </c>
      <c r="AG13" s="52" t="s">
        <v>350</v>
      </c>
      <c r="AH13" s="117" t="s">
        <v>350</v>
      </c>
      <c r="AI13" s="117" t="s">
        <v>350</v>
      </c>
      <c r="AJ13" s="117" t="s">
        <v>350</v>
      </c>
      <c r="AK13" s="274" t="s">
        <v>350</v>
      </c>
      <c r="AL13" s="117" t="s">
        <v>350</v>
      </c>
      <c r="AM13" s="117" t="s">
        <v>350</v>
      </c>
      <c r="AN13" s="274" t="s">
        <v>22</v>
      </c>
      <c r="AO13" s="283"/>
      <c r="AP13" s="117" t="s">
        <v>350</v>
      </c>
      <c r="AQ13" s="283"/>
      <c r="AR13" s="117" t="s">
        <v>343</v>
      </c>
      <c r="AS13" s="407" t="s">
        <v>341</v>
      </c>
    </row>
    <row r="14" spans="1:45" s="414" customFormat="1" ht="23.25" thickBot="1">
      <c r="A14" s="42" t="s">
        <v>1154</v>
      </c>
      <c r="B14" s="70" t="s">
        <v>22</v>
      </c>
      <c r="C14" s="42" t="s">
        <v>34</v>
      </c>
      <c r="D14" s="168" t="s">
        <v>35</v>
      </c>
      <c r="E14" s="42" t="s">
        <v>36</v>
      </c>
      <c r="F14" s="239" t="s">
        <v>26</v>
      </c>
      <c r="G14" s="254">
        <v>7896261014497</v>
      </c>
      <c r="H14" s="170" t="s">
        <v>1343</v>
      </c>
      <c r="I14" s="170" t="s">
        <v>341</v>
      </c>
      <c r="J14" s="257">
        <v>712327</v>
      </c>
      <c r="K14" s="264" t="s">
        <v>1229</v>
      </c>
      <c r="L14" s="396">
        <v>67.52</v>
      </c>
      <c r="M14" s="397" t="s">
        <v>341</v>
      </c>
      <c r="N14" s="397">
        <v>65.69</v>
      </c>
      <c r="O14" s="397" t="s">
        <v>341</v>
      </c>
      <c r="P14" s="397">
        <v>59.08</v>
      </c>
      <c r="Q14" s="397" t="s">
        <v>341</v>
      </c>
      <c r="R14" s="397">
        <v>65.24</v>
      </c>
      <c r="S14" s="397" t="s">
        <v>341</v>
      </c>
      <c r="T14" s="397">
        <v>58.72</v>
      </c>
      <c r="U14" s="397" t="s">
        <v>341</v>
      </c>
      <c r="V14" s="397">
        <v>64.81</v>
      </c>
      <c r="W14" s="397" t="s">
        <v>341</v>
      </c>
      <c r="X14" s="397">
        <v>58.36</v>
      </c>
      <c r="Y14" s="397" t="s">
        <v>341</v>
      </c>
      <c r="Z14" s="397">
        <v>60.74</v>
      </c>
      <c r="AA14" s="397" t="s">
        <v>341</v>
      </c>
      <c r="AB14" s="397" t="s">
        <v>341</v>
      </c>
      <c r="AC14" s="398" t="s">
        <v>341</v>
      </c>
      <c r="AD14" s="70" t="s">
        <v>952</v>
      </c>
      <c r="AE14" s="257" t="s">
        <v>953</v>
      </c>
      <c r="AF14" s="264" t="s">
        <v>341</v>
      </c>
      <c r="AG14" s="70" t="s">
        <v>350</v>
      </c>
      <c r="AH14" s="123" t="s">
        <v>350</v>
      </c>
      <c r="AI14" s="123" t="s">
        <v>350</v>
      </c>
      <c r="AJ14" s="123" t="s">
        <v>350</v>
      </c>
      <c r="AK14" s="275" t="s">
        <v>350</v>
      </c>
      <c r="AL14" s="123" t="s">
        <v>350</v>
      </c>
      <c r="AM14" s="123" t="s">
        <v>399</v>
      </c>
      <c r="AN14" s="275" t="s">
        <v>22</v>
      </c>
      <c r="AO14" s="284"/>
      <c r="AP14" s="123" t="s">
        <v>350</v>
      </c>
      <c r="AQ14" s="284"/>
      <c r="AR14" s="123" t="s">
        <v>1297</v>
      </c>
      <c r="AS14" s="275" t="s">
        <v>1297</v>
      </c>
    </row>
    <row r="15" spans="1:45" s="414" customFormat="1" ht="22.5">
      <c r="A15" s="61" t="s">
        <v>1155</v>
      </c>
      <c r="B15" s="55" t="s">
        <v>22</v>
      </c>
      <c r="C15" s="61" t="s">
        <v>39</v>
      </c>
      <c r="D15" s="61" t="s">
        <v>40</v>
      </c>
      <c r="E15" s="61" t="s">
        <v>36</v>
      </c>
      <c r="F15" s="229" t="s">
        <v>26</v>
      </c>
      <c r="G15" s="256">
        <v>7896261015500</v>
      </c>
      <c r="H15" s="106" t="s">
        <v>1344</v>
      </c>
      <c r="I15" s="106" t="s">
        <v>341</v>
      </c>
      <c r="J15" s="55">
        <v>712329</v>
      </c>
      <c r="K15" s="266" t="s">
        <v>1229</v>
      </c>
      <c r="L15" s="366">
        <v>75.11</v>
      </c>
      <c r="M15" s="360" t="s">
        <v>341</v>
      </c>
      <c r="N15" s="360">
        <v>73.07</v>
      </c>
      <c r="O15" s="360" t="s">
        <v>341</v>
      </c>
      <c r="P15" s="360">
        <v>65.72</v>
      </c>
      <c r="Q15" s="360" t="s">
        <v>341</v>
      </c>
      <c r="R15" s="360">
        <v>72.58</v>
      </c>
      <c r="S15" s="360" t="s">
        <v>341</v>
      </c>
      <c r="T15" s="360">
        <v>65.32</v>
      </c>
      <c r="U15" s="360" t="s">
        <v>341</v>
      </c>
      <c r="V15" s="360">
        <v>72.09</v>
      </c>
      <c r="W15" s="360" t="s">
        <v>341</v>
      </c>
      <c r="X15" s="360">
        <v>64.93</v>
      </c>
      <c r="Y15" s="360" t="s">
        <v>341</v>
      </c>
      <c r="Z15" s="360">
        <v>67.57</v>
      </c>
      <c r="AA15" s="360" t="s">
        <v>341</v>
      </c>
      <c r="AB15" s="360" t="s">
        <v>341</v>
      </c>
      <c r="AC15" s="383" t="s">
        <v>341</v>
      </c>
      <c r="AD15" s="55" t="s">
        <v>952</v>
      </c>
      <c r="AE15" s="55" t="s">
        <v>953</v>
      </c>
      <c r="AF15" s="266" t="s">
        <v>341</v>
      </c>
      <c r="AG15" s="55" t="s">
        <v>350</v>
      </c>
      <c r="AH15" s="118" t="s">
        <v>350</v>
      </c>
      <c r="AI15" s="118" t="s">
        <v>350</v>
      </c>
      <c r="AJ15" s="118" t="s">
        <v>350</v>
      </c>
      <c r="AK15" s="270" t="s">
        <v>350</v>
      </c>
      <c r="AL15" s="118" t="s">
        <v>350</v>
      </c>
      <c r="AM15" s="118" t="s">
        <v>399</v>
      </c>
      <c r="AN15" s="270" t="s">
        <v>22</v>
      </c>
      <c r="AO15" s="279"/>
      <c r="AP15" s="118" t="s">
        <v>350</v>
      </c>
      <c r="AQ15" s="279"/>
      <c r="AR15" s="118" t="s">
        <v>1297</v>
      </c>
      <c r="AS15" s="270" t="s">
        <v>1297</v>
      </c>
    </row>
    <row r="16" spans="1:45" s="414" customFormat="1" ht="23.25" thickBot="1">
      <c r="A16" s="62" t="s">
        <v>1155</v>
      </c>
      <c r="B16" s="51" t="s">
        <v>22</v>
      </c>
      <c r="C16" s="62" t="s">
        <v>37</v>
      </c>
      <c r="D16" s="62" t="s">
        <v>38</v>
      </c>
      <c r="E16" s="62" t="s">
        <v>36</v>
      </c>
      <c r="F16" s="231" t="s">
        <v>26</v>
      </c>
      <c r="G16" s="251">
        <v>7896261015043</v>
      </c>
      <c r="H16" s="51" t="s">
        <v>1344</v>
      </c>
      <c r="I16" s="73" t="s">
        <v>341</v>
      </c>
      <c r="J16" s="37">
        <v>720224</v>
      </c>
      <c r="K16" s="262" t="s">
        <v>1229</v>
      </c>
      <c r="L16" s="364">
        <v>27.73</v>
      </c>
      <c r="M16" s="361" t="s">
        <v>341</v>
      </c>
      <c r="N16" s="361">
        <v>26.98</v>
      </c>
      <c r="O16" s="361" t="s">
        <v>341</v>
      </c>
      <c r="P16" s="361">
        <v>24.27</v>
      </c>
      <c r="Q16" s="361" t="s">
        <v>341</v>
      </c>
      <c r="R16" s="361">
        <v>26.8</v>
      </c>
      <c r="S16" s="361" t="s">
        <v>341</v>
      </c>
      <c r="T16" s="361">
        <v>24.12</v>
      </c>
      <c r="U16" s="361" t="s">
        <v>341</v>
      </c>
      <c r="V16" s="361">
        <v>26.62</v>
      </c>
      <c r="W16" s="361" t="s">
        <v>341</v>
      </c>
      <c r="X16" s="361">
        <v>23.97</v>
      </c>
      <c r="Y16" s="361" t="s">
        <v>341</v>
      </c>
      <c r="Z16" s="361">
        <v>24.95</v>
      </c>
      <c r="AA16" s="361" t="s">
        <v>341</v>
      </c>
      <c r="AB16" s="361" t="s">
        <v>341</v>
      </c>
      <c r="AC16" s="381" t="s">
        <v>341</v>
      </c>
      <c r="AD16" s="51" t="s">
        <v>952</v>
      </c>
      <c r="AE16" s="51" t="s">
        <v>953</v>
      </c>
      <c r="AF16" s="262" t="s">
        <v>341</v>
      </c>
      <c r="AG16" s="51" t="s">
        <v>350</v>
      </c>
      <c r="AH16" s="120" t="s">
        <v>350</v>
      </c>
      <c r="AI16" s="120" t="s">
        <v>350</v>
      </c>
      <c r="AJ16" s="120" t="s">
        <v>350</v>
      </c>
      <c r="AK16" s="272" t="s">
        <v>350</v>
      </c>
      <c r="AL16" s="120" t="s">
        <v>350</v>
      </c>
      <c r="AM16" s="120" t="s">
        <v>399</v>
      </c>
      <c r="AN16" s="272" t="s">
        <v>22</v>
      </c>
      <c r="AO16" s="281"/>
      <c r="AP16" s="120" t="s">
        <v>350</v>
      </c>
      <c r="AQ16" s="281"/>
      <c r="AR16" s="120" t="s">
        <v>1297</v>
      </c>
      <c r="AS16" s="272" t="s">
        <v>1297</v>
      </c>
    </row>
    <row r="17" spans="1:45" s="414" customFormat="1" ht="22.5">
      <c r="A17" s="59" t="s">
        <v>1156</v>
      </c>
      <c r="B17" s="47" t="s">
        <v>22</v>
      </c>
      <c r="C17" s="59" t="s">
        <v>41</v>
      </c>
      <c r="D17" s="32" t="s">
        <v>42</v>
      </c>
      <c r="E17" s="59" t="s">
        <v>43</v>
      </c>
      <c r="F17" s="235" t="s">
        <v>26</v>
      </c>
      <c r="G17" s="252">
        <v>7896261017795</v>
      </c>
      <c r="H17" s="47" t="s">
        <v>44</v>
      </c>
      <c r="I17" s="105">
        <v>526526902111421</v>
      </c>
      <c r="J17" s="34">
        <v>721962</v>
      </c>
      <c r="K17" s="110" t="s">
        <v>28</v>
      </c>
      <c r="L17" s="362">
        <v>36.41</v>
      </c>
      <c r="M17" s="368">
        <v>48.46</v>
      </c>
      <c r="N17" s="368">
        <v>35.38</v>
      </c>
      <c r="O17" s="368">
        <v>47.14</v>
      </c>
      <c r="P17" s="368">
        <v>30.74</v>
      </c>
      <c r="Q17" s="368">
        <v>42.5</v>
      </c>
      <c r="R17" s="368">
        <v>35.13</v>
      </c>
      <c r="S17" s="368">
        <v>46.82</v>
      </c>
      <c r="T17" s="368">
        <v>30.56</v>
      </c>
      <c r="U17" s="368">
        <v>42.24</v>
      </c>
      <c r="V17" s="368">
        <v>34.89</v>
      </c>
      <c r="W17" s="368">
        <v>46.51</v>
      </c>
      <c r="X17" s="368">
        <v>30.37</v>
      </c>
      <c r="Y17" s="368">
        <v>41.99</v>
      </c>
      <c r="Z17" s="368">
        <v>32.63</v>
      </c>
      <c r="AA17" s="368">
        <v>43.58</v>
      </c>
      <c r="AB17" s="368" t="s">
        <v>341</v>
      </c>
      <c r="AC17" s="379" t="s">
        <v>341</v>
      </c>
      <c r="AD17" s="47" t="s">
        <v>356</v>
      </c>
      <c r="AE17" s="47" t="s">
        <v>416</v>
      </c>
      <c r="AF17" s="234" t="s">
        <v>417</v>
      </c>
      <c r="AG17" s="47" t="s">
        <v>350</v>
      </c>
      <c r="AH17" s="121" t="s">
        <v>350</v>
      </c>
      <c r="AI17" s="121" t="s">
        <v>350</v>
      </c>
      <c r="AJ17" s="121" t="s">
        <v>350</v>
      </c>
      <c r="AK17" s="273" t="s">
        <v>350</v>
      </c>
      <c r="AL17" s="121" t="s">
        <v>350</v>
      </c>
      <c r="AM17" s="121" t="s">
        <v>350</v>
      </c>
      <c r="AN17" s="273" t="s">
        <v>22</v>
      </c>
      <c r="AO17" s="282"/>
      <c r="AP17" s="121" t="s">
        <v>350</v>
      </c>
      <c r="AQ17" s="282"/>
      <c r="AR17" s="121" t="s">
        <v>1298</v>
      </c>
      <c r="AS17" s="406" t="s">
        <v>343</v>
      </c>
    </row>
    <row r="18" spans="1:45" s="414" customFormat="1" ht="23.25" thickBot="1">
      <c r="A18" s="58" t="s">
        <v>1157</v>
      </c>
      <c r="B18" s="52" t="s">
        <v>22</v>
      </c>
      <c r="C18" s="58" t="s">
        <v>45</v>
      </c>
      <c r="D18" s="58" t="s">
        <v>46</v>
      </c>
      <c r="E18" s="58" t="s">
        <v>43</v>
      </c>
      <c r="F18" s="237" t="s">
        <v>26</v>
      </c>
      <c r="G18" s="253">
        <v>7896261017801</v>
      </c>
      <c r="H18" s="52" t="s">
        <v>47</v>
      </c>
      <c r="I18" s="104">
        <v>526526901115423</v>
      </c>
      <c r="J18" s="38">
        <v>721970</v>
      </c>
      <c r="K18" s="263" t="s">
        <v>28</v>
      </c>
      <c r="L18" s="363">
        <v>302.06</v>
      </c>
      <c r="M18" s="370">
        <v>402.05</v>
      </c>
      <c r="N18" s="370">
        <v>293.56</v>
      </c>
      <c r="O18" s="370">
        <v>391.11</v>
      </c>
      <c r="P18" s="370">
        <v>255.08</v>
      </c>
      <c r="Q18" s="370">
        <v>352.63</v>
      </c>
      <c r="R18" s="370">
        <v>291.51</v>
      </c>
      <c r="S18" s="370">
        <v>388.47</v>
      </c>
      <c r="T18" s="370">
        <v>253.53</v>
      </c>
      <c r="U18" s="370">
        <v>350.49</v>
      </c>
      <c r="V18" s="370">
        <v>289.48</v>
      </c>
      <c r="W18" s="370">
        <v>385.86</v>
      </c>
      <c r="X18" s="370">
        <v>252</v>
      </c>
      <c r="Y18" s="370">
        <v>348.38</v>
      </c>
      <c r="Z18" s="370">
        <v>270.71</v>
      </c>
      <c r="AA18" s="370">
        <v>361.61</v>
      </c>
      <c r="AB18" s="370" t="s">
        <v>341</v>
      </c>
      <c r="AC18" s="380" t="s">
        <v>341</v>
      </c>
      <c r="AD18" s="52" t="s">
        <v>356</v>
      </c>
      <c r="AE18" s="52" t="s">
        <v>416</v>
      </c>
      <c r="AF18" s="236" t="s">
        <v>417</v>
      </c>
      <c r="AG18" s="52" t="s">
        <v>350</v>
      </c>
      <c r="AH18" s="117" t="s">
        <v>350</v>
      </c>
      <c r="AI18" s="117" t="s">
        <v>350</v>
      </c>
      <c r="AJ18" s="117" t="s">
        <v>350</v>
      </c>
      <c r="AK18" s="274" t="s">
        <v>350</v>
      </c>
      <c r="AL18" s="117" t="s">
        <v>350</v>
      </c>
      <c r="AM18" s="117" t="s">
        <v>350</v>
      </c>
      <c r="AN18" s="274" t="s">
        <v>22</v>
      </c>
      <c r="AO18" s="283"/>
      <c r="AP18" s="117" t="s">
        <v>350</v>
      </c>
      <c r="AQ18" s="283"/>
      <c r="AR18" s="117" t="s">
        <v>1298</v>
      </c>
      <c r="AS18" s="407" t="s">
        <v>343</v>
      </c>
    </row>
    <row r="19" spans="1:45" s="414" customFormat="1" ht="34.5" thickBot="1">
      <c r="A19" s="42" t="s">
        <v>1158</v>
      </c>
      <c r="B19" s="70" t="s">
        <v>22</v>
      </c>
      <c r="C19" s="42" t="s">
        <v>48</v>
      </c>
      <c r="D19" s="42" t="s">
        <v>49</v>
      </c>
      <c r="E19" s="42" t="s">
        <v>25</v>
      </c>
      <c r="F19" s="239" t="s">
        <v>20</v>
      </c>
      <c r="G19" s="254">
        <v>7896261017788</v>
      </c>
      <c r="H19" s="70" t="s">
        <v>50</v>
      </c>
      <c r="I19" s="170">
        <v>526528201110417</v>
      </c>
      <c r="J19" s="257">
        <v>721973</v>
      </c>
      <c r="K19" s="264" t="s">
        <v>28</v>
      </c>
      <c r="L19" s="364">
        <v>11.32</v>
      </c>
      <c r="M19" s="361">
        <v>15.07</v>
      </c>
      <c r="N19" s="361">
        <v>11</v>
      </c>
      <c r="O19" s="361">
        <v>14.66</v>
      </c>
      <c r="P19" s="361">
        <v>9.56</v>
      </c>
      <c r="Q19" s="361">
        <v>13.21</v>
      </c>
      <c r="R19" s="361">
        <v>10.92</v>
      </c>
      <c r="S19" s="361">
        <v>14.56</v>
      </c>
      <c r="T19" s="361">
        <v>9.5</v>
      </c>
      <c r="U19" s="361">
        <v>13.13</v>
      </c>
      <c r="V19" s="361">
        <v>10.85</v>
      </c>
      <c r="W19" s="361">
        <v>14.46</v>
      </c>
      <c r="X19" s="361">
        <v>9.44</v>
      </c>
      <c r="Y19" s="361">
        <v>13.05</v>
      </c>
      <c r="Z19" s="361">
        <v>10.15</v>
      </c>
      <c r="AA19" s="361">
        <v>13.56</v>
      </c>
      <c r="AB19" s="361" t="s">
        <v>341</v>
      </c>
      <c r="AC19" s="381" t="s">
        <v>341</v>
      </c>
      <c r="AD19" s="70" t="s">
        <v>351</v>
      </c>
      <c r="AE19" s="70" t="s">
        <v>352</v>
      </c>
      <c r="AF19" s="238" t="s">
        <v>965</v>
      </c>
      <c r="AG19" s="70" t="s">
        <v>350</v>
      </c>
      <c r="AH19" s="123" t="s">
        <v>350</v>
      </c>
      <c r="AI19" s="123" t="s">
        <v>350</v>
      </c>
      <c r="AJ19" s="123" t="s">
        <v>350</v>
      </c>
      <c r="AK19" s="275" t="s">
        <v>350</v>
      </c>
      <c r="AL19" s="123" t="s">
        <v>350</v>
      </c>
      <c r="AM19" s="123" t="s">
        <v>350</v>
      </c>
      <c r="AN19" s="275" t="s">
        <v>22</v>
      </c>
      <c r="AO19" s="284"/>
      <c r="AP19" s="123" t="s">
        <v>350</v>
      </c>
      <c r="AQ19" s="284"/>
      <c r="AR19" s="123" t="s">
        <v>1298</v>
      </c>
      <c r="AS19" s="408" t="s">
        <v>343</v>
      </c>
    </row>
    <row r="20" spans="1:45" s="414" customFormat="1" ht="22.5">
      <c r="A20" s="59" t="s">
        <v>1141</v>
      </c>
      <c r="B20" s="47" t="s">
        <v>22</v>
      </c>
      <c r="C20" s="59" t="s">
        <v>51</v>
      </c>
      <c r="D20" s="32" t="s">
        <v>52</v>
      </c>
      <c r="E20" s="59" t="s">
        <v>53</v>
      </c>
      <c r="F20" s="235" t="s">
        <v>26</v>
      </c>
      <c r="G20" s="252">
        <v>7896261005761</v>
      </c>
      <c r="H20" s="47" t="s">
        <v>54</v>
      </c>
      <c r="I20" s="105">
        <v>526501902118412</v>
      </c>
      <c r="J20" s="34">
        <v>702283</v>
      </c>
      <c r="K20" s="110" t="s">
        <v>28</v>
      </c>
      <c r="L20" s="367">
        <v>28.6</v>
      </c>
      <c r="M20" s="368">
        <v>38.07</v>
      </c>
      <c r="N20" s="368">
        <v>27.8</v>
      </c>
      <c r="O20" s="368">
        <v>37.04</v>
      </c>
      <c r="P20" s="368">
        <v>24.16</v>
      </c>
      <c r="Q20" s="368">
        <v>33.39</v>
      </c>
      <c r="R20" s="368">
        <v>27.61</v>
      </c>
      <c r="S20" s="368">
        <v>36.79</v>
      </c>
      <c r="T20" s="368">
        <v>24.01</v>
      </c>
      <c r="U20" s="368">
        <v>33.19</v>
      </c>
      <c r="V20" s="368">
        <v>27.41</v>
      </c>
      <c r="W20" s="368">
        <v>36.54</v>
      </c>
      <c r="X20" s="368">
        <v>23.86</v>
      </c>
      <c r="Y20" s="368">
        <v>32.99</v>
      </c>
      <c r="Z20" s="368">
        <v>25.63</v>
      </c>
      <c r="AA20" s="368">
        <v>34.24</v>
      </c>
      <c r="AB20" s="368" t="s">
        <v>341</v>
      </c>
      <c r="AC20" s="379" t="s">
        <v>341</v>
      </c>
      <c r="AD20" s="47" t="s">
        <v>356</v>
      </c>
      <c r="AE20" s="47" t="s">
        <v>352</v>
      </c>
      <c r="AF20" s="234" t="s">
        <v>966</v>
      </c>
      <c r="AG20" s="47" t="s">
        <v>350</v>
      </c>
      <c r="AH20" s="121" t="s">
        <v>350</v>
      </c>
      <c r="AI20" s="121" t="s">
        <v>350</v>
      </c>
      <c r="AJ20" s="121" t="s">
        <v>350</v>
      </c>
      <c r="AK20" s="273" t="s">
        <v>350</v>
      </c>
      <c r="AL20" s="121" t="s">
        <v>350</v>
      </c>
      <c r="AM20" s="121" t="s">
        <v>350</v>
      </c>
      <c r="AN20" s="273" t="s">
        <v>22</v>
      </c>
      <c r="AO20" s="282"/>
      <c r="AP20" s="121" t="s">
        <v>350</v>
      </c>
      <c r="AQ20" s="282"/>
      <c r="AR20" s="121" t="str">
        <f>VLOOKUP(I$14:I$28,'[1]TPN nº.33'!$G:$I,3,FALSE)</f>
        <v>Categoria III</v>
      </c>
      <c r="AS20" s="406">
        <f>VLOOKUP(I$14:I$28,'[1]TPN nº.33'!$G:$H,2,FALSE)</f>
        <v>37522</v>
      </c>
    </row>
    <row r="21" spans="1:45" s="414" customFormat="1" ht="23.25" thickBot="1">
      <c r="A21" s="58" t="s">
        <v>1141</v>
      </c>
      <c r="B21" s="52" t="s">
        <v>22</v>
      </c>
      <c r="C21" s="58" t="s">
        <v>55</v>
      </c>
      <c r="D21" s="58" t="s">
        <v>56</v>
      </c>
      <c r="E21" s="58" t="s">
        <v>53</v>
      </c>
      <c r="F21" s="237" t="s">
        <v>26</v>
      </c>
      <c r="G21" s="253">
        <v>7896261008519</v>
      </c>
      <c r="H21" s="52" t="s">
        <v>57</v>
      </c>
      <c r="I21" s="104">
        <v>526501903114410</v>
      </c>
      <c r="J21" s="38">
        <v>702321</v>
      </c>
      <c r="K21" s="263" t="s">
        <v>28</v>
      </c>
      <c r="L21" s="363">
        <v>53.94</v>
      </c>
      <c r="M21" s="370">
        <v>71.79</v>
      </c>
      <c r="N21" s="370">
        <v>52.42</v>
      </c>
      <c r="O21" s="370">
        <v>69.84</v>
      </c>
      <c r="P21" s="370">
        <v>45.55</v>
      </c>
      <c r="Q21" s="370">
        <v>62.97</v>
      </c>
      <c r="R21" s="370">
        <v>52.05</v>
      </c>
      <c r="S21" s="370">
        <v>69.37</v>
      </c>
      <c r="T21" s="370">
        <v>45.27</v>
      </c>
      <c r="U21" s="370">
        <v>62.59</v>
      </c>
      <c r="V21" s="370">
        <v>51.69</v>
      </c>
      <c r="W21" s="370">
        <v>68.9</v>
      </c>
      <c r="X21" s="370">
        <v>45</v>
      </c>
      <c r="Y21" s="370">
        <v>62.21</v>
      </c>
      <c r="Z21" s="370">
        <v>48.34</v>
      </c>
      <c r="AA21" s="370">
        <v>64.57</v>
      </c>
      <c r="AB21" s="370" t="s">
        <v>341</v>
      </c>
      <c r="AC21" s="380" t="s">
        <v>341</v>
      </c>
      <c r="AD21" s="52" t="s">
        <v>356</v>
      </c>
      <c r="AE21" s="52" t="s">
        <v>352</v>
      </c>
      <c r="AF21" s="236" t="s">
        <v>966</v>
      </c>
      <c r="AG21" s="52" t="s">
        <v>350</v>
      </c>
      <c r="AH21" s="117" t="s">
        <v>350</v>
      </c>
      <c r="AI21" s="117" t="s">
        <v>350</v>
      </c>
      <c r="AJ21" s="117" t="s">
        <v>350</v>
      </c>
      <c r="AK21" s="274" t="s">
        <v>350</v>
      </c>
      <c r="AL21" s="117" t="s">
        <v>350</v>
      </c>
      <c r="AM21" s="117" t="s">
        <v>350</v>
      </c>
      <c r="AN21" s="274" t="s">
        <v>22</v>
      </c>
      <c r="AO21" s="283"/>
      <c r="AP21" s="117" t="s">
        <v>350</v>
      </c>
      <c r="AQ21" s="283"/>
      <c r="AR21" s="117" t="str">
        <f>VLOOKUP(I$14:I$28,'[1]TPN nº.33'!$G:$I,3,FALSE)</f>
        <v>Categoria III</v>
      </c>
      <c r="AS21" s="407">
        <f>VLOOKUP(I$14:I$28,'[1]TPN nº.33'!$G:$H,2,FALSE)</f>
        <v>37522</v>
      </c>
    </row>
    <row r="22" spans="1:45" s="414" customFormat="1" ht="34.5" thickBot="1">
      <c r="A22" s="42" t="s">
        <v>1161</v>
      </c>
      <c r="B22" s="70" t="s">
        <v>22</v>
      </c>
      <c r="C22" s="42" t="s">
        <v>65</v>
      </c>
      <c r="D22" s="42" t="s">
        <v>66</v>
      </c>
      <c r="E22" s="42" t="s">
        <v>67</v>
      </c>
      <c r="F22" s="239" t="s">
        <v>26</v>
      </c>
      <c r="G22" s="254">
        <v>7896261013353</v>
      </c>
      <c r="H22" s="70" t="s">
        <v>68</v>
      </c>
      <c r="I22" s="170">
        <v>526529401113418</v>
      </c>
      <c r="J22" s="257">
        <v>712109</v>
      </c>
      <c r="K22" s="264" t="s">
        <v>28</v>
      </c>
      <c r="L22" s="364">
        <v>12.84</v>
      </c>
      <c r="M22" s="361">
        <v>17.09</v>
      </c>
      <c r="N22" s="361">
        <v>12.48</v>
      </c>
      <c r="O22" s="361">
        <v>16.62</v>
      </c>
      <c r="P22" s="361">
        <v>10.84</v>
      </c>
      <c r="Q22" s="361">
        <v>14.99</v>
      </c>
      <c r="R22" s="361">
        <v>12.39</v>
      </c>
      <c r="S22" s="361">
        <v>16.51</v>
      </c>
      <c r="T22" s="361">
        <v>10.78</v>
      </c>
      <c r="U22" s="361">
        <v>14.9</v>
      </c>
      <c r="V22" s="361">
        <v>12.3</v>
      </c>
      <c r="W22" s="361">
        <v>16.39</v>
      </c>
      <c r="X22" s="361">
        <v>10.71</v>
      </c>
      <c r="Y22" s="361">
        <v>14.81</v>
      </c>
      <c r="Z22" s="361">
        <v>11.51</v>
      </c>
      <c r="AA22" s="361">
        <v>15.37</v>
      </c>
      <c r="AB22" s="361" t="s">
        <v>341</v>
      </c>
      <c r="AC22" s="381" t="s">
        <v>341</v>
      </c>
      <c r="AD22" s="70" t="s">
        <v>356</v>
      </c>
      <c r="AE22" s="70" t="s">
        <v>352</v>
      </c>
      <c r="AF22" s="238" t="s">
        <v>966</v>
      </c>
      <c r="AG22" s="70" t="s">
        <v>350</v>
      </c>
      <c r="AH22" s="123" t="s">
        <v>350</v>
      </c>
      <c r="AI22" s="123" t="s">
        <v>350</v>
      </c>
      <c r="AJ22" s="123" t="s">
        <v>350</v>
      </c>
      <c r="AK22" s="275" t="s">
        <v>350</v>
      </c>
      <c r="AL22" s="123" t="s">
        <v>350</v>
      </c>
      <c r="AM22" s="123" t="s">
        <v>399</v>
      </c>
      <c r="AN22" s="275" t="s">
        <v>22</v>
      </c>
      <c r="AO22" s="284"/>
      <c r="AP22" s="123" t="s">
        <v>350</v>
      </c>
      <c r="AQ22" s="284"/>
      <c r="AR22" s="123" t="str">
        <f>VLOOKUP(I$14:I$28,'[1]TPN nº.33'!$G:$I,3,FALSE)</f>
        <v>Categoria III</v>
      </c>
      <c r="AS22" s="408">
        <f>VLOOKUP(I$14:I$28,'[1]TPN nº.33'!$G:$H,2,FALSE)</f>
        <v>39309</v>
      </c>
    </row>
    <row r="23" spans="1:45" s="414" customFormat="1" ht="23.25" thickBot="1">
      <c r="A23" s="40" t="s">
        <v>1159</v>
      </c>
      <c r="B23" s="71" t="s">
        <v>22</v>
      </c>
      <c r="C23" s="40" t="s">
        <v>58</v>
      </c>
      <c r="D23" s="40" t="s">
        <v>59</v>
      </c>
      <c r="E23" s="40" t="s">
        <v>60</v>
      </c>
      <c r="F23" s="233" t="s">
        <v>26</v>
      </c>
      <c r="G23" s="249">
        <v>7896261012639</v>
      </c>
      <c r="H23" s="71" t="s">
        <v>61</v>
      </c>
      <c r="I23" s="211">
        <v>526502203116419</v>
      </c>
      <c r="J23" s="258">
        <v>712105</v>
      </c>
      <c r="K23" s="260" t="s">
        <v>28</v>
      </c>
      <c r="L23" s="390">
        <v>13.66</v>
      </c>
      <c r="M23" s="391">
        <v>18.19</v>
      </c>
      <c r="N23" s="391">
        <v>13.28</v>
      </c>
      <c r="O23" s="391">
        <v>17.69</v>
      </c>
      <c r="P23" s="391">
        <v>11.54</v>
      </c>
      <c r="Q23" s="391">
        <v>15.95</v>
      </c>
      <c r="R23" s="391">
        <v>13.19</v>
      </c>
      <c r="S23" s="391">
        <v>17.57</v>
      </c>
      <c r="T23" s="391">
        <v>11.47</v>
      </c>
      <c r="U23" s="391">
        <v>15.86</v>
      </c>
      <c r="V23" s="391">
        <v>13.09</v>
      </c>
      <c r="W23" s="391">
        <v>17.45</v>
      </c>
      <c r="X23" s="391">
        <v>11.4</v>
      </c>
      <c r="Y23" s="391">
        <v>15.76</v>
      </c>
      <c r="Z23" s="391">
        <v>12.24</v>
      </c>
      <c r="AA23" s="391">
        <v>16.35</v>
      </c>
      <c r="AB23" s="391" t="s">
        <v>341</v>
      </c>
      <c r="AC23" s="392" t="s">
        <v>341</v>
      </c>
      <c r="AD23" s="71" t="s">
        <v>356</v>
      </c>
      <c r="AE23" s="71" t="s">
        <v>352</v>
      </c>
      <c r="AF23" s="232" t="s">
        <v>966</v>
      </c>
      <c r="AG23" s="71" t="s">
        <v>350</v>
      </c>
      <c r="AH23" s="124" t="s">
        <v>350</v>
      </c>
      <c r="AI23" s="124" t="s">
        <v>350</v>
      </c>
      <c r="AJ23" s="124" t="s">
        <v>350</v>
      </c>
      <c r="AK23" s="269" t="s">
        <v>350</v>
      </c>
      <c r="AL23" s="124" t="s">
        <v>350</v>
      </c>
      <c r="AM23" s="124" t="s">
        <v>399</v>
      </c>
      <c r="AN23" s="269" t="s">
        <v>22</v>
      </c>
      <c r="AO23" s="278"/>
      <c r="AP23" s="124" t="s">
        <v>350</v>
      </c>
      <c r="AQ23" s="278"/>
      <c r="AR23" s="124" t="str">
        <f>VLOOKUP(I$14:I$28,'[1]TPN nº.33'!$G:$I,3,FALSE)</f>
        <v>Categoria III</v>
      </c>
      <c r="AS23" s="409">
        <f>VLOOKUP(I$14:I$28,'[1]TPN nº.33'!$G:$H,2,FALSE)</f>
        <v>39092</v>
      </c>
    </row>
    <row r="24" spans="1:45" s="414" customFormat="1" ht="23.25" thickBot="1">
      <c r="A24" s="40" t="s">
        <v>1160</v>
      </c>
      <c r="B24" s="71" t="s">
        <v>22</v>
      </c>
      <c r="C24" s="40" t="s">
        <v>62</v>
      </c>
      <c r="D24" s="247" t="s">
        <v>63</v>
      </c>
      <c r="E24" s="40" t="s">
        <v>60</v>
      </c>
      <c r="F24" s="233" t="s">
        <v>26</v>
      </c>
      <c r="G24" s="249">
        <v>7896261012653</v>
      </c>
      <c r="H24" s="71" t="s">
        <v>64</v>
      </c>
      <c r="I24" s="211">
        <v>526502303110412</v>
      </c>
      <c r="J24" s="258">
        <v>712107</v>
      </c>
      <c r="K24" s="260" t="s">
        <v>28</v>
      </c>
      <c r="L24" s="390">
        <v>22.06</v>
      </c>
      <c r="M24" s="391">
        <v>29.36</v>
      </c>
      <c r="N24" s="391">
        <v>21.44</v>
      </c>
      <c r="O24" s="391">
        <v>28.57</v>
      </c>
      <c r="P24" s="391">
        <v>18.63</v>
      </c>
      <c r="Q24" s="391">
        <v>25.75</v>
      </c>
      <c r="R24" s="391">
        <v>21.29</v>
      </c>
      <c r="S24" s="391">
        <v>28.37</v>
      </c>
      <c r="T24" s="391">
        <v>18.52</v>
      </c>
      <c r="U24" s="391">
        <v>25.6</v>
      </c>
      <c r="V24" s="391">
        <v>21.14</v>
      </c>
      <c r="W24" s="391">
        <v>28.18</v>
      </c>
      <c r="X24" s="391">
        <v>18.41</v>
      </c>
      <c r="Y24" s="391">
        <v>25.45</v>
      </c>
      <c r="Z24" s="391">
        <v>19.77</v>
      </c>
      <c r="AA24" s="391">
        <v>26.41</v>
      </c>
      <c r="AB24" s="391" t="s">
        <v>341</v>
      </c>
      <c r="AC24" s="392" t="s">
        <v>341</v>
      </c>
      <c r="AD24" s="71" t="s">
        <v>356</v>
      </c>
      <c r="AE24" s="71" t="s">
        <v>352</v>
      </c>
      <c r="AF24" s="232" t="s">
        <v>966</v>
      </c>
      <c r="AG24" s="71" t="s">
        <v>350</v>
      </c>
      <c r="AH24" s="124" t="s">
        <v>350</v>
      </c>
      <c r="AI24" s="124" t="s">
        <v>350</v>
      </c>
      <c r="AJ24" s="124" t="s">
        <v>350</v>
      </c>
      <c r="AK24" s="269" t="s">
        <v>350</v>
      </c>
      <c r="AL24" s="124" t="s">
        <v>350</v>
      </c>
      <c r="AM24" s="124" t="s">
        <v>399</v>
      </c>
      <c r="AN24" s="269" t="s">
        <v>22</v>
      </c>
      <c r="AO24" s="278"/>
      <c r="AP24" s="124" t="s">
        <v>350</v>
      </c>
      <c r="AQ24" s="278"/>
      <c r="AR24" s="124" t="str">
        <f>VLOOKUP(I$14:I$28,'[1]TPN nº.33'!$G:$I,3,FALSE)</f>
        <v>Categoria III</v>
      </c>
      <c r="AS24" s="409">
        <f>VLOOKUP(I$14:I$28,'[1]TPN nº.33'!$G:$H,2,FALSE)</f>
        <v>39092</v>
      </c>
    </row>
    <row r="25" spans="1:45" s="414" customFormat="1" ht="23.25" thickBot="1">
      <c r="A25" s="42" t="s">
        <v>1162</v>
      </c>
      <c r="B25" s="70" t="s">
        <v>22</v>
      </c>
      <c r="C25" s="42" t="s">
        <v>69</v>
      </c>
      <c r="D25" s="168" t="s">
        <v>70</v>
      </c>
      <c r="E25" s="42" t="s">
        <v>71</v>
      </c>
      <c r="F25" s="239" t="s">
        <v>26</v>
      </c>
      <c r="G25" s="254">
        <v>7896261002029</v>
      </c>
      <c r="H25" s="70" t="s">
        <v>72</v>
      </c>
      <c r="I25" s="170">
        <v>526502401112411</v>
      </c>
      <c r="J25" s="257">
        <v>132307</v>
      </c>
      <c r="K25" s="264" t="s">
        <v>28</v>
      </c>
      <c r="L25" s="396">
        <v>39.28</v>
      </c>
      <c r="M25" s="397">
        <v>52.28</v>
      </c>
      <c r="N25" s="397">
        <v>38.17</v>
      </c>
      <c r="O25" s="397">
        <v>50.86</v>
      </c>
      <c r="P25" s="397">
        <v>33.17</v>
      </c>
      <c r="Q25" s="397">
        <v>45.85</v>
      </c>
      <c r="R25" s="397">
        <v>37.9</v>
      </c>
      <c r="S25" s="397">
        <v>50.51</v>
      </c>
      <c r="T25" s="397">
        <v>32.97</v>
      </c>
      <c r="U25" s="397">
        <v>45.57</v>
      </c>
      <c r="V25" s="397">
        <v>37.64</v>
      </c>
      <c r="W25" s="397">
        <v>50.17</v>
      </c>
      <c r="X25" s="397">
        <v>32.77</v>
      </c>
      <c r="Y25" s="397">
        <v>45.3</v>
      </c>
      <c r="Z25" s="397">
        <v>35.2</v>
      </c>
      <c r="AA25" s="397">
        <v>47.02</v>
      </c>
      <c r="AB25" s="397" t="s">
        <v>341</v>
      </c>
      <c r="AC25" s="398" t="s">
        <v>341</v>
      </c>
      <c r="AD25" s="70" t="s">
        <v>356</v>
      </c>
      <c r="AE25" s="70" t="s">
        <v>352</v>
      </c>
      <c r="AF25" s="238" t="s">
        <v>966</v>
      </c>
      <c r="AG25" s="70" t="s">
        <v>350</v>
      </c>
      <c r="AH25" s="123" t="s">
        <v>350</v>
      </c>
      <c r="AI25" s="123" t="s">
        <v>350</v>
      </c>
      <c r="AJ25" s="123" t="s">
        <v>350</v>
      </c>
      <c r="AK25" s="275" t="s">
        <v>350</v>
      </c>
      <c r="AL25" s="123" t="s">
        <v>350</v>
      </c>
      <c r="AM25" s="123" t="s">
        <v>350</v>
      </c>
      <c r="AN25" s="275" t="s">
        <v>22</v>
      </c>
      <c r="AO25" s="284"/>
      <c r="AP25" s="123" t="s">
        <v>350</v>
      </c>
      <c r="AQ25" s="284"/>
      <c r="AR25" s="123" t="s">
        <v>343</v>
      </c>
      <c r="AS25" s="408" t="s">
        <v>341</v>
      </c>
    </row>
    <row r="26" spans="1:45" s="414" customFormat="1" ht="23.25" thickBot="1">
      <c r="A26" s="57" t="s">
        <v>1163</v>
      </c>
      <c r="B26" s="53" t="s">
        <v>22</v>
      </c>
      <c r="C26" s="57" t="s">
        <v>77</v>
      </c>
      <c r="D26" s="57" t="s">
        <v>78</v>
      </c>
      <c r="E26" s="57" t="s">
        <v>79</v>
      </c>
      <c r="F26" s="226" t="s">
        <v>26</v>
      </c>
      <c r="G26" s="255">
        <v>7896261005723</v>
      </c>
      <c r="H26" s="53" t="s">
        <v>80</v>
      </c>
      <c r="I26" s="69">
        <v>526502708171311</v>
      </c>
      <c r="J26" s="39">
        <v>150404</v>
      </c>
      <c r="K26" s="265" t="s">
        <v>28</v>
      </c>
      <c r="L26" s="362">
        <v>24.46</v>
      </c>
      <c r="M26" s="368">
        <v>32.55</v>
      </c>
      <c r="N26" s="368">
        <v>23.77</v>
      </c>
      <c r="O26" s="368">
        <v>31.67</v>
      </c>
      <c r="P26" s="368">
        <v>20.65</v>
      </c>
      <c r="Q26" s="368">
        <v>28.55</v>
      </c>
      <c r="R26" s="368">
        <v>23.6</v>
      </c>
      <c r="S26" s="368">
        <v>31.46</v>
      </c>
      <c r="T26" s="368">
        <v>20.53</v>
      </c>
      <c r="U26" s="368">
        <v>28.38</v>
      </c>
      <c r="V26" s="368">
        <v>23.44</v>
      </c>
      <c r="W26" s="368">
        <v>31.24</v>
      </c>
      <c r="X26" s="368">
        <v>20.41</v>
      </c>
      <c r="Y26" s="368">
        <v>28.22</v>
      </c>
      <c r="Z26" s="368">
        <v>21.92</v>
      </c>
      <c r="AA26" s="368">
        <v>29.28</v>
      </c>
      <c r="AB26" s="368" t="s">
        <v>341</v>
      </c>
      <c r="AC26" s="379" t="s">
        <v>341</v>
      </c>
      <c r="AD26" s="53" t="s">
        <v>351</v>
      </c>
      <c r="AE26" s="53" t="s">
        <v>352</v>
      </c>
      <c r="AF26" s="240" t="s">
        <v>967</v>
      </c>
      <c r="AG26" s="53" t="s">
        <v>350</v>
      </c>
      <c r="AH26" s="122" t="s">
        <v>350</v>
      </c>
      <c r="AI26" s="122" t="s">
        <v>350</v>
      </c>
      <c r="AJ26" s="122" t="s">
        <v>350</v>
      </c>
      <c r="AK26" s="276" t="s">
        <v>350</v>
      </c>
      <c r="AL26" s="122" t="s">
        <v>350</v>
      </c>
      <c r="AM26" s="122" t="s">
        <v>350</v>
      </c>
      <c r="AN26" s="276" t="s">
        <v>22</v>
      </c>
      <c r="AO26" s="285"/>
      <c r="AP26" s="122" t="s">
        <v>350</v>
      </c>
      <c r="AQ26" s="285"/>
      <c r="AR26" s="122" t="s">
        <v>343</v>
      </c>
      <c r="AS26" s="413" t="s">
        <v>341</v>
      </c>
    </row>
    <row r="27" spans="1:45" s="414" customFormat="1" ht="22.5">
      <c r="A27" s="59" t="s">
        <v>1167</v>
      </c>
      <c r="B27" s="47" t="s">
        <v>22</v>
      </c>
      <c r="C27" s="59" t="s">
        <v>1272</v>
      </c>
      <c r="D27" s="32" t="s">
        <v>1273</v>
      </c>
      <c r="E27" s="59" t="s">
        <v>100</v>
      </c>
      <c r="F27" s="235" t="s">
        <v>101</v>
      </c>
      <c r="G27" s="252">
        <v>7896261018303</v>
      </c>
      <c r="H27" s="47">
        <v>80153480066</v>
      </c>
      <c r="I27" s="105" t="s">
        <v>341</v>
      </c>
      <c r="J27" s="47">
        <v>723973</v>
      </c>
      <c r="K27" s="110" t="s">
        <v>28</v>
      </c>
      <c r="L27" s="387">
        <v>24.55</v>
      </c>
      <c r="M27" s="388" t="s">
        <v>341</v>
      </c>
      <c r="N27" s="388">
        <v>23.86</v>
      </c>
      <c r="O27" s="388" t="s">
        <v>341</v>
      </c>
      <c r="P27" s="388">
        <v>20.73</v>
      </c>
      <c r="Q27" s="388" t="s">
        <v>341</v>
      </c>
      <c r="R27" s="388">
        <v>23.69</v>
      </c>
      <c r="S27" s="388" t="s">
        <v>341</v>
      </c>
      <c r="T27" s="388">
        <v>20.61</v>
      </c>
      <c r="U27" s="388" t="s">
        <v>341</v>
      </c>
      <c r="V27" s="388">
        <v>23.53</v>
      </c>
      <c r="W27" s="388" t="s">
        <v>341</v>
      </c>
      <c r="X27" s="388">
        <v>20.48</v>
      </c>
      <c r="Y27" s="388" t="s">
        <v>341</v>
      </c>
      <c r="Z27" s="388">
        <v>22</v>
      </c>
      <c r="AA27" s="388" t="s">
        <v>341</v>
      </c>
      <c r="AB27" s="388" t="s">
        <v>341</v>
      </c>
      <c r="AC27" s="389" t="s">
        <v>341</v>
      </c>
      <c r="AD27" s="47" t="s">
        <v>1232</v>
      </c>
      <c r="AE27" s="47" t="s">
        <v>953</v>
      </c>
      <c r="AF27" s="110" t="s">
        <v>341</v>
      </c>
      <c r="AG27" s="47" t="s">
        <v>350</v>
      </c>
      <c r="AH27" s="121" t="s">
        <v>350</v>
      </c>
      <c r="AI27" s="121" t="s">
        <v>350</v>
      </c>
      <c r="AJ27" s="121" t="s">
        <v>350</v>
      </c>
      <c r="AK27" s="273" t="s">
        <v>350</v>
      </c>
      <c r="AL27" s="121" t="s">
        <v>350</v>
      </c>
      <c r="AM27" s="121" t="s">
        <v>350</v>
      </c>
      <c r="AN27" s="273" t="s">
        <v>22</v>
      </c>
      <c r="AO27" s="282"/>
      <c r="AP27" s="121" t="s">
        <v>399</v>
      </c>
      <c r="AQ27" s="282" t="s">
        <v>1283</v>
      </c>
      <c r="AR27" s="121" t="s">
        <v>1297</v>
      </c>
      <c r="AS27" s="273" t="s">
        <v>1297</v>
      </c>
    </row>
    <row r="28" spans="1:45" s="414" customFormat="1" ht="23.25" thickBot="1">
      <c r="A28" s="58" t="s">
        <v>1167</v>
      </c>
      <c r="B28" s="52" t="s">
        <v>22</v>
      </c>
      <c r="C28" s="58" t="s">
        <v>1274</v>
      </c>
      <c r="D28" s="58" t="s">
        <v>1275</v>
      </c>
      <c r="E28" s="58" t="s">
        <v>100</v>
      </c>
      <c r="F28" s="237" t="s">
        <v>101</v>
      </c>
      <c r="G28" s="253">
        <v>7896261018563</v>
      </c>
      <c r="H28" s="52">
        <v>80153480066</v>
      </c>
      <c r="I28" s="104" t="s">
        <v>341</v>
      </c>
      <c r="J28" s="52">
        <v>725943</v>
      </c>
      <c r="K28" s="263" t="s">
        <v>28</v>
      </c>
      <c r="L28" s="390">
        <v>35.69</v>
      </c>
      <c r="M28" s="391" t="s">
        <v>341</v>
      </c>
      <c r="N28" s="391">
        <v>34.68</v>
      </c>
      <c r="O28" s="391" t="s">
        <v>341</v>
      </c>
      <c r="P28" s="391">
        <v>30.14</v>
      </c>
      <c r="Q28" s="391" t="s">
        <v>341</v>
      </c>
      <c r="R28" s="391">
        <v>34.44</v>
      </c>
      <c r="S28" s="391" t="s">
        <v>341</v>
      </c>
      <c r="T28" s="391">
        <v>29.95</v>
      </c>
      <c r="U28" s="391" t="s">
        <v>341</v>
      </c>
      <c r="V28" s="391">
        <v>34.2</v>
      </c>
      <c r="W28" s="391" t="s">
        <v>341</v>
      </c>
      <c r="X28" s="391">
        <v>29.77</v>
      </c>
      <c r="Y28" s="391" t="s">
        <v>341</v>
      </c>
      <c r="Z28" s="391">
        <v>31.98</v>
      </c>
      <c r="AA28" s="391" t="s">
        <v>341</v>
      </c>
      <c r="AB28" s="391" t="s">
        <v>341</v>
      </c>
      <c r="AC28" s="392" t="s">
        <v>341</v>
      </c>
      <c r="AD28" s="52" t="s">
        <v>1232</v>
      </c>
      <c r="AE28" s="52" t="s">
        <v>953</v>
      </c>
      <c r="AF28" s="263" t="s">
        <v>341</v>
      </c>
      <c r="AG28" s="52" t="s">
        <v>350</v>
      </c>
      <c r="AH28" s="117" t="s">
        <v>350</v>
      </c>
      <c r="AI28" s="117" t="s">
        <v>350</v>
      </c>
      <c r="AJ28" s="117" t="s">
        <v>350</v>
      </c>
      <c r="AK28" s="274" t="s">
        <v>350</v>
      </c>
      <c r="AL28" s="117" t="s">
        <v>350</v>
      </c>
      <c r="AM28" s="117" t="s">
        <v>350</v>
      </c>
      <c r="AN28" s="274" t="s">
        <v>22</v>
      </c>
      <c r="AO28" s="283"/>
      <c r="AP28" s="117" t="s">
        <v>399</v>
      </c>
      <c r="AQ28" s="283" t="s">
        <v>1283</v>
      </c>
      <c r="AR28" s="117" t="s">
        <v>1297</v>
      </c>
      <c r="AS28" s="274" t="s">
        <v>1297</v>
      </c>
    </row>
    <row r="29" spans="1:45" s="414" customFormat="1" ht="23.25" thickBot="1">
      <c r="A29" s="42" t="s">
        <v>337</v>
      </c>
      <c r="B29" s="70" t="s">
        <v>22</v>
      </c>
      <c r="C29" s="42" t="s">
        <v>338</v>
      </c>
      <c r="D29" s="168" t="s">
        <v>992</v>
      </c>
      <c r="E29" s="42" t="s">
        <v>73</v>
      </c>
      <c r="F29" s="239" t="s">
        <v>20</v>
      </c>
      <c r="G29" s="254">
        <v>7896261018990</v>
      </c>
      <c r="H29" s="70" t="s">
        <v>993</v>
      </c>
      <c r="I29" s="170">
        <v>526514070079103</v>
      </c>
      <c r="J29" s="257" t="s">
        <v>994</v>
      </c>
      <c r="K29" s="264" t="s">
        <v>21</v>
      </c>
      <c r="L29" s="396">
        <v>3.52</v>
      </c>
      <c r="M29" s="397">
        <v>4.86</v>
      </c>
      <c r="N29" s="397">
        <v>3.43</v>
      </c>
      <c r="O29" s="397">
        <v>4.74</v>
      </c>
      <c r="P29" s="397">
        <v>3.43</v>
      </c>
      <c r="Q29" s="397">
        <v>4.74</v>
      </c>
      <c r="R29" s="397">
        <v>3.41</v>
      </c>
      <c r="S29" s="397">
        <v>4.71</v>
      </c>
      <c r="T29" s="397">
        <v>3.41</v>
      </c>
      <c r="U29" s="397">
        <v>4.71</v>
      </c>
      <c r="V29" s="397">
        <v>3.39</v>
      </c>
      <c r="W29" s="397">
        <v>4.69</v>
      </c>
      <c r="X29" s="397">
        <v>3.39</v>
      </c>
      <c r="Y29" s="397">
        <v>4.69</v>
      </c>
      <c r="Z29" s="397">
        <v>3.2</v>
      </c>
      <c r="AA29" s="397">
        <v>4.42</v>
      </c>
      <c r="AB29" s="397" t="s">
        <v>341</v>
      </c>
      <c r="AC29" s="398" t="s">
        <v>341</v>
      </c>
      <c r="AD29" s="70" t="s">
        <v>351</v>
      </c>
      <c r="AE29" s="70" t="s">
        <v>352</v>
      </c>
      <c r="AF29" s="238" t="s">
        <v>423</v>
      </c>
      <c r="AG29" s="70" t="s">
        <v>350</v>
      </c>
      <c r="AH29" s="123" t="s">
        <v>350</v>
      </c>
      <c r="AI29" s="123"/>
      <c r="AJ29" s="123"/>
      <c r="AK29" s="275"/>
      <c r="AL29" s="123"/>
      <c r="AM29" s="123" t="e">
        <v>#N/A</v>
      </c>
      <c r="AN29" s="275" t="s">
        <v>22</v>
      </c>
      <c r="AO29" s="284"/>
      <c r="AP29" s="123" t="s">
        <v>350</v>
      </c>
      <c r="AQ29" s="284"/>
      <c r="AR29" s="291" t="s">
        <v>343</v>
      </c>
      <c r="AS29" s="408" t="s">
        <v>343</v>
      </c>
    </row>
    <row r="30" spans="1:45" s="414" customFormat="1" ht="24">
      <c r="A30" s="61" t="s">
        <v>1165</v>
      </c>
      <c r="B30" s="55" t="s">
        <v>22</v>
      </c>
      <c r="C30" s="61" t="s">
        <v>83</v>
      </c>
      <c r="D30" s="61" t="s">
        <v>91</v>
      </c>
      <c r="E30" s="61" t="s">
        <v>79</v>
      </c>
      <c r="F30" s="229" t="s">
        <v>26</v>
      </c>
      <c r="G30" s="256">
        <v>7896261016279</v>
      </c>
      <c r="H30" s="55" t="s">
        <v>92</v>
      </c>
      <c r="I30" s="106">
        <v>526513080078103</v>
      </c>
      <c r="J30" s="55">
        <v>717986</v>
      </c>
      <c r="K30" s="266" t="s">
        <v>28</v>
      </c>
      <c r="L30" s="393">
        <v>24.14</v>
      </c>
      <c r="M30" s="394">
        <v>32.13</v>
      </c>
      <c r="N30" s="394">
        <v>23.46</v>
      </c>
      <c r="O30" s="394">
        <v>31.25</v>
      </c>
      <c r="P30" s="394">
        <v>20.38</v>
      </c>
      <c r="Q30" s="394">
        <v>28.18</v>
      </c>
      <c r="R30" s="394">
        <v>23.3</v>
      </c>
      <c r="S30" s="394">
        <v>31.04</v>
      </c>
      <c r="T30" s="394">
        <v>20.26</v>
      </c>
      <c r="U30" s="394">
        <v>28.01</v>
      </c>
      <c r="V30" s="394">
        <v>23.13</v>
      </c>
      <c r="W30" s="394">
        <v>30.83</v>
      </c>
      <c r="X30" s="394">
        <v>20.14</v>
      </c>
      <c r="Y30" s="394">
        <v>27.84</v>
      </c>
      <c r="Z30" s="394">
        <v>21.63</v>
      </c>
      <c r="AA30" s="394">
        <v>28.89</v>
      </c>
      <c r="AB30" s="394" t="s">
        <v>341</v>
      </c>
      <c r="AC30" s="395" t="s">
        <v>341</v>
      </c>
      <c r="AD30" s="55" t="s">
        <v>351</v>
      </c>
      <c r="AE30" s="55" t="s">
        <v>352</v>
      </c>
      <c r="AF30" s="228" t="s">
        <v>967</v>
      </c>
      <c r="AG30" s="55" t="s">
        <v>350</v>
      </c>
      <c r="AH30" s="118" t="s">
        <v>350</v>
      </c>
      <c r="AI30" s="118" t="s">
        <v>350</v>
      </c>
      <c r="AJ30" s="118" t="s">
        <v>350</v>
      </c>
      <c r="AK30" s="270" t="s">
        <v>350</v>
      </c>
      <c r="AL30" s="118" t="s">
        <v>350</v>
      </c>
      <c r="AM30" s="118" t="s">
        <v>399</v>
      </c>
      <c r="AN30" s="270" t="s">
        <v>22</v>
      </c>
      <c r="AO30" s="279"/>
      <c r="AP30" s="118" t="s">
        <v>350</v>
      </c>
      <c r="AQ30" s="279"/>
      <c r="AR30" s="292" t="s">
        <v>343</v>
      </c>
      <c r="AS30" s="410" t="s">
        <v>343</v>
      </c>
    </row>
    <row r="31" spans="1:45" s="414" customFormat="1" ht="24">
      <c r="A31" s="60" t="s">
        <v>1165</v>
      </c>
      <c r="B31" s="49" t="s">
        <v>22</v>
      </c>
      <c r="C31" s="60" t="s">
        <v>81</v>
      </c>
      <c r="D31" s="60" t="s">
        <v>87</v>
      </c>
      <c r="E31" s="60" t="s">
        <v>79</v>
      </c>
      <c r="F31" s="227" t="s">
        <v>26</v>
      </c>
      <c r="G31" s="250">
        <v>7896261014244</v>
      </c>
      <c r="H31" s="49" t="s">
        <v>88</v>
      </c>
      <c r="I31" s="108">
        <v>526513080077903</v>
      </c>
      <c r="J31" s="49">
        <v>717995</v>
      </c>
      <c r="K31" s="261" t="s">
        <v>28</v>
      </c>
      <c r="L31" s="393">
        <v>9.17</v>
      </c>
      <c r="M31" s="394">
        <v>12.2</v>
      </c>
      <c r="N31" s="394">
        <v>8.91</v>
      </c>
      <c r="O31" s="394">
        <v>11.87</v>
      </c>
      <c r="P31" s="394">
        <v>7.74</v>
      </c>
      <c r="Q31" s="394">
        <v>10.7</v>
      </c>
      <c r="R31" s="394">
        <v>8.85</v>
      </c>
      <c r="S31" s="394">
        <v>11.79</v>
      </c>
      <c r="T31" s="394">
        <v>7.7</v>
      </c>
      <c r="U31" s="394">
        <v>10.64</v>
      </c>
      <c r="V31" s="394">
        <v>8.79</v>
      </c>
      <c r="W31" s="394">
        <v>11.72</v>
      </c>
      <c r="X31" s="394">
        <v>7.65</v>
      </c>
      <c r="Y31" s="394">
        <v>10.58</v>
      </c>
      <c r="Z31" s="394">
        <v>8.22</v>
      </c>
      <c r="AA31" s="394">
        <v>10.98</v>
      </c>
      <c r="AB31" s="394" t="s">
        <v>341</v>
      </c>
      <c r="AC31" s="395" t="s">
        <v>341</v>
      </c>
      <c r="AD31" s="49" t="s">
        <v>351</v>
      </c>
      <c r="AE31" s="49" t="s">
        <v>352</v>
      </c>
      <c r="AF31" s="241" t="s">
        <v>967</v>
      </c>
      <c r="AG31" s="49" t="s">
        <v>350</v>
      </c>
      <c r="AH31" s="119" t="s">
        <v>350</v>
      </c>
      <c r="AI31" s="119" t="s">
        <v>350</v>
      </c>
      <c r="AJ31" s="119" t="s">
        <v>350</v>
      </c>
      <c r="AK31" s="271" t="s">
        <v>350</v>
      </c>
      <c r="AL31" s="119" t="s">
        <v>350</v>
      </c>
      <c r="AM31" s="119" t="s">
        <v>399</v>
      </c>
      <c r="AN31" s="271" t="s">
        <v>22</v>
      </c>
      <c r="AO31" s="280"/>
      <c r="AP31" s="119" t="s">
        <v>350</v>
      </c>
      <c r="AQ31" s="280"/>
      <c r="AR31" s="287" t="s">
        <v>343</v>
      </c>
      <c r="AS31" s="411" t="s">
        <v>343</v>
      </c>
    </row>
    <row r="32" spans="1:45" s="414" customFormat="1" ht="24">
      <c r="A32" s="60" t="s">
        <v>1165</v>
      </c>
      <c r="B32" s="49" t="s">
        <v>22</v>
      </c>
      <c r="C32" s="60" t="s">
        <v>82</v>
      </c>
      <c r="D32" s="60" t="s">
        <v>89</v>
      </c>
      <c r="E32" s="60" t="s">
        <v>79</v>
      </c>
      <c r="F32" s="227" t="s">
        <v>26</v>
      </c>
      <c r="G32" s="250">
        <v>7896261014268</v>
      </c>
      <c r="H32" s="49" t="s">
        <v>90</v>
      </c>
      <c r="I32" s="108">
        <v>526513080078003</v>
      </c>
      <c r="J32" s="49">
        <v>717996</v>
      </c>
      <c r="K32" s="261" t="s">
        <v>28</v>
      </c>
      <c r="L32" s="393">
        <v>18.27</v>
      </c>
      <c r="M32" s="394">
        <v>24.32</v>
      </c>
      <c r="N32" s="394">
        <v>17.76</v>
      </c>
      <c r="O32" s="394">
        <v>23.67</v>
      </c>
      <c r="P32" s="394">
        <v>15.43</v>
      </c>
      <c r="Q32" s="394">
        <v>21.33</v>
      </c>
      <c r="R32" s="394">
        <v>17.64</v>
      </c>
      <c r="S32" s="394">
        <v>23.5</v>
      </c>
      <c r="T32" s="394">
        <v>15.34</v>
      </c>
      <c r="U32" s="394">
        <v>21.2</v>
      </c>
      <c r="V32" s="394">
        <v>17.52</v>
      </c>
      <c r="W32" s="394">
        <v>23.35</v>
      </c>
      <c r="X32" s="394">
        <v>15.25</v>
      </c>
      <c r="Y32" s="394">
        <v>21.08</v>
      </c>
      <c r="Z32" s="394">
        <v>16.38</v>
      </c>
      <c r="AA32" s="394">
        <v>21.88</v>
      </c>
      <c r="AB32" s="394" t="s">
        <v>341</v>
      </c>
      <c r="AC32" s="395" t="s">
        <v>341</v>
      </c>
      <c r="AD32" s="49" t="s">
        <v>351</v>
      </c>
      <c r="AE32" s="49" t="s">
        <v>352</v>
      </c>
      <c r="AF32" s="241" t="s">
        <v>967</v>
      </c>
      <c r="AG32" s="49" t="s">
        <v>350</v>
      </c>
      <c r="AH32" s="119" t="s">
        <v>350</v>
      </c>
      <c r="AI32" s="119" t="s">
        <v>350</v>
      </c>
      <c r="AJ32" s="119" t="s">
        <v>350</v>
      </c>
      <c r="AK32" s="271" t="s">
        <v>350</v>
      </c>
      <c r="AL32" s="119" t="s">
        <v>350</v>
      </c>
      <c r="AM32" s="119" t="s">
        <v>399</v>
      </c>
      <c r="AN32" s="271" t="s">
        <v>22</v>
      </c>
      <c r="AO32" s="280"/>
      <c r="AP32" s="119" t="s">
        <v>350</v>
      </c>
      <c r="AQ32" s="280"/>
      <c r="AR32" s="287" t="s">
        <v>343</v>
      </c>
      <c r="AS32" s="411" t="s">
        <v>343</v>
      </c>
    </row>
    <row r="33" spans="1:45" s="414" customFormat="1" ht="24.75" thickBot="1">
      <c r="A33" s="62" t="s">
        <v>1165</v>
      </c>
      <c r="B33" s="51" t="s">
        <v>22</v>
      </c>
      <c r="C33" s="62" t="s">
        <v>84</v>
      </c>
      <c r="D33" s="62" t="s">
        <v>93</v>
      </c>
      <c r="E33" s="62" t="s">
        <v>79</v>
      </c>
      <c r="F33" s="231" t="s">
        <v>26</v>
      </c>
      <c r="G33" s="251">
        <v>7896261018310</v>
      </c>
      <c r="H33" s="51" t="s">
        <v>94</v>
      </c>
      <c r="I33" s="73">
        <v>526513080078203</v>
      </c>
      <c r="J33" s="51">
        <v>723971</v>
      </c>
      <c r="K33" s="262" t="s">
        <v>28</v>
      </c>
      <c r="L33" s="396">
        <v>30.42</v>
      </c>
      <c r="M33" s="397">
        <v>40.48</v>
      </c>
      <c r="N33" s="397">
        <v>29.56</v>
      </c>
      <c r="O33" s="397">
        <v>39.38</v>
      </c>
      <c r="P33" s="397">
        <v>25.69</v>
      </c>
      <c r="Q33" s="397">
        <v>35.51</v>
      </c>
      <c r="R33" s="397">
        <v>29.35</v>
      </c>
      <c r="S33" s="397">
        <v>39.12</v>
      </c>
      <c r="T33" s="397">
        <v>25.53</v>
      </c>
      <c r="U33" s="397">
        <v>35.29</v>
      </c>
      <c r="V33" s="397">
        <v>29.15</v>
      </c>
      <c r="W33" s="397">
        <v>38.85</v>
      </c>
      <c r="X33" s="397">
        <v>25.38</v>
      </c>
      <c r="Y33" s="397">
        <v>35.09</v>
      </c>
      <c r="Z33" s="397">
        <v>27.26</v>
      </c>
      <c r="AA33" s="397">
        <v>36.41</v>
      </c>
      <c r="AB33" s="397" t="s">
        <v>341</v>
      </c>
      <c r="AC33" s="398" t="s">
        <v>341</v>
      </c>
      <c r="AD33" s="51" t="s">
        <v>351</v>
      </c>
      <c r="AE33" s="51" t="s">
        <v>352</v>
      </c>
      <c r="AF33" s="230" t="s">
        <v>967</v>
      </c>
      <c r="AG33" s="51" t="s">
        <v>350</v>
      </c>
      <c r="AH33" s="120" t="s">
        <v>350</v>
      </c>
      <c r="AI33" s="120" t="s">
        <v>350</v>
      </c>
      <c r="AJ33" s="120" t="s">
        <v>350</v>
      </c>
      <c r="AK33" s="272" t="s">
        <v>350</v>
      </c>
      <c r="AL33" s="120" t="s">
        <v>350</v>
      </c>
      <c r="AM33" s="120" t="s">
        <v>399</v>
      </c>
      <c r="AN33" s="272" t="s">
        <v>22</v>
      </c>
      <c r="AO33" s="281"/>
      <c r="AP33" s="120" t="s">
        <v>350</v>
      </c>
      <c r="AQ33" s="281"/>
      <c r="AR33" s="293" t="s">
        <v>343</v>
      </c>
      <c r="AS33" s="412" t="s">
        <v>343</v>
      </c>
    </row>
    <row r="34" spans="1:45" s="414" customFormat="1" ht="24">
      <c r="A34" s="61" t="s">
        <v>1166</v>
      </c>
      <c r="B34" s="55" t="s">
        <v>22</v>
      </c>
      <c r="C34" s="61" t="s">
        <v>83</v>
      </c>
      <c r="D34" s="61" t="s">
        <v>98</v>
      </c>
      <c r="E34" s="61" t="s">
        <v>79</v>
      </c>
      <c r="F34" s="229" t="s">
        <v>26</v>
      </c>
      <c r="G34" s="256">
        <v>7896261019348</v>
      </c>
      <c r="H34" s="55" t="s">
        <v>99</v>
      </c>
      <c r="I34" s="106">
        <v>526513080078503</v>
      </c>
      <c r="J34" s="35">
        <v>727412</v>
      </c>
      <c r="K34" s="266" t="s">
        <v>28</v>
      </c>
      <c r="L34" s="401">
        <v>36.6</v>
      </c>
      <c r="M34" s="394">
        <v>48.72</v>
      </c>
      <c r="N34" s="394">
        <v>35.57</v>
      </c>
      <c r="O34" s="394">
        <v>47.39</v>
      </c>
      <c r="P34" s="394">
        <v>30.91</v>
      </c>
      <c r="Q34" s="394">
        <v>42.73</v>
      </c>
      <c r="R34" s="394">
        <v>35.32</v>
      </c>
      <c r="S34" s="394">
        <v>47.07</v>
      </c>
      <c r="T34" s="394">
        <v>30.72</v>
      </c>
      <c r="U34" s="394">
        <v>42.47</v>
      </c>
      <c r="V34" s="394">
        <v>35.08</v>
      </c>
      <c r="W34" s="394">
        <v>46.76</v>
      </c>
      <c r="X34" s="394">
        <v>30.54</v>
      </c>
      <c r="Y34" s="394">
        <v>42.22</v>
      </c>
      <c r="Z34" s="394">
        <v>32.8</v>
      </c>
      <c r="AA34" s="394">
        <v>43.81</v>
      </c>
      <c r="AB34" s="394" t="s">
        <v>341</v>
      </c>
      <c r="AC34" s="395" t="s">
        <v>341</v>
      </c>
      <c r="AD34" s="55" t="s">
        <v>351</v>
      </c>
      <c r="AE34" s="35" t="s">
        <v>352</v>
      </c>
      <c r="AF34" s="228" t="s">
        <v>967</v>
      </c>
      <c r="AG34" s="55" t="s">
        <v>350</v>
      </c>
      <c r="AH34" s="118" t="s">
        <v>350</v>
      </c>
      <c r="AI34" s="118" t="s">
        <v>350</v>
      </c>
      <c r="AJ34" s="118" t="s">
        <v>350</v>
      </c>
      <c r="AK34" s="270" t="s">
        <v>350</v>
      </c>
      <c r="AL34" s="118" t="s">
        <v>350</v>
      </c>
      <c r="AM34" s="118" t="s">
        <v>399</v>
      </c>
      <c r="AN34" s="270" t="s">
        <v>22</v>
      </c>
      <c r="AO34" s="279"/>
      <c r="AP34" s="118" t="s">
        <v>350</v>
      </c>
      <c r="AQ34" s="279"/>
      <c r="AR34" s="292" t="s">
        <v>343</v>
      </c>
      <c r="AS34" s="410" t="s">
        <v>343</v>
      </c>
    </row>
    <row r="35" spans="1:45" s="441" customFormat="1" ht="24.75" thickBot="1">
      <c r="A35" s="424" t="s">
        <v>1394</v>
      </c>
      <c r="B35" s="425" t="s">
        <v>22</v>
      </c>
      <c r="C35" s="424" t="s">
        <v>95</v>
      </c>
      <c r="D35" s="424" t="s">
        <v>96</v>
      </c>
      <c r="E35" s="424" t="s">
        <v>79</v>
      </c>
      <c r="F35" s="426" t="s">
        <v>26</v>
      </c>
      <c r="G35" s="427">
        <v>7896261019331</v>
      </c>
      <c r="H35" s="425" t="s">
        <v>97</v>
      </c>
      <c r="I35" s="428">
        <v>526513080078403</v>
      </c>
      <c r="J35" s="425">
        <v>729036</v>
      </c>
      <c r="K35" s="429" t="s">
        <v>28</v>
      </c>
      <c r="L35" s="430">
        <v>22.73</v>
      </c>
      <c r="M35" s="431">
        <v>30.25</v>
      </c>
      <c r="N35" s="432">
        <v>22.09</v>
      </c>
      <c r="O35" s="432">
        <v>29.38</v>
      </c>
      <c r="P35" s="433">
        <v>19.19</v>
      </c>
      <c r="Q35" s="433">
        <v>26.53</v>
      </c>
      <c r="R35" s="431">
        <v>21.93</v>
      </c>
      <c r="S35" s="431">
        <v>29.22</v>
      </c>
      <c r="T35" s="431">
        <v>19.07</v>
      </c>
      <c r="U35" s="431">
        <v>26.37</v>
      </c>
      <c r="V35" s="433">
        <v>21.78</v>
      </c>
      <c r="W35" s="432">
        <v>29.03</v>
      </c>
      <c r="X35" s="433">
        <v>18.96</v>
      </c>
      <c r="Y35" s="432">
        <v>26.21</v>
      </c>
      <c r="Z35" s="432">
        <v>20.37</v>
      </c>
      <c r="AA35" s="432">
        <v>27.21</v>
      </c>
      <c r="AB35" s="431" t="s">
        <v>341</v>
      </c>
      <c r="AC35" s="434" t="s">
        <v>341</v>
      </c>
      <c r="AD35" s="425" t="s">
        <v>351</v>
      </c>
      <c r="AE35" s="425" t="s">
        <v>352</v>
      </c>
      <c r="AF35" s="435" t="s">
        <v>967</v>
      </c>
      <c r="AG35" s="425" t="s">
        <v>350</v>
      </c>
      <c r="AH35" s="436" t="s">
        <v>350</v>
      </c>
      <c r="AI35" s="436" t="s">
        <v>350</v>
      </c>
      <c r="AJ35" s="436" t="s">
        <v>350</v>
      </c>
      <c r="AK35" s="437" t="s">
        <v>350</v>
      </c>
      <c r="AL35" s="436" t="s">
        <v>350</v>
      </c>
      <c r="AM35" s="436" t="s">
        <v>399</v>
      </c>
      <c r="AN35" s="437" t="s">
        <v>22</v>
      </c>
      <c r="AO35" s="438"/>
      <c r="AP35" s="436" t="s">
        <v>350</v>
      </c>
      <c r="AQ35" s="438"/>
      <c r="AR35" s="439" t="s">
        <v>343</v>
      </c>
      <c r="AS35" s="440" t="s">
        <v>343</v>
      </c>
    </row>
    <row r="36" spans="1:45" s="414" customFormat="1" ht="24.75" thickBot="1">
      <c r="A36" s="42" t="s">
        <v>1164</v>
      </c>
      <c r="B36" s="70" t="s">
        <v>22</v>
      </c>
      <c r="C36" s="42" t="s">
        <v>77</v>
      </c>
      <c r="D36" s="168" t="s">
        <v>85</v>
      </c>
      <c r="E36" s="42" t="s">
        <v>79</v>
      </c>
      <c r="F36" s="239" t="s">
        <v>26</v>
      </c>
      <c r="G36" s="254">
        <v>7896261005723</v>
      </c>
      <c r="H36" s="70" t="s">
        <v>86</v>
      </c>
      <c r="I36" s="170">
        <v>526513080078303</v>
      </c>
      <c r="J36" s="70">
        <v>150404</v>
      </c>
      <c r="K36" s="264" t="s">
        <v>28</v>
      </c>
      <c r="L36" s="396">
        <v>24.46</v>
      </c>
      <c r="M36" s="397">
        <v>32.55</v>
      </c>
      <c r="N36" s="397">
        <v>23.77</v>
      </c>
      <c r="O36" s="397">
        <v>31.67</v>
      </c>
      <c r="P36" s="397">
        <v>20.65</v>
      </c>
      <c r="Q36" s="397">
        <v>28.55</v>
      </c>
      <c r="R36" s="397">
        <v>23.6</v>
      </c>
      <c r="S36" s="397">
        <v>31.46</v>
      </c>
      <c r="T36" s="397">
        <v>20.53</v>
      </c>
      <c r="U36" s="397">
        <v>28.38</v>
      </c>
      <c r="V36" s="397">
        <v>23.44</v>
      </c>
      <c r="W36" s="397">
        <v>31.24</v>
      </c>
      <c r="X36" s="397">
        <v>20.41</v>
      </c>
      <c r="Y36" s="397">
        <v>28.22</v>
      </c>
      <c r="Z36" s="397">
        <v>21.92</v>
      </c>
      <c r="AA36" s="397">
        <v>29.28</v>
      </c>
      <c r="AB36" s="397" t="s">
        <v>341</v>
      </c>
      <c r="AC36" s="398" t="s">
        <v>341</v>
      </c>
      <c r="AD36" s="70" t="s">
        <v>351</v>
      </c>
      <c r="AE36" s="70" t="s">
        <v>352</v>
      </c>
      <c r="AF36" s="238" t="s">
        <v>967</v>
      </c>
      <c r="AG36" s="70" t="s">
        <v>350</v>
      </c>
      <c r="AH36" s="123" t="s">
        <v>350</v>
      </c>
      <c r="AI36" s="123" t="s">
        <v>350</v>
      </c>
      <c r="AJ36" s="123" t="s">
        <v>350</v>
      </c>
      <c r="AK36" s="275" t="s">
        <v>350</v>
      </c>
      <c r="AL36" s="123" t="s">
        <v>350</v>
      </c>
      <c r="AM36" s="123" t="s">
        <v>350</v>
      </c>
      <c r="AN36" s="275" t="s">
        <v>22</v>
      </c>
      <c r="AO36" s="284"/>
      <c r="AP36" s="123" t="s">
        <v>350</v>
      </c>
      <c r="AQ36" s="284"/>
      <c r="AR36" s="291" t="s">
        <v>343</v>
      </c>
      <c r="AS36" s="408" t="s">
        <v>343</v>
      </c>
    </row>
    <row r="37" spans="1:45" s="414" customFormat="1" ht="34.5" thickBot="1">
      <c r="A37" s="40" t="s">
        <v>1216</v>
      </c>
      <c r="B37" s="71" t="s">
        <v>22</v>
      </c>
      <c r="C37" s="40" t="s">
        <v>1226</v>
      </c>
      <c r="D37" s="247" t="s">
        <v>102</v>
      </c>
      <c r="E37" s="40" t="s">
        <v>103</v>
      </c>
      <c r="F37" s="233" t="s">
        <v>26</v>
      </c>
      <c r="G37" s="249">
        <v>7896261015630</v>
      </c>
      <c r="H37" s="71" t="s">
        <v>104</v>
      </c>
      <c r="I37" s="211">
        <v>526503305117412</v>
      </c>
      <c r="J37" s="71">
        <v>723975</v>
      </c>
      <c r="K37" s="260" t="s">
        <v>28</v>
      </c>
      <c r="L37" s="390">
        <v>200.47</v>
      </c>
      <c r="M37" s="391">
        <v>266.83</v>
      </c>
      <c r="N37" s="391">
        <v>194.83</v>
      </c>
      <c r="O37" s="391">
        <v>259.57</v>
      </c>
      <c r="P37" s="391">
        <v>169.29</v>
      </c>
      <c r="Q37" s="391">
        <v>234.03</v>
      </c>
      <c r="R37" s="391">
        <v>193.47</v>
      </c>
      <c r="S37" s="391">
        <v>257.82</v>
      </c>
      <c r="T37" s="391">
        <v>168.26</v>
      </c>
      <c r="U37" s="391">
        <v>232.61</v>
      </c>
      <c r="V37" s="391">
        <v>192.12</v>
      </c>
      <c r="W37" s="391">
        <v>256.09</v>
      </c>
      <c r="X37" s="391">
        <v>167.25</v>
      </c>
      <c r="Y37" s="391">
        <v>231.21</v>
      </c>
      <c r="Z37" s="391">
        <v>179.66</v>
      </c>
      <c r="AA37" s="391">
        <v>239.99</v>
      </c>
      <c r="AB37" s="391" t="s">
        <v>341</v>
      </c>
      <c r="AC37" s="392" t="s">
        <v>341</v>
      </c>
      <c r="AD37" s="71" t="s">
        <v>356</v>
      </c>
      <c r="AE37" s="71" t="s">
        <v>416</v>
      </c>
      <c r="AF37" s="232" t="s">
        <v>417</v>
      </c>
      <c r="AG37" s="71" t="s">
        <v>350</v>
      </c>
      <c r="AH37" s="124" t="s">
        <v>350</v>
      </c>
      <c r="AI37" s="124" t="s">
        <v>350</v>
      </c>
      <c r="AJ37" s="124" t="s">
        <v>350</v>
      </c>
      <c r="AK37" s="269" t="s">
        <v>350</v>
      </c>
      <c r="AL37" s="124" t="s">
        <v>350</v>
      </c>
      <c r="AM37" s="124" t="s">
        <v>399</v>
      </c>
      <c r="AN37" s="269" t="s">
        <v>22</v>
      </c>
      <c r="AO37" s="278"/>
      <c r="AP37" s="124" t="s">
        <v>350</v>
      </c>
      <c r="AQ37" s="278" t="s">
        <v>1248</v>
      </c>
      <c r="AR37" s="124" t="s">
        <v>343</v>
      </c>
      <c r="AS37" s="409">
        <f>VLOOKUP(I$37:I$39,'[1]TPN nº.33'!$G:$H,2,FALSE)</f>
        <v>29013</v>
      </c>
    </row>
    <row r="38" spans="1:45" s="415" customFormat="1" ht="56.25">
      <c r="A38" s="61" t="s">
        <v>105</v>
      </c>
      <c r="B38" s="55" t="s">
        <v>22</v>
      </c>
      <c r="C38" s="61" t="s">
        <v>108</v>
      </c>
      <c r="D38" s="61" t="s">
        <v>109</v>
      </c>
      <c r="E38" s="55" t="s">
        <v>341</v>
      </c>
      <c r="F38" s="229" t="s">
        <v>26</v>
      </c>
      <c r="G38" s="256">
        <v>5013147063833</v>
      </c>
      <c r="H38" s="55">
        <v>80153480053</v>
      </c>
      <c r="I38" s="106" t="s">
        <v>341</v>
      </c>
      <c r="J38" s="55">
        <v>720635</v>
      </c>
      <c r="K38" s="402" t="s">
        <v>1229</v>
      </c>
      <c r="L38" s="393">
        <v>17.82</v>
      </c>
      <c r="M38" s="394" t="s">
        <v>341</v>
      </c>
      <c r="N38" s="394">
        <v>17.34</v>
      </c>
      <c r="O38" s="394" t="s">
        <v>341</v>
      </c>
      <c r="P38" s="394">
        <v>15.59</v>
      </c>
      <c r="Q38" s="394" t="s">
        <v>341</v>
      </c>
      <c r="R38" s="394">
        <v>17.22</v>
      </c>
      <c r="S38" s="394" t="s">
        <v>341</v>
      </c>
      <c r="T38" s="394">
        <v>15.5</v>
      </c>
      <c r="U38" s="394" t="s">
        <v>341</v>
      </c>
      <c r="V38" s="394">
        <v>17.1</v>
      </c>
      <c r="W38" s="394" t="s">
        <v>341</v>
      </c>
      <c r="X38" s="394">
        <v>15.4</v>
      </c>
      <c r="Y38" s="394" t="s">
        <v>341</v>
      </c>
      <c r="Z38" s="394">
        <v>16.03</v>
      </c>
      <c r="AA38" s="394" t="s">
        <v>341</v>
      </c>
      <c r="AB38" s="394" t="s">
        <v>341</v>
      </c>
      <c r="AC38" s="395" t="s">
        <v>341</v>
      </c>
      <c r="AD38" s="55" t="s">
        <v>1232</v>
      </c>
      <c r="AE38" s="55" t="s">
        <v>953</v>
      </c>
      <c r="AF38" s="266" t="s">
        <v>341</v>
      </c>
      <c r="AG38" s="55" t="s">
        <v>350</v>
      </c>
      <c r="AH38" s="118" t="s">
        <v>350</v>
      </c>
      <c r="AI38" s="118" t="s">
        <v>341</v>
      </c>
      <c r="AJ38" s="118" t="s">
        <v>341</v>
      </c>
      <c r="AK38" s="270" t="s">
        <v>341</v>
      </c>
      <c r="AL38" s="118" t="s">
        <v>350</v>
      </c>
      <c r="AM38" s="118" t="s">
        <v>350</v>
      </c>
      <c r="AN38" s="270" t="s">
        <v>22</v>
      </c>
      <c r="AO38" s="279"/>
      <c r="AP38" s="118" t="s">
        <v>399</v>
      </c>
      <c r="AQ38" s="279" t="s">
        <v>1282</v>
      </c>
      <c r="AR38" s="118" t="s">
        <v>1297</v>
      </c>
      <c r="AS38" s="270" t="s">
        <v>1297</v>
      </c>
    </row>
    <row r="39" spans="1:45" s="414" customFormat="1" ht="57" thickBot="1">
      <c r="A39" s="62" t="s">
        <v>105</v>
      </c>
      <c r="B39" s="51" t="s">
        <v>22</v>
      </c>
      <c r="C39" s="62" t="s">
        <v>106</v>
      </c>
      <c r="D39" s="62" t="s">
        <v>107</v>
      </c>
      <c r="E39" s="51" t="s">
        <v>341</v>
      </c>
      <c r="F39" s="231" t="s">
        <v>26</v>
      </c>
      <c r="G39" s="251">
        <v>5013147063802</v>
      </c>
      <c r="H39" s="51">
        <v>80153480052</v>
      </c>
      <c r="I39" s="73" t="s">
        <v>341</v>
      </c>
      <c r="J39" s="51">
        <v>720637</v>
      </c>
      <c r="K39" s="403" t="s">
        <v>1229</v>
      </c>
      <c r="L39" s="396">
        <v>49.56</v>
      </c>
      <c r="M39" s="397" t="s">
        <v>341</v>
      </c>
      <c r="N39" s="397">
        <v>48.22</v>
      </c>
      <c r="O39" s="397" t="s">
        <v>341</v>
      </c>
      <c r="P39" s="397">
        <v>43.37</v>
      </c>
      <c r="Q39" s="397" t="s">
        <v>341</v>
      </c>
      <c r="R39" s="397">
        <v>47.89</v>
      </c>
      <c r="S39" s="397" t="s">
        <v>341</v>
      </c>
      <c r="T39" s="397">
        <v>43.1</v>
      </c>
      <c r="U39" s="397" t="s">
        <v>341</v>
      </c>
      <c r="V39" s="397">
        <v>47.57</v>
      </c>
      <c r="W39" s="397" t="s">
        <v>341</v>
      </c>
      <c r="X39" s="397">
        <v>42.84</v>
      </c>
      <c r="Y39" s="397" t="s">
        <v>341</v>
      </c>
      <c r="Z39" s="397">
        <v>44.59</v>
      </c>
      <c r="AA39" s="397" t="s">
        <v>341</v>
      </c>
      <c r="AB39" s="397" t="s">
        <v>341</v>
      </c>
      <c r="AC39" s="398" t="s">
        <v>341</v>
      </c>
      <c r="AD39" s="51" t="s">
        <v>1232</v>
      </c>
      <c r="AE39" s="51" t="s">
        <v>953</v>
      </c>
      <c r="AF39" s="262" t="s">
        <v>341</v>
      </c>
      <c r="AG39" s="51" t="s">
        <v>350</v>
      </c>
      <c r="AH39" s="120" t="s">
        <v>350</v>
      </c>
      <c r="AI39" s="120" t="s">
        <v>341</v>
      </c>
      <c r="AJ39" s="120" t="s">
        <v>341</v>
      </c>
      <c r="AK39" s="272" t="s">
        <v>341</v>
      </c>
      <c r="AL39" s="120" t="s">
        <v>350</v>
      </c>
      <c r="AM39" s="120" t="s">
        <v>350</v>
      </c>
      <c r="AN39" s="272" t="s">
        <v>22</v>
      </c>
      <c r="AO39" s="281"/>
      <c r="AP39" s="120" t="s">
        <v>399</v>
      </c>
      <c r="AQ39" s="281" t="s">
        <v>1282</v>
      </c>
      <c r="AR39" s="120" t="s">
        <v>1297</v>
      </c>
      <c r="AS39" s="272" t="s">
        <v>1297</v>
      </c>
    </row>
    <row r="40" spans="1:45" s="414" customFormat="1" ht="23.25" thickBot="1">
      <c r="A40" s="40" t="s">
        <v>1217</v>
      </c>
      <c r="B40" s="71" t="s">
        <v>22</v>
      </c>
      <c r="C40" s="40" t="s">
        <v>1227</v>
      </c>
      <c r="D40" s="247" t="s">
        <v>139</v>
      </c>
      <c r="E40" s="40" t="s">
        <v>140</v>
      </c>
      <c r="F40" s="233" t="s">
        <v>26</v>
      </c>
      <c r="G40" s="249">
        <v>7896261012042</v>
      </c>
      <c r="H40" s="71" t="s">
        <v>141</v>
      </c>
      <c r="I40" s="211">
        <v>526528301115410</v>
      </c>
      <c r="J40" s="71">
        <v>717545</v>
      </c>
      <c r="K40" s="260" t="s">
        <v>28</v>
      </c>
      <c r="L40" s="363">
        <v>26.79</v>
      </c>
      <c r="M40" s="370">
        <v>35.65</v>
      </c>
      <c r="N40" s="370">
        <v>26.03</v>
      </c>
      <c r="O40" s="370">
        <v>34.68</v>
      </c>
      <c r="P40" s="370">
        <v>22.62</v>
      </c>
      <c r="Q40" s="370">
        <v>31.27</v>
      </c>
      <c r="R40" s="370">
        <v>25.85</v>
      </c>
      <c r="S40" s="370">
        <v>34.45</v>
      </c>
      <c r="T40" s="370">
        <v>22.48</v>
      </c>
      <c r="U40" s="370">
        <v>31.08</v>
      </c>
      <c r="V40" s="370">
        <v>25.67</v>
      </c>
      <c r="W40" s="370">
        <v>34.22</v>
      </c>
      <c r="X40" s="370">
        <v>22.35</v>
      </c>
      <c r="Y40" s="370">
        <v>30.89</v>
      </c>
      <c r="Z40" s="370">
        <v>24.01</v>
      </c>
      <c r="AA40" s="370">
        <v>32.07</v>
      </c>
      <c r="AB40" s="370" t="s">
        <v>341</v>
      </c>
      <c r="AC40" s="380" t="s">
        <v>341</v>
      </c>
      <c r="AD40" s="71" t="s">
        <v>351</v>
      </c>
      <c r="AE40" s="71" t="s">
        <v>416</v>
      </c>
      <c r="AF40" s="232" t="s">
        <v>417</v>
      </c>
      <c r="AG40" s="71" t="s">
        <v>350</v>
      </c>
      <c r="AH40" s="124" t="s">
        <v>350</v>
      </c>
      <c r="AI40" s="124" t="s">
        <v>350</v>
      </c>
      <c r="AJ40" s="124" t="s">
        <v>350</v>
      </c>
      <c r="AK40" s="269" t="s">
        <v>350</v>
      </c>
      <c r="AL40" s="124" t="s">
        <v>350</v>
      </c>
      <c r="AM40" s="124" t="s">
        <v>350</v>
      </c>
      <c r="AN40" s="269" t="s">
        <v>22</v>
      </c>
      <c r="AO40" s="278"/>
      <c r="AP40" s="124" t="s">
        <v>350</v>
      </c>
      <c r="AQ40" s="278" t="s">
        <v>1228</v>
      </c>
      <c r="AR40" s="124" t="s">
        <v>1298</v>
      </c>
      <c r="AS40" s="409" t="s">
        <v>343</v>
      </c>
    </row>
    <row r="41" spans="1:45" s="414" customFormat="1" ht="23.25" thickBot="1">
      <c r="A41" s="42" t="s">
        <v>1205</v>
      </c>
      <c r="B41" s="70" t="s">
        <v>22</v>
      </c>
      <c r="C41" s="42" t="s">
        <v>179</v>
      </c>
      <c r="D41" s="168" t="s">
        <v>180</v>
      </c>
      <c r="E41" s="42" t="s">
        <v>166</v>
      </c>
      <c r="F41" s="239" t="s">
        <v>26</v>
      </c>
      <c r="G41" s="254">
        <v>7896261012295</v>
      </c>
      <c r="H41" s="70" t="s">
        <v>995</v>
      </c>
      <c r="I41" s="170">
        <v>526531601175311</v>
      </c>
      <c r="J41" s="70">
        <v>719661</v>
      </c>
      <c r="K41" s="264" t="s">
        <v>28</v>
      </c>
      <c r="L41" s="396">
        <v>28.43</v>
      </c>
      <c r="M41" s="397">
        <v>37.84</v>
      </c>
      <c r="N41" s="397">
        <v>27.63</v>
      </c>
      <c r="O41" s="397">
        <v>36.81</v>
      </c>
      <c r="P41" s="397">
        <v>24.01</v>
      </c>
      <c r="Q41" s="397">
        <v>33.19</v>
      </c>
      <c r="R41" s="397">
        <v>27.44</v>
      </c>
      <c r="S41" s="397">
        <v>36.56</v>
      </c>
      <c r="T41" s="397">
        <v>23.86</v>
      </c>
      <c r="U41" s="397">
        <v>32.99</v>
      </c>
      <c r="V41" s="397">
        <v>27.25</v>
      </c>
      <c r="W41" s="397">
        <v>36.32</v>
      </c>
      <c r="X41" s="397">
        <v>23.72</v>
      </c>
      <c r="Y41" s="397">
        <v>32.79</v>
      </c>
      <c r="Z41" s="397">
        <v>25.48</v>
      </c>
      <c r="AA41" s="397">
        <v>34.04</v>
      </c>
      <c r="AB41" s="397" t="s">
        <v>341</v>
      </c>
      <c r="AC41" s="398" t="s">
        <v>341</v>
      </c>
      <c r="AD41" s="70" t="s">
        <v>351</v>
      </c>
      <c r="AE41" s="70" t="s">
        <v>352</v>
      </c>
      <c r="AF41" s="238" t="s">
        <v>645</v>
      </c>
      <c r="AG41" s="70" t="s">
        <v>350</v>
      </c>
      <c r="AH41" s="123" t="s">
        <v>350</v>
      </c>
      <c r="AI41" s="123" t="s">
        <v>350</v>
      </c>
      <c r="AJ41" s="123" t="s">
        <v>350</v>
      </c>
      <c r="AK41" s="275" t="s">
        <v>350</v>
      </c>
      <c r="AL41" s="123" t="s">
        <v>350</v>
      </c>
      <c r="AM41" s="123" t="s">
        <v>399</v>
      </c>
      <c r="AN41" s="275" t="s">
        <v>22</v>
      </c>
      <c r="AO41" s="284"/>
      <c r="AP41" s="123" t="s">
        <v>350</v>
      </c>
      <c r="AQ41" s="284"/>
      <c r="AR41" s="123" t="str">
        <f>VLOOKUP(I$41:I$44,'[1]TPN nº.33'!$G:$I,3,FALSE)</f>
        <v>Categoria V</v>
      </c>
      <c r="AS41" s="408">
        <f>VLOOKUP(I$41:I$44,'[1]TPN nº.33'!$G:$H,2,FALSE)</f>
        <v>39505</v>
      </c>
    </row>
    <row r="42" spans="1:45" s="414" customFormat="1" ht="22.5">
      <c r="A42" s="61" t="s">
        <v>1142</v>
      </c>
      <c r="B42" s="55" t="s">
        <v>22</v>
      </c>
      <c r="C42" s="61" t="s">
        <v>176</v>
      </c>
      <c r="D42" s="61" t="s">
        <v>177</v>
      </c>
      <c r="E42" s="61" t="s">
        <v>166</v>
      </c>
      <c r="F42" s="229" t="s">
        <v>26</v>
      </c>
      <c r="G42" s="256">
        <v>7896261009011</v>
      </c>
      <c r="H42" s="55" t="s">
        <v>178</v>
      </c>
      <c r="I42" s="106">
        <v>526531702168310</v>
      </c>
      <c r="J42" s="55">
        <v>718131</v>
      </c>
      <c r="K42" s="266" t="s">
        <v>28</v>
      </c>
      <c r="L42" s="393">
        <v>20.28</v>
      </c>
      <c r="M42" s="394">
        <v>26.99</v>
      </c>
      <c r="N42" s="394">
        <v>19.71</v>
      </c>
      <c r="O42" s="394">
        <v>26.26</v>
      </c>
      <c r="P42" s="394">
        <v>17.13</v>
      </c>
      <c r="Q42" s="394">
        <v>23.68</v>
      </c>
      <c r="R42" s="394">
        <v>19.57</v>
      </c>
      <c r="S42" s="394">
        <v>26.08</v>
      </c>
      <c r="T42" s="394">
        <v>17.02</v>
      </c>
      <c r="U42" s="394">
        <v>23.53</v>
      </c>
      <c r="V42" s="394">
        <v>19.44</v>
      </c>
      <c r="W42" s="394">
        <v>25.91</v>
      </c>
      <c r="X42" s="394">
        <v>16.92</v>
      </c>
      <c r="Y42" s="394">
        <v>23.39</v>
      </c>
      <c r="Z42" s="394">
        <v>18.18</v>
      </c>
      <c r="AA42" s="394">
        <v>24.28</v>
      </c>
      <c r="AB42" s="394" t="s">
        <v>341</v>
      </c>
      <c r="AC42" s="395" t="s">
        <v>341</v>
      </c>
      <c r="AD42" s="55" t="s">
        <v>351</v>
      </c>
      <c r="AE42" s="55" t="s">
        <v>352</v>
      </c>
      <c r="AF42" s="228" t="s">
        <v>645</v>
      </c>
      <c r="AG42" s="55" t="s">
        <v>350</v>
      </c>
      <c r="AH42" s="118" t="s">
        <v>350</v>
      </c>
      <c r="AI42" s="118" t="s">
        <v>350</v>
      </c>
      <c r="AJ42" s="118" t="s">
        <v>350</v>
      </c>
      <c r="AK42" s="270" t="s">
        <v>350</v>
      </c>
      <c r="AL42" s="118" t="s">
        <v>350</v>
      </c>
      <c r="AM42" s="118" t="s">
        <v>399</v>
      </c>
      <c r="AN42" s="270" t="s">
        <v>22</v>
      </c>
      <c r="AO42" s="279"/>
      <c r="AP42" s="118" t="s">
        <v>350</v>
      </c>
      <c r="AQ42" s="279"/>
      <c r="AR42" s="118" t="str">
        <f>VLOOKUP(I$41:I$44,'[1]TPN nº.33'!$G:$I,3,FALSE)</f>
        <v>Categoria III</v>
      </c>
      <c r="AS42" s="410">
        <f>VLOOKUP(I$41:I$44,'[1]TPN nº.33'!$G:$H,2,FALSE)</f>
        <v>40045</v>
      </c>
    </row>
    <row r="43" spans="1:45" s="414" customFormat="1" ht="22.5">
      <c r="A43" s="60" t="s">
        <v>1142</v>
      </c>
      <c r="B43" s="49" t="s">
        <v>22</v>
      </c>
      <c r="C43" s="60" t="s">
        <v>170</v>
      </c>
      <c r="D43" s="60" t="s">
        <v>171</v>
      </c>
      <c r="E43" s="60" t="s">
        <v>166</v>
      </c>
      <c r="F43" s="227" t="s">
        <v>26</v>
      </c>
      <c r="G43" s="250">
        <v>7896261003989</v>
      </c>
      <c r="H43" s="49" t="s">
        <v>172</v>
      </c>
      <c r="I43" s="108">
        <v>526531705175318</v>
      </c>
      <c r="J43" s="49">
        <v>718710</v>
      </c>
      <c r="K43" s="261" t="s">
        <v>28</v>
      </c>
      <c r="L43" s="393">
        <v>39.96</v>
      </c>
      <c r="M43" s="394">
        <v>53.19</v>
      </c>
      <c r="N43" s="394">
        <v>38.84</v>
      </c>
      <c r="O43" s="394">
        <v>51.74</v>
      </c>
      <c r="P43" s="394">
        <v>33.75</v>
      </c>
      <c r="Q43" s="394">
        <v>46.66</v>
      </c>
      <c r="R43" s="394">
        <v>38.57</v>
      </c>
      <c r="S43" s="394">
        <v>51.4</v>
      </c>
      <c r="T43" s="394">
        <v>33.54</v>
      </c>
      <c r="U43" s="394">
        <v>46.37</v>
      </c>
      <c r="V43" s="394">
        <v>38.3</v>
      </c>
      <c r="W43" s="394">
        <v>51.05</v>
      </c>
      <c r="X43" s="394">
        <v>33.34</v>
      </c>
      <c r="Y43" s="394">
        <v>46.09</v>
      </c>
      <c r="Z43" s="394">
        <v>35.81</v>
      </c>
      <c r="AA43" s="394">
        <v>47.83</v>
      </c>
      <c r="AB43" s="394" t="s">
        <v>341</v>
      </c>
      <c r="AC43" s="395" t="s">
        <v>341</v>
      </c>
      <c r="AD43" s="49" t="s">
        <v>351</v>
      </c>
      <c r="AE43" s="49" t="s">
        <v>352</v>
      </c>
      <c r="AF43" s="241" t="s">
        <v>645</v>
      </c>
      <c r="AG43" s="49" t="s">
        <v>350</v>
      </c>
      <c r="AH43" s="119" t="s">
        <v>350</v>
      </c>
      <c r="AI43" s="119" t="s">
        <v>350</v>
      </c>
      <c r="AJ43" s="119" t="s">
        <v>350</v>
      </c>
      <c r="AK43" s="271" t="s">
        <v>350</v>
      </c>
      <c r="AL43" s="119" t="s">
        <v>350</v>
      </c>
      <c r="AM43" s="119" t="s">
        <v>399</v>
      </c>
      <c r="AN43" s="271" t="s">
        <v>22</v>
      </c>
      <c r="AO43" s="280"/>
      <c r="AP43" s="119" t="s">
        <v>350</v>
      </c>
      <c r="AQ43" s="280"/>
      <c r="AR43" s="119" t="str">
        <f>VLOOKUP(I$41:I$44,'[1]TPN nº.33'!$G:$I,3,FALSE)</f>
        <v>Categoria III</v>
      </c>
      <c r="AS43" s="411">
        <f>VLOOKUP(I$41:I$44,'[1]TPN nº.33'!$G:$H,2,FALSE)</f>
        <v>40045</v>
      </c>
    </row>
    <row r="44" spans="1:45" s="414" customFormat="1" ht="23.25" thickBot="1">
      <c r="A44" s="62" t="s">
        <v>1142</v>
      </c>
      <c r="B44" s="51" t="s">
        <v>22</v>
      </c>
      <c r="C44" s="62" t="s">
        <v>173</v>
      </c>
      <c r="D44" s="62" t="s">
        <v>174</v>
      </c>
      <c r="E44" s="62" t="s">
        <v>166</v>
      </c>
      <c r="F44" s="231" t="s">
        <v>26</v>
      </c>
      <c r="G44" s="251">
        <v>7896261009745</v>
      </c>
      <c r="H44" s="51" t="s">
        <v>175</v>
      </c>
      <c r="I44" s="73">
        <v>526531701161312</v>
      </c>
      <c r="J44" s="51">
        <v>719129</v>
      </c>
      <c r="K44" s="262" t="s">
        <v>28</v>
      </c>
      <c r="L44" s="396">
        <v>12.16</v>
      </c>
      <c r="M44" s="397">
        <v>16.19</v>
      </c>
      <c r="N44" s="397">
        <v>11.82</v>
      </c>
      <c r="O44" s="397">
        <v>15.75</v>
      </c>
      <c r="P44" s="397">
        <v>10.27</v>
      </c>
      <c r="Q44" s="397">
        <v>14.2</v>
      </c>
      <c r="R44" s="397">
        <v>11.74</v>
      </c>
      <c r="S44" s="397">
        <v>15.64</v>
      </c>
      <c r="T44" s="397">
        <v>10.21</v>
      </c>
      <c r="U44" s="397">
        <v>14.11</v>
      </c>
      <c r="V44" s="397">
        <v>11.66</v>
      </c>
      <c r="W44" s="397">
        <v>15.54</v>
      </c>
      <c r="X44" s="397">
        <v>10.15</v>
      </c>
      <c r="Y44" s="397">
        <v>14.03</v>
      </c>
      <c r="Z44" s="397">
        <v>10.9</v>
      </c>
      <c r="AA44" s="397">
        <v>14.56</v>
      </c>
      <c r="AB44" s="397" t="s">
        <v>341</v>
      </c>
      <c r="AC44" s="398" t="s">
        <v>341</v>
      </c>
      <c r="AD44" s="51" t="s">
        <v>351</v>
      </c>
      <c r="AE44" s="51" t="s">
        <v>352</v>
      </c>
      <c r="AF44" s="230" t="s">
        <v>645</v>
      </c>
      <c r="AG44" s="51" t="s">
        <v>350</v>
      </c>
      <c r="AH44" s="120" t="s">
        <v>350</v>
      </c>
      <c r="AI44" s="120" t="s">
        <v>350</v>
      </c>
      <c r="AJ44" s="120" t="s">
        <v>350</v>
      </c>
      <c r="AK44" s="272" t="s">
        <v>350</v>
      </c>
      <c r="AL44" s="120" t="s">
        <v>350</v>
      </c>
      <c r="AM44" s="120" t="s">
        <v>399</v>
      </c>
      <c r="AN44" s="272" t="s">
        <v>22</v>
      </c>
      <c r="AO44" s="281"/>
      <c r="AP44" s="120" t="s">
        <v>350</v>
      </c>
      <c r="AQ44" s="281"/>
      <c r="AR44" s="120" t="str">
        <f>VLOOKUP(I$41:I$44,'[1]TPN nº.33'!$G:$I,3,FALSE)</f>
        <v>Categoria III</v>
      </c>
      <c r="AS44" s="412">
        <f>VLOOKUP(I$41:I$44,'[1]TPN nº.33'!$G:$H,2,FALSE)</f>
        <v>40045</v>
      </c>
    </row>
    <row r="45" spans="1:45" s="414" customFormat="1" ht="22.5">
      <c r="A45" s="59" t="s">
        <v>1169</v>
      </c>
      <c r="B45" s="47" t="s">
        <v>22</v>
      </c>
      <c r="C45" s="59" t="s">
        <v>194</v>
      </c>
      <c r="D45" s="59" t="s">
        <v>195</v>
      </c>
      <c r="E45" s="59" t="s">
        <v>196</v>
      </c>
      <c r="F45" s="235" t="s">
        <v>26</v>
      </c>
      <c r="G45" s="252">
        <v>7896261015821</v>
      </c>
      <c r="H45" s="47" t="s">
        <v>197</v>
      </c>
      <c r="I45" s="105">
        <v>526532103179410</v>
      </c>
      <c r="J45" s="47">
        <v>720831</v>
      </c>
      <c r="K45" s="110" t="s">
        <v>28</v>
      </c>
      <c r="L45" s="404">
        <v>45.32</v>
      </c>
      <c r="M45" s="399">
        <v>60.32</v>
      </c>
      <c r="N45" s="399">
        <v>44.04</v>
      </c>
      <c r="O45" s="399">
        <v>58.68</v>
      </c>
      <c r="P45" s="399">
        <v>38.27</v>
      </c>
      <c r="Q45" s="399">
        <v>52.9</v>
      </c>
      <c r="R45" s="399">
        <v>43.73</v>
      </c>
      <c r="S45" s="399">
        <v>58.28</v>
      </c>
      <c r="T45" s="399">
        <v>38.04</v>
      </c>
      <c r="U45" s="399">
        <v>52.58</v>
      </c>
      <c r="V45" s="399">
        <v>43.43</v>
      </c>
      <c r="W45" s="399">
        <v>57.89</v>
      </c>
      <c r="X45" s="399">
        <v>37.81</v>
      </c>
      <c r="Y45" s="399">
        <v>52.27</v>
      </c>
      <c r="Z45" s="399">
        <v>40.62</v>
      </c>
      <c r="AA45" s="399">
        <v>54.26</v>
      </c>
      <c r="AB45" s="399" t="s">
        <v>341</v>
      </c>
      <c r="AC45" s="400" t="s">
        <v>341</v>
      </c>
      <c r="AD45" s="47" t="s">
        <v>356</v>
      </c>
      <c r="AE45" s="47" t="s">
        <v>352</v>
      </c>
      <c r="AF45" s="234" t="s">
        <v>770</v>
      </c>
      <c r="AG45" s="47" t="s">
        <v>350</v>
      </c>
      <c r="AH45" s="121" t="s">
        <v>350</v>
      </c>
      <c r="AI45" s="121" t="s">
        <v>350</v>
      </c>
      <c r="AJ45" s="121" t="s">
        <v>350</v>
      </c>
      <c r="AK45" s="273" t="s">
        <v>350</v>
      </c>
      <c r="AL45" s="121" t="s">
        <v>350</v>
      </c>
      <c r="AM45" s="121" t="s">
        <v>399</v>
      </c>
      <c r="AN45" s="273" t="s">
        <v>22</v>
      </c>
      <c r="AO45" s="282"/>
      <c r="AP45" s="121" t="s">
        <v>350</v>
      </c>
      <c r="AQ45" s="282"/>
      <c r="AR45" s="121" t="str">
        <f>VLOOKUP(I$45:I$50,'[1]TPN nº.33'!$G:$I,3,FALSE)</f>
        <v>Categoria IV</v>
      </c>
      <c r="AS45" s="406" t="str">
        <f>VLOOKUP(I$45:I$50,'[1]TPN nº.33'!$G:$H,2,FALSE)</f>
        <v>512 de 27/05/2010</v>
      </c>
    </row>
    <row r="46" spans="1:45" s="414" customFormat="1" ht="22.5">
      <c r="A46" s="57" t="s">
        <v>1169</v>
      </c>
      <c r="B46" s="53" t="s">
        <v>22</v>
      </c>
      <c r="C46" s="57" t="s">
        <v>201</v>
      </c>
      <c r="D46" s="57" t="s">
        <v>202</v>
      </c>
      <c r="E46" s="57" t="s">
        <v>196</v>
      </c>
      <c r="F46" s="226" t="s">
        <v>26</v>
      </c>
      <c r="G46" s="255">
        <v>7896261015968</v>
      </c>
      <c r="H46" s="53" t="s">
        <v>203</v>
      </c>
      <c r="I46" s="69">
        <v>526532101176414</v>
      </c>
      <c r="J46" s="53">
        <v>720833</v>
      </c>
      <c r="K46" s="265" t="s">
        <v>28</v>
      </c>
      <c r="L46" s="387">
        <v>49.61</v>
      </c>
      <c r="M46" s="388">
        <v>66.03</v>
      </c>
      <c r="N46" s="388">
        <v>48.21</v>
      </c>
      <c r="O46" s="388">
        <v>64.23</v>
      </c>
      <c r="P46" s="388">
        <v>41.89</v>
      </c>
      <c r="Q46" s="388">
        <v>57.91</v>
      </c>
      <c r="R46" s="388">
        <v>47.87</v>
      </c>
      <c r="S46" s="388">
        <v>63.8</v>
      </c>
      <c r="T46" s="388">
        <v>41.64</v>
      </c>
      <c r="U46" s="388">
        <v>57.56</v>
      </c>
      <c r="V46" s="388">
        <v>47.54</v>
      </c>
      <c r="W46" s="388">
        <v>63.37</v>
      </c>
      <c r="X46" s="388">
        <v>41.38</v>
      </c>
      <c r="Y46" s="388">
        <v>57.21</v>
      </c>
      <c r="Z46" s="388">
        <v>44.45</v>
      </c>
      <c r="AA46" s="388">
        <v>59.38</v>
      </c>
      <c r="AB46" s="388" t="s">
        <v>341</v>
      </c>
      <c r="AC46" s="389" t="s">
        <v>341</v>
      </c>
      <c r="AD46" s="53" t="s">
        <v>356</v>
      </c>
      <c r="AE46" s="53" t="s">
        <v>352</v>
      </c>
      <c r="AF46" s="240" t="s">
        <v>770</v>
      </c>
      <c r="AG46" s="53" t="s">
        <v>350</v>
      </c>
      <c r="AH46" s="122" t="s">
        <v>350</v>
      </c>
      <c r="AI46" s="122" t="s">
        <v>350</v>
      </c>
      <c r="AJ46" s="122" t="s">
        <v>350</v>
      </c>
      <c r="AK46" s="276" t="s">
        <v>350</v>
      </c>
      <c r="AL46" s="122" t="s">
        <v>350</v>
      </c>
      <c r="AM46" s="122" t="s">
        <v>399</v>
      </c>
      <c r="AN46" s="276" t="s">
        <v>22</v>
      </c>
      <c r="AO46" s="285"/>
      <c r="AP46" s="122" t="s">
        <v>350</v>
      </c>
      <c r="AQ46" s="285"/>
      <c r="AR46" s="122" t="str">
        <f>VLOOKUP(I$45:I$50,'[1]TPN nº.33'!$G:$I,3,FALSE)</f>
        <v>Categoria IV</v>
      </c>
      <c r="AS46" s="413" t="str">
        <f>VLOOKUP(I$45:I$50,'[1]TPN nº.33'!$G:$H,2,FALSE)</f>
        <v>512 de 27/05/2010</v>
      </c>
    </row>
    <row r="47" spans="1:45" s="414" customFormat="1" ht="22.5">
      <c r="A47" s="57" t="s">
        <v>1169</v>
      </c>
      <c r="B47" s="53" t="s">
        <v>22</v>
      </c>
      <c r="C47" s="57" t="s">
        <v>198</v>
      </c>
      <c r="D47" s="57" t="s">
        <v>199</v>
      </c>
      <c r="E47" s="57" t="s">
        <v>196</v>
      </c>
      <c r="F47" s="226" t="s">
        <v>26</v>
      </c>
      <c r="G47" s="255">
        <v>7896261015890</v>
      </c>
      <c r="H47" s="53" t="s">
        <v>200</v>
      </c>
      <c r="I47" s="69">
        <v>526532102172412</v>
      </c>
      <c r="J47" s="53">
        <v>720835</v>
      </c>
      <c r="K47" s="265" t="s">
        <v>28</v>
      </c>
      <c r="L47" s="387">
        <v>47.44</v>
      </c>
      <c r="M47" s="388">
        <v>63.15</v>
      </c>
      <c r="N47" s="388">
        <v>46.11</v>
      </c>
      <c r="O47" s="388">
        <v>61.44</v>
      </c>
      <c r="P47" s="388">
        <v>40.07</v>
      </c>
      <c r="Q47" s="388">
        <v>55.39</v>
      </c>
      <c r="R47" s="388">
        <v>45.79</v>
      </c>
      <c r="S47" s="388">
        <v>61.02</v>
      </c>
      <c r="T47" s="388">
        <v>39.82</v>
      </c>
      <c r="U47" s="388">
        <v>55.05</v>
      </c>
      <c r="V47" s="388">
        <v>45.47</v>
      </c>
      <c r="W47" s="388">
        <v>60.61</v>
      </c>
      <c r="X47" s="388">
        <v>39.59</v>
      </c>
      <c r="Y47" s="388">
        <v>54.73</v>
      </c>
      <c r="Z47" s="388">
        <v>42.52</v>
      </c>
      <c r="AA47" s="388">
        <v>56.8</v>
      </c>
      <c r="AB47" s="388" t="s">
        <v>341</v>
      </c>
      <c r="AC47" s="389" t="s">
        <v>341</v>
      </c>
      <c r="AD47" s="53" t="s">
        <v>356</v>
      </c>
      <c r="AE47" s="53" t="s">
        <v>352</v>
      </c>
      <c r="AF47" s="240" t="s">
        <v>770</v>
      </c>
      <c r="AG47" s="53" t="s">
        <v>350</v>
      </c>
      <c r="AH47" s="122" t="s">
        <v>350</v>
      </c>
      <c r="AI47" s="122" t="s">
        <v>350</v>
      </c>
      <c r="AJ47" s="122" t="s">
        <v>350</v>
      </c>
      <c r="AK47" s="276" t="s">
        <v>350</v>
      </c>
      <c r="AL47" s="122" t="s">
        <v>350</v>
      </c>
      <c r="AM47" s="122" t="s">
        <v>399</v>
      </c>
      <c r="AN47" s="276" t="s">
        <v>22</v>
      </c>
      <c r="AO47" s="285"/>
      <c r="AP47" s="122" t="s">
        <v>350</v>
      </c>
      <c r="AQ47" s="285"/>
      <c r="AR47" s="122" t="str">
        <f>VLOOKUP(I$45:I$50,'[1]TPN nº.33'!$G:$I,3,FALSE)</f>
        <v>Categoria IV</v>
      </c>
      <c r="AS47" s="413" t="str">
        <f>VLOOKUP(I$45:I$50,'[1]TPN nº.33'!$G:$H,2,FALSE)</f>
        <v>512 de 27/05/2010</v>
      </c>
    </row>
    <row r="48" spans="1:45" s="414" customFormat="1" ht="22.5">
      <c r="A48" s="57" t="s">
        <v>1169</v>
      </c>
      <c r="B48" s="53" t="s">
        <v>22</v>
      </c>
      <c r="C48" s="57" t="s">
        <v>194</v>
      </c>
      <c r="D48" s="57" t="s">
        <v>1174</v>
      </c>
      <c r="E48" s="57" t="s">
        <v>196</v>
      </c>
      <c r="F48" s="226" t="s">
        <v>26</v>
      </c>
      <c r="G48" s="255">
        <v>7896261016033</v>
      </c>
      <c r="H48" s="53" t="s">
        <v>197</v>
      </c>
      <c r="I48" s="69">
        <v>526532103179410</v>
      </c>
      <c r="J48" s="53" t="s">
        <v>1171</v>
      </c>
      <c r="K48" s="265" t="s">
        <v>28</v>
      </c>
      <c r="L48" s="387">
        <v>45.32</v>
      </c>
      <c r="M48" s="388">
        <v>60.32</v>
      </c>
      <c r="N48" s="388">
        <v>44.04</v>
      </c>
      <c r="O48" s="388">
        <v>58.68</v>
      </c>
      <c r="P48" s="388">
        <v>38.27</v>
      </c>
      <c r="Q48" s="388">
        <v>52.9</v>
      </c>
      <c r="R48" s="388">
        <v>43.73</v>
      </c>
      <c r="S48" s="388">
        <v>58.28</v>
      </c>
      <c r="T48" s="388">
        <v>38.04</v>
      </c>
      <c r="U48" s="388">
        <v>52.58</v>
      </c>
      <c r="V48" s="388">
        <v>43.43</v>
      </c>
      <c r="W48" s="388">
        <v>57.89</v>
      </c>
      <c r="X48" s="388">
        <v>37.81</v>
      </c>
      <c r="Y48" s="388">
        <v>52.27</v>
      </c>
      <c r="Z48" s="388">
        <v>40.62</v>
      </c>
      <c r="AA48" s="388">
        <v>54.26</v>
      </c>
      <c r="AB48" s="388" t="s">
        <v>341</v>
      </c>
      <c r="AC48" s="389" t="s">
        <v>341</v>
      </c>
      <c r="AD48" s="53" t="s">
        <v>356</v>
      </c>
      <c r="AE48" s="53" t="s">
        <v>352</v>
      </c>
      <c r="AF48" s="240" t="s">
        <v>770</v>
      </c>
      <c r="AG48" s="53" t="s">
        <v>350</v>
      </c>
      <c r="AH48" s="122" t="s">
        <v>350</v>
      </c>
      <c r="AI48" s="122" t="s">
        <v>350</v>
      </c>
      <c r="AJ48" s="122" t="s">
        <v>350</v>
      </c>
      <c r="AK48" s="276" t="s">
        <v>350</v>
      </c>
      <c r="AL48" s="122" t="s">
        <v>350</v>
      </c>
      <c r="AM48" s="122" t="s">
        <v>399</v>
      </c>
      <c r="AN48" s="276" t="s">
        <v>22</v>
      </c>
      <c r="AO48" s="285"/>
      <c r="AP48" s="122" t="s">
        <v>350</v>
      </c>
      <c r="AQ48" s="285"/>
      <c r="AR48" s="122" t="str">
        <f>VLOOKUP(I$45:I$50,'[1]TPN nº.33'!$G:$I,3,FALSE)</f>
        <v>Categoria IV</v>
      </c>
      <c r="AS48" s="413" t="str">
        <f>VLOOKUP(I$45:I$50,'[1]TPN nº.33'!$G:$H,2,FALSE)</f>
        <v>512 de 27/05/2010</v>
      </c>
    </row>
    <row r="49" spans="1:45" s="414" customFormat="1" ht="22.5">
      <c r="A49" s="57" t="s">
        <v>1169</v>
      </c>
      <c r="B49" s="53" t="s">
        <v>22</v>
      </c>
      <c r="C49" s="57" t="s">
        <v>201</v>
      </c>
      <c r="D49" s="57" t="s">
        <v>1176</v>
      </c>
      <c r="E49" s="57" t="s">
        <v>196</v>
      </c>
      <c r="F49" s="226" t="s">
        <v>26</v>
      </c>
      <c r="G49" s="255">
        <v>7896261016170</v>
      </c>
      <c r="H49" s="53" t="s">
        <v>203</v>
      </c>
      <c r="I49" s="69">
        <v>526532101176414</v>
      </c>
      <c r="J49" s="53" t="s">
        <v>1173</v>
      </c>
      <c r="K49" s="265" t="s">
        <v>28</v>
      </c>
      <c r="L49" s="387">
        <v>49.61</v>
      </c>
      <c r="M49" s="388">
        <v>66.03</v>
      </c>
      <c r="N49" s="388">
        <v>48.21</v>
      </c>
      <c r="O49" s="388">
        <v>64.23</v>
      </c>
      <c r="P49" s="388">
        <v>41.89</v>
      </c>
      <c r="Q49" s="388">
        <v>57.91</v>
      </c>
      <c r="R49" s="388">
        <v>47.87</v>
      </c>
      <c r="S49" s="388">
        <v>63.8</v>
      </c>
      <c r="T49" s="388">
        <v>41.64</v>
      </c>
      <c r="U49" s="388">
        <v>57.56</v>
      </c>
      <c r="V49" s="388">
        <v>47.54</v>
      </c>
      <c r="W49" s="388">
        <v>63.37</v>
      </c>
      <c r="X49" s="388">
        <v>41.38</v>
      </c>
      <c r="Y49" s="388">
        <v>57.21</v>
      </c>
      <c r="Z49" s="388">
        <v>44.45</v>
      </c>
      <c r="AA49" s="388">
        <v>59.38</v>
      </c>
      <c r="AB49" s="388" t="s">
        <v>341</v>
      </c>
      <c r="AC49" s="389" t="s">
        <v>341</v>
      </c>
      <c r="AD49" s="53" t="s">
        <v>356</v>
      </c>
      <c r="AE49" s="53" t="s">
        <v>352</v>
      </c>
      <c r="AF49" s="240" t="s">
        <v>770</v>
      </c>
      <c r="AG49" s="53" t="s">
        <v>350</v>
      </c>
      <c r="AH49" s="122" t="s">
        <v>350</v>
      </c>
      <c r="AI49" s="122" t="s">
        <v>350</v>
      </c>
      <c r="AJ49" s="122" t="s">
        <v>350</v>
      </c>
      <c r="AK49" s="276" t="s">
        <v>350</v>
      </c>
      <c r="AL49" s="122" t="s">
        <v>350</v>
      </c>
      <c r="AM49" s="122" t="s">
        <v>399</v>
      </c>
      <c r="AN49" s="276" t="s">
        <v>22</v>
      </c>
      <c r="AO49" s="285"/>
      <c r="AP49" s="122" t="s">
        <v>350</v>
      </c>
      <c r="AQ49" s="285"/>
      <c r="AR49" s="122" t="str">
        <f>VLOOKUP(I$45:I$50,'[1]TPN nº.33'!$G:$I,3,FALSE)</f>
        <v>Categoria IV</v>
      </c>
      <c r="AS49" s="413" t="str">
        <f>VLOOKUP(I$45:I$50,'[1]TPN nº.33'!$G:$H,2,FALSE)</f>
        <v>512 de 27/05/2010</v>
      </c>
    </row>
    <row r="50" spans="1:45" s="414" customFormat="1" ht="23.25" thickBot="1">
      <c r="A50" s="58" t="s">
        <v>1169</v>
      </c>
      <c r="B50" s="52" t="s">
        <v>22</v>
      </c>
      <c r="C50" s="58" t="s">
        <v>198</v>
      </c>
      <c r="D50" s="58" t="s">
        <v>1175</v>
      </c>
      <c r="E50" s="58" t="s">
        <v>196</v>
      </c>
      <c r="F50" s="237" t="s">
        <v>26</v>
      </c>
      <c r="G50" s="253">
        <v>7896261016101</v>
      </c>
      <c r="H50" s="52" t="s">
        <v>200</v>
      </c>
      <c r="I50" s="104">
        <v>526532102172412</v>
      </c>
      <c r="J50" s="52" t="s">
        <v>1172</v>
      </c>
      <c r="K50" s="263" t="s">
        <v>28</v>
      </c>
      <c r="L50" s="390">
        <v>47.44</v>
      </c>
      <c r="M50" s="391">
        <v>63.15</v>
      </c>
      <c r="N50" s="391">
        <v>46.11</v>
      </c>
      <c r="O50" s="391">
        <v>61.44</v>
      </c>
      <c r="P50" s="391">
        <v>40.07</v>
      </c>
      <c r="Q50" s="391">
        <v>55.39</v>
      </c>
      <c r="R50" s="391">
        <v>45.79</v>
      </c>
      <c r="S50" s="391">
        <v>61.02</v>
      </c>
      <c r="T50" s="391">
        <v>39.82</v>
      </c>
      <c r="U50" s="391">
        <v>55.05</v>
      </c>
      <c r="V50" s="391">
        <v>45.47</v>
      </c>
      <c r="W50" s="391">
        <v>60.61</v>
      </c>
      <c r="X50" s="391">
        <v>39.59</v>
      </c>
      <c r="Y50" s="391">
        <v>54.73</v>
      </c>
      <c r="Z50" s="391">
        <v>42.52</v>
      </c>
      <c r="AA50" s="391">
        <v>56.8</v>
      </c>
      <c r="AB50" s="391" t="s">
        <v>341</v>
      </c>
      <c r="AC50" s="392" t="s">
        <v>341</v>
      </c>
      <c r="AD50" s="52" t="s">
        <v>356</v>
      </c>
      <c r="AE50" s="52" t="s">
        <v>352</v>
      </c>
      <c r="AF50" s="236" t="s">
        <v>770</v>
      </c>
      <c r="AG50" s="52" t="s">
        <v>350</v>
      </c>
      <c r="AH50" s="117" t="s">
        <v>350</v>
      </c>
      <c r="AI50" s="117" t="s">
        <v>350</v>
      </c>
      <c r="AJ50" s="117" t="s">
        <v>350</v>
      </c>
      <c r="AK50" s="274" t="s">
        <v>350</v>
      </c>
      <c r="AL50" s="117" t="s">
        <v>350</v>
      </c>
      <c r="AM50" s="117" t="s">
        <v>399</v>
      </c>
      <c r="AN50" s="274" t="s">
        <v>22</v>
      </c>
      <c r="AO50" s="283"/>
      <c r="AP50" s="117" t="s">
        <v>350</v>
      </c>
      <c r="AQ50" s="283"/>
      <c r="AR50" s="117" t="str">
        <f>VLOOKUP(I$45:I$50,'[1]TPN nº.33'!$G:$I,3,FALSE)</f>
        <v>Categoria IV</v>
      </c>
      <c r="AS50" s="407" t="str">
        <f>VLOOKUP(I$45:I$50,'[1]TPN nº.33'!$G:$H,2,FALSE)</f>
        <v>512 de 27/05/2010</v>
      </c>
    </row>
    <row r="51" spans="1:45" s="414" customFormat="1" ht="22.5">
      <c r="A51" s="61" t="s">
        <v>1144</v>
      </c>
      <c r="B51" s="55" t="s">
        <v>22</v>
      </c>
      <c r="C51" s="61" t="s">
        <v>214</v>
      </c>
      <c r="D51" s="61" t="s">
        <v>215</v>
      </c>
      <c r="E51" s="61" t="s">
        <v>212</v>
      </c>
      <c r="F51" s="229" t="s">
        <v>20</v>
      </c>
      <c r="G51" s="256">
        <v>7896261010055</v>
      </c>
      <c r="H51" s="55" t="s">
        <v>216</v>
      </c>
      <c r="I51" s="106">
        <v>526512202171316</v>
      </c>
      <c r="J51" s="55">
        <v>704110</v>
      </c>
      <c r="K51" s="266" t="s">
        <v>28</v>
      </c>
      <c r="L51" s="365">
        <v>6.05</v>
      </c>
      <c r="M51" s="372">
        <v>8.05</v>
      </c>
      <c r="N51" s="372">
        <v>5.88</v>
      </c>
      <c r="O51" s="372">
        <v>7.84</v>
      </c>
      <c r="P51" s="372">
        <v>5.11</v>
      </c>
      <c r="Q51" s="372">
        <v>7.06</v>
      </c>
      <c r="R51" s="372">
        <v>5.84</v>
      </c>
      <c r="S51" s="372">
        <v>7.78</v>
      </c>
      <c r="T51" s="372">
        <v>5.08</v>
      </c>
      <c r="U51" s="372">
        <v>7.02</v>
      </c>
      <c r="V51" s="372">
        <v>5.8</v>
      </c>
      <c r="W51" s="372">
        <v>7.73</v>
      </c>
      <c r="X51" s="372">
        <v>5.05</v>
      </c>
      <c r="Y51" s="372">
        <v>6.98</v>
      </c>
      <c r="Z51" s="372">
        <v>5.43</v>
      </c>
      <c r="AA51" s="372">
        <v>7.25</v>
      </c>
      <c r="AB51" s="372" t="s">
        <v>341</v>
      </c>
      <c r="AC51" s="382" t="s">
        <v>341</v>
      </c>
      <c r="AD51" s="55" t="s">
        <v>351</v>
      </c>
      <c r="AE51" s="55" t="s">
        <v>352</v>
      </c>
      <c r="AF51" s="228" t="s">
        <v>972</v>
      </c>
      <c r="AG51" s="55" t="s">
        <v>350</v>
      </c>
      <c r="AH51" s="118" t="s">
        <v>350</v>
      </c>
      <c r="AI51" s="118" t="s">
        <v>350</v>
      </c>
      <c r="AJ51" s="118" t="s">
        <v>350</v>
      </c>
      <c r="AK51" s="270" t="s">
        <v>350</v>
      </c>
      <c r="AL51" s="118" t="s">
        <v>350</v>
      </c>
      <c r="AM51" s="118" t="s">
        <v>350</v>
      </c>
      <c r="AN51" s="270" t="s">
        <v>22</v>
      </c>
      <c r="AO51" s="279"/>
      <c r="AP51" s="118" t="s">
        <v>350</v>
      </c>
      <c r="AQ51" s="279"/>
      <c r="AR51" s="118" t="s">
        <v>343</v>
      </c>
      <c r="AS51" s="410" t="s">
        <v>341</v>
      </c>
    </row>
    <row r="52" spans="1:45" s="414" customFormat="1" ht="23.25" thickBot="1">
      <c r="A52" s="62" t="s">
        <v>1144</v>
      </c>
      <c r="B52" s="51" t="s">
        <v>22</v>
      </c>
      <c r="C52" s="62" t="s">
        <v>210</v>
      </c>
      <c r="D52" s="62" t="s">
        <v>211</v>
      </c>
      <c r="E52" s="62" t="s">
        <v>212</v>
      </c>
      <c r="F52" s="231" t="s">
        <v>20</v>
      </c>
      <c r="G52" s="251">
        <v>7896261000704</v>
      </c>
      <c r="H52" s="51" t="s">
        <v>213</v>
      </c>
      <c r="I52" s="73">
        <v>526512201167315</v>
      </c>
      <c r="J52" s="51">
        <v>712658</v>
      </c>
      <c r="K52" s="262" t="s">
        <v>28</v>
      </c>
      <c r="L52" s="364">
        <v>7.88</v>
      </c>
      <c r="M52" s="361">
        <v>10.49</v>
      </c>
      <c r="N52" s="361">
        <v>7.66</v>
      </c>
      <c r="O52" s="361">
        <v>10.21</v>
      </c>
      <c r="P52" s="361">
        <v>6.66</v>
      </c>
      <c r="Q52" s="361">
        <v>9.2</v>
      </c>
      <c r="R52" s="361">
        <v>7.61</v>
      </c>
      <c r="S52" s="361">
        <v>10.14</v>
      </c>
      <c r="T52" s="361">
        <v>6.62</v>
      </c>
      <c r="U52" s="361">
        <v>9.15</v>
      </c>
      <c r="V52" s="361">
        <v>7.55</v>
      </c>
      <c r="W52" s="361">
        <v>10.06</v>
      </c>
      <c r="X52" s="361">
        <v>6.58</v>
      </c>
      <c r="Y52" s="361">
        <v>9.1</v>
      </c>
      <c r="Z52" s="361">
        <v>7.06</v>
      </c>
      <c r="AA52" s="361">
        <v>9.43</v>
      </c>
      <c r="AB52" s="361" t="s">
        <v>341</v>
      </c>
      <c r="AC52" s="381" t="s">
        <v>341</v>
      </c>
      <c r="AD52" s="51" t="s">
        <v>351</v>
      </c>
      <c r="AE52" s="51" t="s">
        <v>352</v>
      </c>
      <c r="AF52" s="230" t="s">
        <v>972</v>
      </c>
      <c r="AG52" s="51" t="s">
        <v>350</v>
      </c>
      <c r="AH52" s="120" t="s">
        <v>350</v>
      </c>
      <c r="AI52" s="120" t="s">
        <v>350</v>
      </c>
      <c r="AJ52" s="120" t="s">
        <v>350</v>
      </c>
      <c r="AK52" s="272" t="s">
        <v>350</v>
      </c>
      <c r="AL52" s="120" t="s">
        <v>350</v>
      </c>
      <c r="AM52" s="120" t="s">
        <v>399</v>
      </c>
      <c r="AN52" s="272" t="s">
        <v>22</v>
      </c>
      <c r="AO52" s="281"/>
      <c r="AP52" s="120" t="s">
        <v>350</v>
      </c>
      <c r="AQ52" s="281"/>
      <c r="AR52" s="120" t="s">
        <v>343</v>
      </c>
      <c r="AS52" s="412" t="s">
        <v>341</v>
      </c>
    </row>
    <row r="53" spans="1:45" s="414" customFormat="1" ht="23.25" thickBot="1">
      <c r="A53" s="59" t="s">
        <v>1145</v>
      </c>
      <c r="B53" s="47" t="s">
        <v>22</v>
      </c>
      <c r="C53" s="59" t="s">
        <v>222</v>
      </c>
      <c r="D53" s="59" t="s">
        <v>223</v>
      </c>
      <c r="E53" s="59" t="s">
        <v>224</v>
      </c>
      <c r="F53" s="235" t="s">
        <v>20</v>
      </c>
      <c r="G53" s="252">
        <v>7896261014800</v>
      </c>
      <c r="H53" s="47" t="s">
        <v>225</v>
      </c>
      <c r="I53" s="105">
        <v>526512402111317</v>
      </c>
      <c r="J53" s="47">
        <v>132304</v>
      </c>
      <c r="K53" s="110" t="s">
        <v>28</v>
      </c>
      <c r="L53" s="404">
        <v>21.18</v>
      </c>
      <c r="M53" s="399">
        <v>28.19</v>
      </c>
      <c r="N53" s="399">
        <v>20.58</v>
      </c>
      <c r="O53" s="399">
        <v>27.41</v>
      </c>
      <c r="P53" s="399">
        <v>17.88</v>
      </c>
      <c r="Q53" s="399">
        <v>24.72</v>
      </c>
      <c r="R53" s="399">
        <v>20.44</v>
      </c>
      <c r="S53" s="399">
        <v>27.23</v>
      </c>
      <c r="T53" s="399">
        <v>17.77</v>
      </c>
      <c r="U53" s="399">
        <v>24.57</v>
      </c>
      <c r="V53" s="399">
        <v>20.29</v>
      </c>
      <c r="W53" s="399">
        <v>27.05</v>
      </c>
      <c r="X53" s="399">
        <v>17.66</v>
      </c>
      <c r="Y53" s="399">
        <v>24.41</v>
      </c>
      <c r="Z53" s="399">
        <v>18.97</v>
      </c>
      <c r="AA53" s="399">
        <v>25.34</v>
      </c>
      <c r="AB53" s="399" t="s">
        <v>341</v>
      </c>
      <c r="AC53" s="400" t="s">
        <v>341</v>
      </c>
      <c r="AD53" s="47" t="s">
        <v>351</v>
      </c>
      <c r="AE53" s="47" t="s">
        <v>352</v>
      </c>
      <c r="AF53" s="234" t="s">
        <v>510</v>
      </c>
      <c r="AG53" s="47" t="s">
        <v>350</v>
      </c>
      <c r="AH53" s="121" t="s">
        <v>350</v>
      </c>
      <c r="AI53" s="121" t="s">
        <v>350</v>
      </c>
      <c r="AJ53" s="121" t="s">
        <v>350</v>
      </c>
      <c r="AK53" s="273" t="s">
        <v>350</v>
      </c>
      <c r="AL53" s="121" t="s">
        <v>350</v>
      </c>
      <c r="AM53" s="121" t="s">
        <v>350</v>
      </c>
      <c r="AN53" s="273" t="s">
        <v>22</v>
      </c>
      <c r="AO53" s="282"/>
      <c r="AP53" s="121" t="s">
        <v>350</v>
      </c>
      <c r="AQ53" s="282"/>
      <c r="AR53" s="121" t="s">
        <v>343</v>
      </c>
      <c r="AS53" s="406" t="s">
        <v>341</v>
      </c>
    </row>
    <row r="54" spans="1:45" s="414" customFormat="1" ht="23.25" thickBot="1">
      <c r="A54" s="61" t="s">
        <v>1146</v>
      </c>
      <c r="B54" s="55" t="s">
        <v>22</v>
      </c>
      <c r="C54" s="61" t="s">
        <v>227</v>
      </c>
      <c r="D54" s="61" t="s">
        <v>228</v>
      </c>
      <c r="E54" s="61" t="s">
        <v>229</v>
      </c>
      <c r="F54" s="229" t="s">
        <v>20</v>
      </c>
      <c r="G54" s="256">
        <v>7896261000711</v>
      </c>
      <c r="H54" s="55" t="s">
        <v>230</v>
      </c>
      <c r="I54" s="106">
        <v>526512701178413</v>
      </c>
      <c r="J54" s="55">
        <v>113201</v>
      </c>
      <c r="K54" s="266" t="s">
        <v>28</v>
      </c>
      <c r="L54" s="371">
        <v>6.1</v>
      </c>
      <c r="M54" s="372">
        <v>8.12</v>
      </c>
      <c r="N54" s="372">
        <v>5.93</v>
      </c>
      <c r="O54" s="372">
        <v>7.9</v>
      </c>
      <c r="P54" s="372">
        <v>5.15</v>
      </c>
      <c r="Q54" s="372">
        <v>7.12</v>
      </c>
      <c r="R54" s="372">
        <v>5.89</v>
      </c>
      <c r="S54" s="372">
        <v>7.85</v>
      </c>
      <c r="T54" s="372">
        <v>5.12</v>
      </c>
      <c r="U54" s="372">
        <v>7.08</v>
      </c>
      <c r="V54" s="372">
        <v>5.85</v>
      </c>
      <c r="W54" s="372">
        <v>7.8</v>
      </c>
      <c r="X54" s="372">
        <v>5.09</v>
      </c>
      <c r="Y54" s="372">
        <v>7.04</v>
      </c>
      <c r="Z54" s="372">
        <v>5.47</v>
      </c>
      <c r="AA54" s="372">
        <v>7.31</v>
      </c>
      <c r="AB54" s="372" t="s">
        <v>341</v>
      </c>
      <c r="AC54" s="382" t="s">
        <v>341</v>
      </c>
      <c r="AD54" s="55" t="s">
        <v>356</v>
      </c>
      <c r="AE54" s="55" t="s">
        <v>352</v>
      </c>
      <c r="AF54" s="228" t="s">
        <v>972</v>
      </c>
      <c r="AG54" s="55" t="s">
        <v>350</v>
      </c>
      <c r="AH54" s="118" t="s">
        <v>350</v>
      </c>
      <c r="AI54" s="118" t="s">
        <v>350</v>
      </c>
      <c r="AJ54" s="118" t="s">
        <v>350</v>
      </c>
      <c r="AK54" s="270" t="s">
        <v>350</v>
      </c>
      <c r="AL54" s="118" t="s">
        <v>350</v>
      </c>
      <c r="AM54" s="118" t="s">
        <v>350</v>
      </c>
      <c r="AN54" s="270" t="s">
        <v>22</v>
      </c>
      <c r="AO54" s="279"/>
      <c r="AP54" s="118" t="s">
        <v>350</v>
      </c>
      <c r="AQ54" s="279"/>
      <c r="AR54" s="118" t="s">
        <v>343</v>
      </c>
      <c r="AS54" s="410" t="s">
        <v>341</v>
      </c>
    </row>
    <row r="55" spans="1:45" s="414" customFormat="1" ht="22.5">
      <c r="A55" s="59" t="s">
        <v>1147</v>
      </c>
      <c r="B55" s="47" t="s">
        <v>22</v>
      </c>
      <c r="C55" s="59" t="s">
        <v>235</v>
      </c>
      <c r="D55" s="59" t="s">
        <v>236</v>
      </c>
      <c r="E55" s="59" t="s">
        <v>233</v>
      </c>
      <c r="F55" s="235" t="s">
        <v>26</v>
      </c>
      <c r="G55" s="252">
        <v>7896261011632</v>
      </c>
      <c r="H55" s="47" t="s">
        <v>237</v>
      </c>
      <c r="I55" s="105">
        <v>526512805143411</v>
      </c>
      <c r="J55" s="47">
        <v>711932</v>
      </c>
      <c r="K55" s="110" t="s">
        <v>28</v>
      </c>
      <c r="L55" s="374">
        <v>21.66</v>
      </c>
      <c r="M55" s="373">
        <v>28.83</v>
      </c>
      <c r="N55" s="373">
        <v>21.05</v>
      </c>
      <c r="O55" s="373">
        <v>28.04</v>
      </c>
      <c r="P55" s="373">
        <v>18.29</v>
      </c>
      <c r="Q55" s="373">
        <v>25.29</v>
      </c>
      <c r="R55" s="373">
        <v>20.9</v>
      </c>
      <c r="S55" s="373">
        <v>27.86</v>
      </c>
      <c r="T55" s="373">
        <v>18.18</v>
      </c>
      <c r="U55" s="373">
        <v>25.13</v>
      </c>
      <c r="V55" s="373">
        <v>20.76</v>
      </c>
      <c r="W55" s="373">
        <v>27.67</v>
      </c>
      <c r="X55" s="373">
        <v>18.07</v>
      </c>
      <c r="Y55" s="373">
        <v>24.98</v>
      </c>
      <c r="Z55" s="373">
        <v>19.41</v>
      </c>
      <c r="AA55" s="373">
        <v>25.93</v>
      </c>
      <c r="AB55" s="373" t="s">
        <v>341</v>
      </c>
      <c r="AC55" s="384" t="s">
        <v>341</v>
      </c>
      <c r="AD55" s="47" t="s">
        <v>356</v>
      </c>
      <c r="AE55" s="47" t="s">
        <v>352</v>
      </c>
      <c r="AF55" s="234" t="s">
        <v>804</v>
      </c>
      <c r="AG55" s="47" t="s">
        <v>350</v>
      </c>
      <c r="AH55" s="121" t="s">
        <v>350</v>
      </c>
      <c r="AI55" s="121" t="s">
        <v>350</v>
      </c>
      <c r="AJ55" s="121" t="s">
        <v>350</v>
      </c>
      <c r="AK55" s="273" t="s">
        <v>350</v>
      </c>
      <c r="AL55" s="121" t="s">
        <v>350</v>
      </c>
      <c r="AM55" s="121" t="s">
        <v>399</v>
      </c>
      <c r="AN55" s="273" t="s">
        <v>22</v>
      </c>
      <c r="AO55" s="282"/>
      <c r="AP55" s="121" t="s">
        <v>350</v>
      </c>
      <c r="AQ55" s="282"/>
      <c r="AR55" s="121" t="str">
        <f>VLOOKUP(I$54:I$56,'[1]TPN nº.33'!$G:$I,3,FALSE)</f>
        <v>Categoria III</v>
      </c>
      <c r="AS55" s="406">
        <f>VLOOKUP(I$54:I$56,'[1]TPN nº.33'!$G:$H,2,FALSE)</f>
        <v>39316</v>
      </c>
    </row>
    <row r="56" spans="1:45" s="414" customFormat="1" ht="23.25" thickBot="1">
      <c r="A56" s="57" t="s">
        <v>1147</v>
      </c>
      <c r="B56" s="53" t="s">
        <v>22</v>
      </c>
      <c r="C56" s="57" t="s">
        <v>231</v>
      </c>
      <c r="D56" s="57" t="s">
        <v>232</v>
      </c>
      <c r="E56" s="57" t="s">
        <v>233</v>
      </c>
      <c r="F56" s="226" t="s">
        <v>26</v>
      </c>
      <c r="G56" s="255">
        <v>7896261009226</v>
      </c>
      <c r="H56" s="53" t="s">
        <v>234</v>
      </c>
      <c r="I56" s="69">
        <v>526512804163419</v>
      </c>
      <c r="J56" s="53">
        <v>712656</v>
      </c>
      <c r="K56" s="265" t="s">
        <v>28</v>
      </c>
      <c r="L56" s="362">
        <v>18.52</v>
      </c>
      <c r="M56" s="368">
        <v>24.65</v>
      </c>
      <c r="N56" s="368">
        <v>18</v>
      </c>
      <c r="O56" s="368">
        <v>23.98</v>
      </c>
      <c r="P56" s="368">
        <v>15.64</v>
      </c>
      <c r="Q56" s="368">
        <v>21.62</v>
      </c>
      <c r="R56" s="368">
        <v>17.87</v>
      </c>
      <c r="S56" s="368">
        <v>23.82</v>
      </c>
      <c r="T56" s="368">
        <v>15.55</v>
      </c>
      <c r="U56" s="368">
        <v>21.49</v>
      </c>
      <c r="V56" s="368">
        <v>17.75</v>
      </c>
      <c r="W56" s="368">
        <v>23.66</v>
      </c>
      <c r="X56" s="368">
        <v>15.45</v>
      </c>
      <c r="Y56" s="368">
        <v>21.36</v>
      </c>
      <c r="Z56" s="368">
        <v>16.6</v>
      </c>
      <c r="AA56" s="368">
        <v>22.17</v>
      </c>
      <c r="AB56" s="368" t="s">
        <v>341</v>
      </c>
      <c r="AC56" s="379" t="s">
        <v>341</v>
      </c>
      <c r="AD56" s="53" t="s">
        <v>356</v>
      </c>
      <c r="AE56" s="53" t="s">
        <v>352</v>
      </c>
      <c r="AF56" s="240" t="s">
        <v>804</v>
      </c>
      <c r="AG56" s="53" t="s">
        <v>350</v>
      </c>
      <c r="AH56" s="122" t="s">
        <v>350</v>
      </c>
      <c r="AI56" s="122" t="s">
        <v>350</v>
      </c>
      <c r="AJ56" s="122" t="s">
        <v>350</v>
      </c>
      <c r="AK56" s="276" t="s">
        <v>350</v>
      </c>
      <c r="AL56" s="122" t="s">
        <v>350</v>
      </c>
      <c r="AM56" s="122" t="s">
        <v>399</v>
      </c>
      <c r="AN56" s="276" t="s">
        <v>22</v>
      </c>
      <c r="AO56" s="285"/>
      <c r="AP56" s="122" t="s">
        <v>350</v>
      </c>
      <c r="AQ56" s="285"/>
      <c r="AR56" s="122" t="str">
        <f>VLOOKUP(I$54:I$56,'[1]TPN nº.33'!$G:$I,3,FALSE)</f>
        <v>Categoria III</v>
      </c>
      <c r="AS56" s="413">
        <f>VLOOKUP(I$54:I$56,'[1]TPN nº.33'!$G:$H,2,FALSE)</f>
        <v>37959</v>
      </c>
    </row>
    <row r="57" spans="1:45" s="414" customFormat="1" ht="23.25" thickBot="1">
      <c r="A57" s="42" t="s">
        <v>996</v>
      </c>
      <c r="B57" s="70" t="s">
        <v>22</v>
      </c>
      <c r="C57" s="42" t="s">
        <v>265</v>
      </c>
      <c r="D57" s="42" t="s">
        <v>266</v>
      </c>
      <c r="E57" s="42" t="s">
        <v>267</v>
      </c>
      <c r="F57" s="239" t="s">
        <v>20</v>
      </c>
      <c r="G57" s="254">
        <v>7896261006553</v>
      </c>
      <c r="H57" s="70" t="s">
        <v>268</v>
      </c>
      <c r="I57" s="170">
        <v>526514201113416</v>
      </c>
      <c r="J57" s="70">
        <v>703499</v>
      </c>
      <c r="K57" s="264" t="s">
        <v>28</v>
      </c>
      <c r="L57" s="364">
        <v>10.18</v>
      </c>
      <c r="M57" s="361">
        <v>13.55</v>
      </c>
      <c r="N57" s="361">
        <v>9.89</v>
      </c>
      <c r="O57" s="361">
        <v>13.17</v>
      </c>
      <c r="P57" s="361">
        <v>8.59</v>
      </c>
      <c r="Q57" s="361">
        <v>11.88</v>
      </c>
      <c r="R57" s="361">
        <v>9.82</v>
      </c>
      <c r="S57" s="361">
        <v>13.09</v>
      </c>
      <c r="T57" s="361">
        <v>8.54</v>
      </c>
      <c r="U57" s="361">
        <v>11.81</v>
      </c>
      <c r="V57" s="361">
        <v>9.75</v>
      </c>
      <c r="W57" s="361">
        <v>13</v>
      </c>
      <c r="X57" s="361">
        <v>8.49</v>
      </c>
      <c r="Y57" s="361">
        <v>11.74</v>
      </c>
      <c r="Z57" s="361">
        <v>9.12</v>
      </c>
      <c r="AA57" s="361">
        <v>12.18</v>
      </c>
      <c r="AB57" s="361" t="s">
        <v>341</v>
      </c>
      <c r="AC57" s="381" t="s">
        <v>341</v>
      </c>
      <c r="AD57" s="70" t="s">
        <v>356</v>
      </c>
      <c r="AE57" s="70" t="s">
        <v>352</v>
      </c>
      <c r="AF57" s="238" t="s">
        <v>973</v>
      </c>
      <c r="AG57" s="70" t="s">
        <v>350</v>
      </c>
      <c r="AH57" s="123" t="s">
        <v>350</v>
      </c>
      <c r="AI57" s="123" t="s">
        <v>350</v>
      </c>
      <c r="AJ57" s="123" t="s">
        <v>350</v>
      </c>
      <c r="AK57" s="275" t="s">
        <v>350</v>
      </c>
      <c r="AL57" s="123" t="s">
        <v>350</v>
      </c>
      <c r="AM57" s="123" t="s">
        <v>399</v>
      </c>
      <c r="AN57" s="275" t="s">
        <v>22</v>
      </c>
      <c r="AO57" s="284"/>
      <c r="AP57" s="123" t="s">
        <v>350</v>
      </c>
      <c r="AQ57" s="284"/>
      <c r="AR57" s="291" t="s">
        <v>343</v>
      </c>
      <c r="AS57" s="408" t="s">
        <v>343</v>
      </c>
    </row>
    <row r="58" spans="1:45" s="414" customFormat="1" ht="56.25">
      <c r="A58" s="59" t="s">
        <v>1151</v>
      </c>
      <c r="B58" s="47" t="s">
        <v>22</v>
      </c>
      <c r="C58" s="59" t="s">
        <v>300</v>
      </c>
      <c r="D58" s="59" t="s">
        <v>301</v>
      </c>
      <c r="E58" s="59" t="s">
        <v>298</v>
      </c>
      <c r="F58" s="235" t="s">
        <v>20</v>
      </c>
      <c r="G58" s="252">
        <v>7896261010222</v>
      </c>
      <c r="H58" s="47" t="s">
        <v>302</v>
      </c>
      <c r="I58" s="105">
        <v>526515502117419</v>
      </c>
      <c r="J58" s="47">
        <v>707987</v>
      </c>
      <c r="K58" s="110" t="s">
        <v>28</v>
      </c>
      <c r="L58" s="387">
        <v>18.07</v>
      </c>
      <c r="M58" s="388">
        <v>24.05</v>
      </c>
      <c r="N58" s="388">
        <v>17.56</v>
      </c>
      <c r="O58" s="388">
        <v>23.4</v>
      </c>
      <c r="P58" s="388">
        <v>15.26</v>
      </c>
      <c r="Q58" s="388">
        <v>21.09</v>
      </c>
      <c r="R58" s="388">
        <v>17.44</v>
      </c>
      <c r="S58" s="388">
        <v>23.24</v>
      </c>
      <c r="T58" s="388">
        <v>15.17</v>
      </c>
      <c r="U58" s="388">
        <v>20.97</v>
      </c>
      <c r="V58" s="388">
        <v>17.32</v>
      </c>
      <c r="W58" s="388">
        <v>23.09</v>
      </c>
      <c r="X58" s="388">
        <v>15.08</v>
      </c>
      <c r="Y58" s="388">
        <v>20.85</v>
      </c>
      <c r="Z58" s="388">
        <v>16.19</v>
      </c>
      <c r="AA58" s="388">
        <v>21.63</v>
      </c>
      <c r="AB58" s="388" t="s">
        <v>341</v>
      </c>
      <c r="AC58" s="389" t="s">
        <v>341</v>
      </c>
      <c r="AD58" s="47" t="s">
        <v>356</v>
      </c>
      <c r="AE58" s="47" t="s">
        <v>352</v>
      </c>
      <c r="AF58" s="234" t="s">
        <v>975</v>
      </c>
      <c r="AG58" s="47" t="s">
        <v>350</v>
      </c>
      <c r="AH58" s="121" t="s">
        <v>350</v>
      </c>
      <c r="AI58" s="121" t="s">
        <v>350</v>
      </c>
      <c r="AJ58" s="121" t="s">
        <v>350</v>
      </c>
      <c r="AK58" s="273" t="s">
        <v>350</v>
      </c>
      <c r="AL58" s="121" t="s">
        <v>350</v>
      </c>
      <c r="AM58" s="121" t="s">
        <v>350</v>
      </c>
      <c r="AN58" s="273" t="s">
        <v>22</v>
      </c>
      <c r="AO58" s="282"/>
      <c r="AP58" s="121" t="s">
        <v>350</v>
      </c>
      <c r="AQ58" s="282"/>
      <c r="AR58" s="121" t="str">
        <f>VLOOKUP(I$58:I$59,'[1]TPN nº.33'!$G:$I,3,FALSE)</f>
        <v>Categoria III</v>
      </c>
      <c r="AS58" s="406">
        <f>VLOOKUP(I$58:I$59,'[1]TPN nº.33'!$G:$H,2,FALSE)</f>
        <v>38831</v>
      </c>
    </row>
    <row r="59" spans="1:45" s="414" customFormat="1" ht="57" thickBot="1">
      <c r="A59" s="58" t="s">
        <v>1151</v>
      </c>
      <c r="B59" s="52" t="s">
        <v>22</v>
      </c>
      <c r="C59" s="58" t="s">
        <v>296</v>
      </c>
      <c r="D59" s="210" t="s">
        <v>297</v>
      </c>
      <c r="E59" s="58" t="s">
        <v>298</v>
      </c>
      <c r="F59" s="237" t="s">
        <v>20</v>
      </c>
      <c r="G59" s="253">
        <v>7896261010246</v>
      </c>
      <c r="H59" s="52" t="s">
        <v>299</v>
      </c>
      <c r="I59" s="104">
        <v>526515503113311</v>
      </c>
      <c r="J59" s="52">
        <v>719724</v>
      </c>
      <c r="K59" s="263" t="s">
        <v>28</v>
      </c>
      <c r="L59" s="390">
        <v>2.99</v>
      </c>
      <c r="M59" s="391">
        <v>3.99</v>
      </c>
      <c r="N59" s="391">
        <v>2.91</v>
      </c>
      <c r="O59" s="391">
        <v>3.88</v>
      </c>
      <c r="P59" s="391">
        <v>2.53</v>
      </c>
      <c r="Q59" s="391">
        <v>3.5</v>
      </c>
      <c r="R59" s="391">
        <v>2.89</v>
      </c>
      <c r="S59" s="391">
        <v>3.85</v>
      </c>
      <c r="T59" s="391">
        <v>2.51</v>
      </c>
      <c r="U59" s="391">
        <v>3.47</v>
      </c>
      <c r="V59" s="391">
        <v>2.87</v>
      </c>
      <c r="W59" s="391">
        <v>3.83</v>
      </c>
      <c r="X59" s="391">
        <v>2.5</v>
      </c>
      <c r="Y59" s="391">
        <v>3.46</v>
      </c>
      <c r="Z59" s="391">
        <v>2.69</v>
      </c>
      <c r="AA59" s="391">
        <v>3.59</v>
      </c>
      <c r="AB59" s="391" t="s">
        <v>341</v>
      </c>
      <c r="AC59" s="392" t="s">
        <v>341</v>
      </c>
      <c r="AD59" s="52" t="s">
        <v>351</v>
      </c>
      <c r="AE59" s="52" t="s">
        <v>352</v>
      </c>
      <c r="AF59" s="236" t="s">
        <v>975</v>
      </c>
      <c r="AG59" s="52" t="s">
        <v>350</v>
      </c>
      <c r="AH59" s="117" t="s">
        <v>350</v>
      </c>
      <c r="AI59" s="117" t="s">
        <v>350</v>
      </c>
      <c r="AJ59" s="117" t="s">
        <v>350</v>
      </c>
      <c r="AK59" s="274" t="s">
        <v>350</v>
      </c>
      <c r="AL59" s="117" t="s">
        <v>350</v>
      </c>
      <c r="AM59" s="117" t="s">
        <v>350</v>
      </c>
      <c r="AN59" s="274" t="s">
        <v>22</v>
      </c>
      <c r="AO59" s="283"/>
      <c r="AP59" s="117" t="s">
        <v>350</v>
      </c>
      <c r="AQ59" s="283"/>
      <c r="AR59" s="117" t="str">
        <f>VLOOKUP(I$58:I$59,'[1]TPN nº.33'!$G:$I,3,FALSE)</f>
        <v>Categoria III</v>
      </c>
      <c r="AS59" s="407" t="s">
        <v>1294</v>
      </c>
    </row>
    <row r="60" spans="1:45" s="414" customFormat="1" ht="22.5">
      <c r="A60" s="60" t="s">
        <v>1152</v>
      </c>
      <c r="B60" s="49" t="s">
        <v>22</v>
      </c>
      <c r="C60" s="60" t="s">
        <v>318</v>
      </c>
      <c r="D60" s="112" t="s">
        <v>319</v>
      </c>
      <c r="E60" s="60" t="s">
        <v>320</v>
      </c>
      <c r="F60" s="227" t="s">
        <v>26</v>
      </c>
      <c r="G60" s="250">
        <v>7896261006577</v>
      </c>
      <c r="H60" s="49" t="s">
        <v>321</v>
      </c>
      <c r="I60" s="108">
        <v>526515902115413</v>
      </c>
      <c r="J60" s="49">
        <v>148979</v>
      </c>
      <c r="K60" s="261" t="s">
        <v>28</v>
      </c>
      <c r="L60" s="366">
        <v>29.24</v>
      </c>
      <c r="M60" s="360">
        <v>38.92</v>
      </c>
      <c r="N60" s="360">
        <v>28.42</v>
      </c>
      <c r="O60" s="360">
        <v>37.86</v>
      </c>
      <c r="P60" s="360">
        <v>24.69</v>
      </c>
      <c r="Q60" s="360">
        <v>34.14</v>
      </c>
      <c r="R60" s="360">
        <v>28.22</v>
      </c>
      <c r="S60" s="360">
        <v>37.61</v>
      </c>
      <c r="T60" s="360">
        <v>24.54</v>
      </c>
      <c r="U60" s="360">
        <v>33.93</v>
      </c>
      <c r="V60" s="360">
        <v>28.02</v>
      </c>
      <c r="W60" s="360">
        <v>37.35</v>
      </c>
      <c r="X60" s="360">
        <v>24.39</v>
      </c>
      <c r="Y60" s="360">
        <v>33.72</v>
      </c>
      <c r="Z60" s="360">
        <v>26.21</v>
      </c>
      <c r="AA60" s="360">
        <v>35.01</v>
      </c>
      <c r="AB60" s="360" t="s">
        <v>341</v>
      </c>
      <c r="AC60" s="383" t="s">
        <v>341</v>
      </c>
      <c r="AD60" s="49" t="s">
        <v>356</v>
      </c>
      <c r="AE60" s="49" t="s">
        <v>352</v>
      </c>
      <c r="AF60" s="241" t="s">
        <v>631</v>
      </c>
      <c r="AG60" s="49" t="s">
        <v>350</v>
      </c>
      <c r="AH60" s="119" t="s">
        <v>350</v>
      </c>
      <c r="AI60" s="119" t="s">
        <v>350</v>
      </c>
      <c r="AJ60" s="119" t="s">
        <v>350</v>
      </c>
      <c r="AK60" s="271" t="s">
        <v>350</v>
      </c>
      <c r="AL60" s="119" t="s">
        <v>350</v>
      </c>
      <c r="AM60" s="119" t="s">
        <v>350</v>
      </c>
      <c r="AN60" s="271" t="s">
        <v>22</v>
      </c>
      <c r="AO60" s="280"/>
      <c r="AP60" s="119" t="s">
        <v>350</v>
      </c>
      <c r="AQ60" s="280"/>
      <c r="AR60" s="292" t="s">
        <v>343</v>
      </c>
      <c r="AS60" s="410" t="s">
        <v>343</v>
      </c>
    </row>
    <row r="61" spans="1:45" s="414" customFormat="1" ht="23.25" thickBot="1">
      <c r="A61" s="62" t="s">
        <v>1152</v>
      </c>
      <c r="B61" s="51" t="s">
        <v>22</v>
      </c>
      <c r="C61" s="62" t="s">
        <v>322</v>
      </c>
      <c r="D61" s="62" t="s">
        <v>323</v>
      </c>
      <c r="E61" s="62" t="s">
        <v>320</v>
      </c>
      <c r="F61" s="231" t="s">
        <v>26</v>
      </c>
      <c r="G61" s="251">
        <v>7896261006584</v>
      </c>
      <c r="H61" s="51" t="s">
        <v>324</v>
      </c>
      <c r="I61" s="73">
        <v>526515903111411</v>
      </c>
      <c r="J61" s="51">
        <v>149553</v>
      </c>
      <c r="K61" s="262" t="s">
        <v>28</v>
      </c>
      <c r="L61" s="364">
        <v>49.61</v>
      </c>
      <c r="M61" s="361">
        <v>66.03</v>
      </c>
      <c r="N61" s="361">
        <v>48.21</v>
      </c>
      <c r="O61" s="361">
        <v>64.23</v>
      </c>
      <c r="P61" s="361">
        <v>41.89</v>
      </c>
      <c r="Q61" s="361">
        <v>57.91</v>
      </c>
      <c r="R61" s="361">
        <v>47.87</v>
      </c>
      <c r="S61" s="361">
        <v>63.8</v>
      </c>
      <c r="T61" s="361">
        <v>41.64</v>
      </c>
      <c r="U61" s="361">
        <v>57.56</v>
      </c>
      <c r="V61" s="361">
        <v>47.54</v>
      </c>
      <c r="W61" s="361">
        <v>63.37</v>
      </c>
      <c r="X61" s="361">
        <v>41.38</v>
      </c>
      <c r="Y61" s="361">
        <v>57.21</v>
      </c>
      <c r="Z61" s="361">
        <v>44.45</v>
      </c>
      <c r="AA61" s="361">
        <v>59.38</v>
      </c>
      <c r="AB61" s="361" t="s">
        <v>341</v>
      </c>
      <c r="AC61" s="381" t="s">
        <v>341</v>
      </c>
      <c r="AD61" s="51" t="s">
        <v>356</v>
      </c>
      <c r="AE61" s="51" t="s">
        <v>352</v>
      </c>
      <c r="AF61" s="230" t="s">
        <v>631</v>
      </c>
      <c r="AG61" s="51" t="s">
        <v>350</v>
      </c>
      <c r="AH61" s="120" t="s">
        <v>350</v>
      </c>
      <c r="AI61" s="120" t="s">
        <v>350</v>
      </c>
      <c r="AJ61" s="120" t="s">
        <v>350</v>
      </c>
      <c r="AK61" s="272" t="s">
        <v>350</v>
      </c>
      <c r="AL61" s="120" t="s">
        <v>350</v>
      </c>
      <c r="AM61" s="120" t="s">
        <v>350</v>
      </c>
      <c r="AN61" s="272" t="s">
        <v>22</v>
      </c>
      <c r="AO61" s="281"/>
      <c r="AP61" s="120" t="s">
        <v>350</v>
      </c>
      <c r="AQ61" s="281"/>
      <c r="AR61" s="293" t="s">
        <v>343</v>
      </c>
      <c r="AS61" s="412" t="s">
        <v>343</v>
      </c>
    </row>
  </sheetData>
  <sheetProtection password="CC07" sheet="1" objects="1" scenarios="1" autoFilter="0"/>
  <autoFilter ref="A11:AS61"/>
  <mergeCells count="14">
    <mergeCell ref="V10:W10"/>
    <mergeCell ref="L10:M10"/>
    <mergeCell ref="N10:O10"/>
    <mergeCell ref="P10:Q10"/>
    <mergeCell ref="R10:S10"/>
    <mergeCell ref="T10:U10"/>
    <mergeCell ref="AP10:AQ10"/>
    <mergeCell ref="AR10:AS10"/>
    <mergeCell ref="X10:Y10"/>
    <mergeCell ref="Z10:AA10"/>
    <mergeCell ref="AD10:AF10"/>
    <mergeCell ref="AG10:AI10"/>
    <mergeCell ref="AJ10:AL10"/>
    <mergeCell ref="AN10:AO10"/>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S24"/>
  <sheetViews>
    <sheetView showGridLines="0" zoomScalePageLayoutView="0" workbookViewId="0" topLeftCell="H1">
      <selection activeCell="X18" sqref="X18"/>
    </sheetView>
  </sheetViews>
  <sheetFormatPr defaultColWidth="17.00390625" defaultRowHeight="15"/>
  <cols>
    <col min="1" max="1" width="26.57421875" style="0" customWidth="1"/>
    <col min="2" max="3" width="17.00390625" style="0" customWidth="1"/>
    <col min="4" max="4" width="32.140625" style="0" customWidth="1"/>
    <col min="5" max="5" width="26.7109375" style="0" customWidth="1"/>
    <col min="6" max="6" width="14.7109375" style="0" bestFit="1" customWidth="1"/>
    <col min="7" max="7" width="43.28125" style="0" bestFit="1" customWidth="1"/>
    <col min="8" max="8" width="18.57421875" style="0" bestFit="1" customWidth="1"/>
    <col min="9" max="9" width="18.421875" style="0" bestFit="1" customWidth="1"/>
    <col min="10" max="10" width="11.7109375" style="0" bestFit="1" customWidth="1"/>
    <col min="11" max="11" width="8.7109375" style="0" customWidth="1"/>
    <col min="12" max="12" width="10.00390625" style="0" customWidth="1"/>
    <col min="13" max="13" width="9.57421875" style="0" bestFit="1" customWidth="1"/>
    <col min="14" max="14" width="10.7109375" style="0" customWidth="1"/>
    <col min="15" max="15" width="9.57421875" style="0" bestFit="1" customWidth="1"/>
    <col min="16" max="16" width="10.8515625" style="0" customWidth="1"/>
    <col min="17" max="17" width="11.57421875" style="0" customWidth="1"/>
    <col min="18" max="18" width="9.8515625" style="0" bestFit="1" customWidth="1"/>
    <col min="19" max="19" width="11.28125" style="0" bestFit="1" customWidth="1"/>
    <col min="20" max="20" width="11.140625" style="0" customWidth="1"/>
    <col min="21" max="21" width="11.28125" style="0" bestFit="1" customWidth="1"/>
    <col min="22" max="22" width="10.140625" style="0" customWidth="1"/>
    <col min="23" max="23" width="9.57421875" style="0" bestFit="1" customWidth="1"/>
    <col min="24" max="24" width="10.421875" style="0" customWidth="1"/>
    <col min="25" max="25" width="11.57421875" style="0" customWidth="1"/>
    <col min="26" max="26" width="8.140625" style="0" bestFit="1" customWidth="1"/>
    <col min="27" max="27" width="9.57421875" style="0" bestFit="1" customWidth="1"/>
    <col min="28" max="28" width="10.8515625" style="0" bestFit="1" customWidth="1"/>
    <col min="29" max="29" width="8.421875" style="0" bestFit="1" customWidth="1"/>
    <col min="30" max="30" width="10.421875" style="0" bestFit="1" customWidth="1"/>
    <col min="31" max="31" width="11.140625" style="0" bestFit="1" customWidth="1"/>
    <col min="32" max="32" width="16.8515625" style="0" bestFit="1" customWidth="1"/>
    <col min="33" max="33" width="15.7109375" style="0" bestFit="1" customWidth="1"/>
    <col min="34" max="34" width="4.57421875" style="0" bestFit="1" customWidth="1"/>
    <col min="35" max="35" width="10.28125" style="0" bestFit="1" customWidth="1"/>
    <col min="36" max="38" width="15.7109375" style="0" bestFit="1" customWidth="1"/>
    <col min="39" max="39" width="16.28125" style="0" bestFit="1" customWidth="1"/>
    <col min="40" max="40" width="11.57421875" style="0" bestFit="1" customWidth="1"/>
    <col min="41" max="41" width="13.140625" style="0" bestFit="1" customWidth="1"/>
    <col min="42" max="42" width="12.8515625" style="0" bestFit="1" customWidth="1"/>
    <col min="43" max="43" width="26.7109375" style="0" bestFit="1" customWidth="1"/>
    <col min="44" max="44" width="12.57421875" style="0" bestFit="1" customWidth="1"/>
    <col min="45" max="45" width="15.7109375" style="0" bestFit="1" customWidth="1"/>
  </cols>
  <sheetData>
    <row r="1" spans="1:45" s="141" customFormat="1" ht="17.25" customHeight="1">
      <c r="A1" s="75"/>
      <c r="B1" s="77"/>
      <c r="C1" s="75"/>
      <c r="D1" s="75"/>
      <c r="E1" s="75"/>
      <c r="F1" s="76"/>
      <c r="G1" s="81" t="s">
        <v>961</v>
      </c>
      <c r="H1" s="81"/>
      <c r="I1" s="77"/>
      <c r="J1" s="77"/>
      <c r="K1" s="84"/>
      <c r="L1" s="127"/>
      <c r="M1" s="127"/>
      <c r="N1" s="127"/>
      <c r="O1" s="127"/>
      <c r="P1" s="127"/>
      <c r="Q1" s="127"/>
      <c r="R1" s="127"/>
      <c r="S1" s="127"/>
      <c r="T1" s="127"/>
      <c r="U1" s="127"/>
      <c r="V1" s="127"/>
      <c r="W1" s="127"/>
      <c r="X1" s="127"/>
      <c r="Y1" s="127"/>
      <c r="Z1" s="127"/>
      <c r="AA1" s="127"/>
      <c r="AB1" s="127"/>
      <c r="AC1" s="127"/>
      <c r="AD1" s="102"/>
      <c r="AE1" s="102"/>
      <c r="AF1" s="99"/>
      <c r="AG1" s="102"/>
      <c r="AH1" s="130"/>
      <c r="AI1" s="130"/>
      <c r="AJ1" s="130"/>
      <c r="AK1" s="130"/>
      <c r="AL1" s="130"/>
      <c r="AM1" s="130"/>
      <c r="AN1" s="130"/>
      <c r="AO1" s="188"/>
      <c r="AP1" s="130"/>
      <c r="AQ1" s="188"/>
      <c r="AR1" s="130"/>
      <c r="AS1" s="130"/>
    </row>
    <row r="2" spans="1:45" s="141" customFormat="1" ht="12" customHeight="1">
      <c r="A2" s="79"/>
      <c r="B2" s="137"/>
      <c r="C2" s="80"/>
      <c r="D2" s="80"/>
      <c r="E2" s="80"/>
      <c r="F2" s="81"/>
      <c r="G2" s="190" t="s">
        <v>962</v>
      </c>
      <c r="H2" s="133"/>
      <c r="I2" s="82"/>
      <c r="J2" s="82"/>
      <c r="K2" s="83"/>
      <c r="L2" s="84"/>
      <c r="M2" s="84"/>
      <c r="N2" s="84"/>
      <c r="O2" s="84"/>
      <c r="P2" s="84"/>
      <c r="Q2" s="84"/>
      <c r="R2" s="84"/>
      <c r="S2" s="84"/>
      <c r="T2" s="84"/>
      <c r="U2" s="84"/>
      <c r="V2" s="84"/>
      <c r="W2" s="84"/>
      <c r="X2" s="84"/>
      <c r="Y2" s="84"/>
      <c r="Z2" s="84"/>
      <c r="AA2" s="84"/>
      <c r="AB2" s="84"/>
      <c r="AC2" s="84"/>
      <c r="AD2" s="102"/>
      <c r="AE2" s="102"/>
      <c r="AF2" s="99"/>
      <c r="AG2" s="102"/>
      <c r="AH2" s="130"/>
      <c r="AI2" s="130"/>
      <c r="AJ2" s="130"/>
      <c r="AK2" s="130"/>
      <c r="AL2" s="130"/>
      <c r="AM2" s="130"/>
      <c r="AN2" s="130"/>
      <c r="AO2" s="188"/>
      <c r="AP2" s="130"/>
      <c r="AQ2" s="188"/>
      <c r="AR2" s="130"/>
      <c r="AS2" s="130"/>
    </row>
    <row r="3" spans="1:45" s="141" customFormat="1" ht="12" customHeight="1">
      <c r="A3" s="85" t="s">
        <v>0</v>
      </c>
      <c r="B3" s="138"/>
      <c r="C3" s="80"/>
      <c r="D3" s="80"/>
      <c r="E3" s="80"/>
      <c r="F3" s="81"/>
      <c r="G3" s="191" t="s">
        <v>963</v>
      </c>
      <c r="H3" s="134"/>
      <c r="I3" s="82"/>
      <c r="J3" s="82"/>
      <c r="K3" s="82"/>
      <c r="L3" s="84"/>
      <c r="M3" s="84"/>
      <c r="N3" s="84"/>
      <c r="O3" s="84"/>
      <c r="P3" s="84"/>
      <c r="Q3" s="84"/>
      <c r="R3" s="84"/>
      <c r="S3" s="84"/>
      <c r="T3" s="84"/>
      <c r="U3" s="84"/>
      <c r="V3" s="84"/>
      <c r="W3" s="84"/>
      <c r="X3" s="84"/>
      <c r="Y3" s="84"/>
      <c r="Z3" s="84"/>
      <c r="AA3" s="84"/>
      <c r="AB3" s="84"/>
      <c r="AC3" s="84"/>
      <c r="AD3" s="102"/>
      <c r="AE3" s="102"/>
      <c r="AF3" s="99"/>
      <c r="AG3" s="102"/>
      <c r="AH3" s="130"/>
      <c r="AI3" s="130"/>
      <c r="AJ3" s="130"/>
      <c r="AK3" s="130"/>
      <c r="AL3" s="130"/>
      <c r="AM3" s="130"/>
      <c r="AN3" s="130"/>
      <c r="AO3" s="188"/>
      <c r="AP3" s="130"/>
      <c r="AQ3" s="188"/>
      <c r="AR3" s="130"/>
      <c r="AS3" s="130"/>
    </row>
    <row r="4" spans="2:45" s="141" customFormat="1" ht="12" customHeight="1">
      <c r="B4" s="138"/>
      <c r="C4" s="80"/>
      <c r="D4" s="80"/>
      <c r="E4" s="80"/>
      <c r="F4" s="81"/>
      <c r="I4" s="82"/>
      <c r="J4" s="82"/>
      <c r="K4" s="82"/>
      <c r="L4" s="84"/>
      <c r="M4" s="84"/>
      <c r="N4" s="84"/>
      <c r="O4" s="84"/>
      <c r="P4" s="84"/>
      <c r="Q4" s="84"/>
      <c r="R4" s="84"/>
      <c r="S4" s="84"/>
      <c r="T4" s="84"/>
      <c r="U4" s="84"/>
      <c r="V4" s="84"/>
      <c r="W4" s="84"/>
      <c r="X4" s="84"/>
      <c r="Y4" s="84"/>
      <c r="Z4" s="84"/>
      <c r="AA4" s="84"/>
      <c r="AB4" s="84"/>
      <c r="AC4" s="84"/>
      <c r="AD4" s="102"/>
      <c r="AE4" s="102"/>
      <c r="AF4" s="99"/>
      <c r="AG4" s="102"/>
      <c r="AH4" s="130"/>
      <c r="AI4" s="130"/>
      <c r="AJ4" s="130"/>
      <c r="AK4" s="130"/>
      <c r="AL4" s="130"/>
      <c r="AM4" s="130"/>
      <c r="AN4" s="130"/>
      <c r="AO4" s="188"/>
      <c r="AP4" s="130"/>
      <c r="AQ4" s="188"/>
      <c r="AR4" s="130"/>
      <c r="AS4" s="130"/>
    </row>
    <row r="5" spans="1:45" s="141" customFormat="1" ht="12" customHeight="1">
      <c r="A5" s="85" t="s">
        <v>0</v>
      </c>
      <c r="B5" s="138"/>
      <c r="C5" s="80"/>
      <c r="D5" s="80"/>
      <c r="E5" s="80"/>
      <c r="F5" s="81"/>
      <c r="I5" s="82"/>
      <c r="J5" s="82"/>
      <c r="K5" s="82"/>
      <c r="L5" s="84"/>
      <c r="M5" s="84"/>
      <c r="N5" s="84"/>
      <c r="O5" s="84"/>
      <c r="P5" s="84"/>
      <c r="Q5" s="84"/>
      <c r="R5" s="84"/>
      <c r="S5" s="84"/>
      <c r="T5" s="84"/>
      <c r="U5" s="84"/>
      <c r="V5" s="84"/>
      <c r="W5" s="84"/>
      <c r="X5" s="84"/>
      <c r="Y5" s="84"/>
      <c r="Z5" s="84"/>
      <c r="AA5" s="84"/>
      <c r="AB5" s="84"/>
      <c r="AC5" s="84"/>
      <c r="AD5" s="102"/>
      <c r="AE5" s="102"/>
      <c r="AF5" s="99"/>
      <c r="AG5" s="102"/>
      <c r="AH5" s="130"/>
      <c r="AI5" s="130"/>
      <c r="AJ5" s="130"/>
      <c r="AK5" s="130"/>
      <c r="AL5" s="130"/>
      <c r="AM5" s="130"/>
      <c r="AN5" s="130"/>
      <c r="AO5" s="188"/>
      <c r="AP5" s="130"/>
      <c r="AQ5" s="188"/>
      <c r="AR5" s="130"/>
      <c r="AS5" s="130"/>
    </row>
    <row r="6" spans="1:45" s="141" customFormat="1" ht="12" customHeight="1">
      <c r="A6" s="157" t="s">
        <v>1385</v>
      </c>
      <c r="B6" s="158"/>
      <c r="C6" s="159"/>
      <c r="D6" s="159"/>
      <c r="E6" s="82"/>
      <c r="F6" s="81"/>
      <c r="I6" s="81"/>
      <c r="J6" s="81"/>
      <c r="K6" s="83" t="s">
        <v>1</v>
      </c>
      <c r="L6" s="84"/>
      <c r="M6" s="84"/>
      <c r="N6" s="84"/>
      <c r="O6" s="84"/>
      <c r="P6" s="84"/>
      <c r="Q6" s="84"/>
      <c r="R6" s="84"/>
      <c r="S6" s="84"/>
      <c r="T6" s="84"/>
      <c r="U6" s="84"/>
      <c r="V6" s="84"/>
      <c r="W6" s="84"/>
      <c r="X6" s="84"/>
      <c r="Y6" s="84"/>
      <c r="Z6" s="84"/>
      <c r="AA6" s="84"/>
      <c r="AB6" s="84"/>
      <c r="AC6" s="84"/>
      <c r="AD6" s="102"/>
      <c r="AE6" s="102"/>
      <c r="AF6" s="99"/>
      <c r="AG6" s="102"/>
      <c r="AH6" s="130"/>
      <c r="AI6" s="130"/>
      <c r="AJ6" s="130"/>
      <c r="AK6" s="130"/>
      <c r="AL6" s="130"/>
      <c r="AM6" s="130"/>
      <c r="AN6" s="130"/>
      <c r="AO6" s="188"/>
      <c r="AP6" s="130"/>
      <c r="AQ6" s="188"/>
      <c r="AR6" s="130"/>
      <c r="AS6" s="130"/>
    </row>
    <row r="7" spans="1:45" s="141" customFormat="1" ht="12" customHeight="1">
      <c r="A7" s="161" t="s">
        <v>1386</v>
      </c>
      <c r="B7" s="158"/>
      <c r="C7" s="159"/>
      <c r="D7" s="159"/>
      <c r="E7" s="82"/>
      <c r="F7" s="81"/>
      <c r="I7" s="81"/>
      <c r="J7" s="81"/>
      <c r="K7" s="83"/>
      <c r="L7" s="84"/>
      <c r="M7" s="84"/>
      <c r="N7" s="84"/>
      <c r="O7" s="84"/>
      <c r="P7" s="84"/>
      <c r="Q7" s="84"/>
      <c r="R7" s="84"/>
      <c r="S7" s="84"/>
      <c r="T7" s="84"/>
      <c r="U7" s="84"/>
      <c r="V7" s="84"/>
      <c r="W7" s="84"/>
      <c r="X7" s="84"/>
      <c r="Y7" s="84"/>
      <c r="Z7" s="84"/>
      <c r="AA7" s="84"/>
      <c r="AB7" s="84"/>
      <c r="AC7" s="84"/>
      <c r="AD7" s="102"/>
      <c r="AE7" s="102"/>
      <c r="AF7" s="99"/>
      <c r="AG7" s="102"/>
      <c r="AH7" s="130"/>
      <c r="AI7" s="130"/>
      <c r="AJ7" s="130"/>
      <c r="AK7" s="130"/>
      <c r="AL7" s="130"/>
      <c r="AM7" s="130"/>
      <c r="AN7" s="130"/>
      <c r="AO7" s="188"/>
      <c r="AP7" s="130"/>
      <c r="AQ7" s="188"/>
      <c r="AR7" s="130"/>
      <c r="AS7" s="130"/>
    </row>
    <row r="8" spans="1:45" s="141" customFormat="1" ht="12" customHeight="1">
      <c r="A8" s="85"/>
      <c r="B8" s="138"/>
      <c r="C8" s="82"/>
      <c r="D8" s="82"/>
      <c r="E8" s="82"/>
      <c r="F8" s="81"/>
      <c r="G8" s="82"/>
      <c r="H8" s="81"/>
      <c r="I8" s="81"/>
      <c r="J8" s="81"/>
      <c r="K8" s="83"/>
      <c r="L8" s="84"/>
      <c r="M8" s="84"/>
      <c r="N8" s="84"/>
      <c r="O8" s="84"/>
      <c r="P8" s="84"/>
      <c r="Q8" s="84"/>
      <c r="R8" s="84"/>
      <c r="S8" s="84"/>
      <c r="T8" s="84"/>
      <c r="U8" s="84"/>
      <c r="V8" s="84"/>
      <c r="W8" s="84"/>
      <c r="X8" s="84"/>
      <c r="Y8" s="84"/>
      <c r="Z8" s="84"/>
      <c r="AA8" s="84"/>
      <c r="AB8" s="84"/>
      <c r="AC8" s="84"/>
      <c r="AD8" s="102"/>
      <c r="AE8" s="102"/>
      <c r="AF8" s="99"/>
      <c r="AG8" s="102"/>
      <c r="AH8" s="130"/>
      <c r="AI8" s="130"/>
      <c r="AJ8" s="130"/>
      <c r="AK8" s="130"/>
      <c r="AL8" s="130"/>
      <c r="AM8" s="130"/>
      <c r="AN8" s="130"/>
      <c r="AO8" s="188"/>
      <c r="AP8" s="130"/>
      <c r="AQ8" s="188"/>
      <c r="AR8" s="286"/>
      <c r="AS8" s="130"/>
    </row>
    <row r="9" spans="1:45" s="141" customFormat="1" ht="12" customHeight="1">
      <c r="A9" s="359" t="s">
        <v>1384</v>
      </c>
      <c r="B9" s="138"/>
      <c r="C9" s="82"/>
      <c r="D9" s="82"/>
      <c r="E9" s="82"/>
      <c r="F9" s="81"/>
      <c r="G9" s="82"/>
      <c r="H9" s="81"/>
      <c r="I9" s="81"/>
      <c r="J9" s="81"/>
      <c r="K9" s="83"/>
      <c r="L9" s="84"/>
      <c r="M9" s="84"/>
      <c r="N9" s="84"/>
      <c r="O9" s="84"/>
      <c r="P9" s="84"/>
      <c r="Q9" s="84"/>
      <c r="R9" s="84"/>
      <c r="S9" s="84"/>
      <c r="T9" s="84"/>
      <c r="U9" s="84"/>
      <c r="V9" s="84"/>
      <c r="W9" s="84"/>
      <c r="X9" s="84"/>
      <c r="Y9" s="84"/>
      <c r="Z9" s="84"/>
      <c r="AA9" s="84"/>
      <c r="AB9" s="84"/>
      <c r="AC9" s="84"/>
      <c r="AD9" s="102"/>
      <c r="AE9" s="102"/>
      <c r="AF9" s="99"/>
      <c r="AG9" s="102"/>
      <c r="AH9" s="130"/>
      <c r="AI9" s="130"/>
      <c r="AJ9" s="130"/>
      <c r="AK9" s="130"/>
      <c r="AL9" s="130"/>
      <c r="AM9" s="130"/>
      <c r="AN9" s="130"/>
      <c r="AO9" s="188"/>
      <c r="AP9" s="130"/>
      <c r="AQ9" s="188"/>
      <c r="AR9" s="130"/>
      <c r="AS9" s="130"/>
    </row>
    <row r="10" spans="1:45" s="141" customFormat="1" ht="12" customHeight="1" thickBot="1">
      <c r="A10" s="359"/>
      <c r="B10" s="138"/>
      <c r="C10" s="82"/>
      <c r="D10" s="82"/>
      <c r="E10" s="82"/>
      <c r="F10" s="81"/>
      <c r="G10" s="82"/>
      <c r="H10" s="81"/>
      <c r="I10" s="81"/>
      <c r="J10" s="81"/>
      <c r="K10" s="83"/>
      <c r="L10" s="84"/>
      <c r="M10" s="84"/>
      <c r="N10" s="84"/>
      <c r="O10" s="84"/>
      <c r="P10" s="84"/>
      <c r="Q10" s="84"/>
      <c r="R10" s="84"/>
      <c r="S10" s="84"/>
      <c r="T10" s="84"/>
      <c r="U10" s="84"/>
      <c r="V10" s="84"/>
      <c r="W10" s="84"/>
      <c r="X10" s="84"/>
      <c r="Y10" s="84"/>
      <c r="Z10" s="84"/>
      <c r="AA10" s="84"/>
      <c r="AB10" s="84"/>
      <c r="AC10" s="84"/>
      <c r="AD10" s="102"/>
      <c r="AE10" s="102"/>
      <c r="AF10" s="99"/>
      <c r="AG10" s="102"/>
      <c r="AH10" s="130"/>
      <c r="AI10" s="130"/>
      <c r="AJ10" s="130"/>
      <c r="AK10" s="130"/>
      <c r="AL10" s="130"/>
      <c r="AM10" s="130"/>
      <c r="AN10" s="130"/>
      <c r="AO10" s="188"/>
      <c r="AP10" s="130"/>
      <c r="AQ10" s="188"/>
      <c r="AR10" s="130"/>
      <c r="AS10" s="130"/>
    </row>
    <row r="11" spans="1:45" s="141" customFormat="1" ht="15.75" thickBot="1">
      <c r="A11" s="86" t="s">
        <v>2</v>
      </c>
      <c r="B11" s="139"/>
      <c r="C11" s="87"/>
      <c r="D11" s="87"/>
      <c r="E11" s="87"/>
      <c r="F11" s="87"/>
      <c r="G11" s="88"/>
      <c r="H11" s="87"/>
      <c r="I11" s="88"/>
      <c r="J11" s="89"/>
      <c r="K11" s="90"/>
      <c r="L11" s="442" t="s">
        <v>1352</v>
      </c>
      <c r="M11" s="443"/>
      <c r="N11" s="442" t="s">
        <v>4</v>
      </c>
      <c r="O11" s="443"/>
      <c r="P11" s="442" t="s">
        <v>1353</v>
      </c>
      <c r="Q11" s="443"/>
      <c r="R11" s="442" t="s">
        <v>1354</v>
      </c>
      <c r="S11" s="443"/>
      <c r="T11" s="442" t="s">
        <v>1355</v>
      </c>
      <c r="U11" s="443"/>
      <c r="V11" s="442" t="s">
        <v>5</v>
      </c>
      <c r="W11" s="443"/>
      <c r="X11" s="442" t="s">
        <v>1356</v>
      </c>
      <c r="Y11" s="443"/>
      <c r="Z11" s="442" t="s">
        <v>7</v>
      </c>
      <c r="AA11" s="443"/>
      <c r="AB11" s="146" t="s">
        <v>8</v>
      </c>
      <c r="AC11" s="199"/>
      <c r="AD11" s="446" t="s">
        <v>344</v>
      </c>
      <c r="AE11" s="447"/>
      <c r="AF11" s="447"/>
      <c r="AG11" s="448" t="s">
        <v>1321</v>
      </c>
      <c r="AH11" s="448"/>
      <c r="AI11" s="448"/>
      <c r="AJ11" s="447" t="s">
        <v>1320</v>
      </c>
      <c r="AK11" s="447"/>
      <c r="AL11" s="447"/>
      <c r="AM11" s="321"/>
      <c r="AN11" s="447" t="s">
        <v>1319</v>
      </c>
      <c r="AO11" s="447"/>
      <c r="AP11" s="442" t="s">
        <v>1316</v>
      </c>
      <c r="AQ11" s="443"/>
      <c r="AR11" s="444" t="s">
        <v>1317</v>
      </c>
      <c r="AS11" s="449"/>
    </row>
    <row r="12" spans="1:45" s="142" customFormat="1" ht="39" thickBot="1">
      <c r="A12" s="63" t="s">
        <v>9</v>
      </c>
      <c r="B12" s="64" t="s">
        <v>19</v>
      </c>
      <c r="C12" s="299" t="s">
        <v>10</v>
      </c>
      <c r="D12" s="64" t="s">
        <v>11</v>
      </c>
      <c r="E12" s="64" t="s">
        <v>12</v>
      </c>
      <c r="F12" s="242" t="s">
        <v>13</v>
      </c>
      <c r="G12" s="248" t="s">
        <v>14</v>
      </c>
      <c r="H12" s="64" t="s">
        <v>15</v>
      </c>
      <c r="I12" s="65" t="s">
        <v>16</v>
      </c>
      <c r="J12" s="66" t="s">
        <v>1286</v>
      </c>
      <c r="K12" s="259" t="s">
        <v>1287</v>
      </c>
      <c r="L12" s="91" t="s">
        <v>1357</v>
      </c>
      <c r="M12" s="91" t="s">
        <v>1358</v>
      </c>
      <c r="N12" s="267" t="s">
        <v>1195</v>
      </c>
      <c r="O12" s="91" t="s">
        <v>1196</v>
      </c>
      <c r="P12" s="267" t="s">
        <v>1359</v>
      </c>
      <c r="Q12" s="91" t="s">
        <v>1360</v>
      </c>
      <c r="R12" s="267" t="s">
        <v>1361</v>
      </c>
      <c r="S12" s="91" t="s">
        <v>1362</v>
      </c>
      <c r="T12" s="267" t="s">
        <v>1363</v>
      </c>
      <c r="U12" s="91" t="s">
        <v>1364</v>
      </c>
      <c r="V12" s="267" t="s">
        <v>1197</v>
      </c>
      <c r="W12" s="91" t="s">
        <v>1198</v>
      </c>
      <c r="X12" s="267" t="s">
        <v>1365</v>
      </c>
      <c r="Y12" s="91" t="s">
        <v>1366</v>
      </c>
      <c r="Z12" s="91" t="s">
        <v>1201</v>
      </c>
      <c r="AA12" s="91" t="s">
        <v>1202</v>
      </c>
      <c r="AB12" s="67" t="s">
        <v>1203</v>
      </c>
      <c r="AC12" s="268" t="s">
        <v>1204</v>
      </c>
      <c r="AD12" s="67" t="s">
        <v>345</v>
      </c>
      <c r="AE12" s="67" t="s">
        <v>346</v>
      </c>
      <c r="AF12" s="268" t="s">
        <v>957</v>
      </c>
      <c r="AG12" s="91" t="s">
        <v>349</v>
      </c>
      <c r="AH12" s="91" t="s">
        <v>347</v>
      </c>
      <c r="AI12" s="91" t="s">
        <v>348</v>
      </c>
      <c r="AJ12" s="67" t="s">
        <v>956</v>
      </c>
      <c r="AK12" s="268" t="s">
        <v>955</v>
      </c>
      <c r="AL12" s="67" t="s">
        <v>954</v>
      </c>
      <c r="AM12" s="91" t="s">
        <v>1213</v>
      </c>
      <c r="AN12" s="268" t="s">
        <v>1235</v>
      </c>
      <c r="AO12" s="268" t="s">
        <v>1318</v>
      </c>
      <c r="AP12" s="91" t="s">
        <v>1208</v>
      </c>
      <c r="AQ12" s="298" t="s">
        <v>1140</v>
      </c>
      <c r="AR12" s="297" t="s">
        <v>1292</v>
      </c>
      <c r="AS12" s="297" t="s">
        <v>1291</v>
      </c>
    </row>
    <row r="13" spans="1:45" s="143" customFormat="1" ht="34.5" thickBot="1">
      <c r="A13" s="40" t="s">
        <v>1189</v>
      </c>
      <c r="B13" s="71" t="s">
        <v>1315</v>
      </c>
      <c r="C13" s="243" t="s">
        <v>1185</v>
      </c>
      <c r="D13" s="40" t="s">
        <v>1187</v>
      </c>
      <c r="E13" s="40" t="s">
        <v>1189</v>
      </c>
      <c r="F13" s="233" t="s">
        <v>20</v>
      </c>
      <c r="G13" s="249">
        <v>7896261018372</v>
      </c>
      <c r="H13" s="71" t="s">
        <v>1191</v>
      </c>
      <c r="I13" s="211">
        <v>526515030085002</v>
      </c>
      <c r="J13" s="71">
        <v>727938</v>
      </c>
      <c r="K13" s="260" t="s">
        <v>28</v>
      </c>
      <c r="L13" s="363">
        <v>393.87</v>
      </c>
      <c r="M13" s="370">
        <v>524.26</v>
      </c>
      <c r="N13" s="370">
        <v>382.79</v>
      </c>
      <c r="O13" s="370">
        <v>510</v>
      </c>
      <c r="P13" s="370">
        <v>332.61</v>
      </c>
      <c r="Q13" s="370">
        <v>459.82</v>
      </c>
      <c r="R13" s="370">
        <v>380.12</v>
      </c>
      <c r="S13" s="370">
        <v>506.55</v>
      </c>
      <c r="T13" s="370">
        <v>330.6</v>
      </c>
      <c r="U13" s="370">
        <v>457.03</v>
      </c>
      <c r="V13" s="370">
        <v>377.48</v>
      </c>
      <c r="W13" s="370">
        <v>503.15</v>
      </c>
      <c r="X13" s="370">
        <v>328.61</v>
      </c>
      <c r="Y13" s="370">
        <v>454.28</v>
      </c>
      <c r="Z13" s="370">
        <v>353</v>
      </c>
      <c r="AA13" s="370">
        <v>471.53</v>
      </c>
      <c r="AB13" s="370" t="s">
        <v>341</v>
      </c>
      <c r="AC13" s="380" t="s">
        <v>341</v>
      </c>
      <c r="AD13" s="71" t="s">
        <v>351</v>
      </c>
      <c r="AE13" s="71" t="s">
        <v>352</v>
      </c>
      <c r="AF13" s="232"/>
      <c r="AG13" s="124" t="s">
        <v>350</v>
      </c>
      <c r="AH13" s="124" t="s">
        <v>350</v>
      </c>
      <c r="AI13" s="124" t="s">
        <v>350</v>
      </c>
      <c r="AJ13" s="124" t="s">
        <v>350</v>
      </c>
      <c r="AK13" s="269" t="s">
        <v>350</v>
      </c>
      <c r="AL13" s="124" t="s">
        <v>350</v>
      </c>
      <c r="AM13" s="124" t="s">
        <v>350</v>
      </c>
      <c r="AN13" s="269"/>
      <c r="AO13" s="278"/>
      <c r="AP13" s="124" t="s">
        <v>350</v>
      </c>
      <c r="AQ13" s="278"/>
      <c r="AR13" s="124" t="s">
        <v>1293</v>
      </c>
      <c r="AS13" s="289" t="s">
        <v>1296</v>
      </c>
    </row>
    <row r="14" spans="1:45" s="143" customFormat="1" ht="34.5" thickBot="1">
      <c r="A14" s="42" t="s">
        <v>304</v>
      </c>
      <c r="B14" s="70" t="s">
        <v>1315</v>
      </c>
      <c r="C14" s="244" t="s">
        <v>729</v>
      </c>
      <c r="D14" s="42" t="s">
        <v>303</v>
      </c>
      <c r="E14" s="42" t="s">
        <v>304</v>
      </c>
      <c r="F14" s="239" t="s">
        <v>20</v>
      </c>
      <c r="G14" s="254">
        <v>7896261015722</v>
      </c>
      <c r="H14" s="70" t="s">
        <v>305</v>
      </c>
      <c r="I14" s="170">
        <v>526531501154411</v>
      </c>
      <c r="J14" s="70" t="s">
        <v>1177</v>
      </c>
      <c r="K14" s="264" t="s">
        <v>21</v>
      </c>
      <c r="L14" s="364">
        <v>190.29</v>
      </c>
      <c r="M14" s="361">
        <v>263.07</v>
      </c>
      <c r="N14" s="361">
        <v>185.65</v>
      </c>
      <c r="O14" s="361">
        <v>256.65</v>
      </c>
      <c r="P14" s="361">
        <v>185.65</v>
      </c>
      <c r="Q14" s="361">
        <v>256.65</v>
      </c>
      <c r="R14" s="361">
        <v>184.52</v>
      </c>
      <c r="S14" s="361">
        <v>255.09</v>
      </c>
      <c r="T14" s="361">
        <v>184.52</v>
      </c>
      <c r="U14" s="361">
        <v>255.09</v>
      </c>
      <c r="V14" s="361">
        <v>183.41</v>
      </c>
      <c r="W14" s="361">
        <v>253.55</v>
      </c>
      <c r="X14" s="361">
        <v>183.41</v>
      </c>
      <c r="Y14" s="361">
        <v>253.55</v>
      </c>
      <c r="Z14" s="361">
        <v>172.99</v>
      </c>
      <c r="AA14" s="361">
        <v>239.15</v>
      </c>
      <c r="AB14" s="361" t="s">
        <v>341</v>
      </c>
      <c r="AC14" s="381" t="s">
        <v>341</v>
      </c>
      <c r="AD14" s="70" t="s">
        <v>356</v>
      </c>
      <c r="AE14" s="70" t="s">
        <v>352</v>
      </c>
      <c r="AF14" s="238" t="s">
        <v>976</v>
      </c>
      <c r="AG14" s="70" t="s">
        <v>350</v>
      </c>
      <c r="AH14" s="123" t="s">
        <v>350</v>
      </c>
      <c r="AI14" s="123" t="s">
        <v>350</v>
      </c>
      <c r="AJ14" s="123" t="s">
        <v>399</v>
      </c>
      <c r="AK14" s="275" t="s">
        <v>350</v>
      </c>
      <c r="AL14" s="123" t="s">
        <v>350</v>
      </c>
      <c r="AM14" s="123" t="s">
        <v>350</v>
      </c>
      <c r="AN14" s="275"/>
      <c r="AO14" s="284"/>
      <c r="AP14" s="123" t="s">
        <v>350</v>
      </c>
      <c r="AQ14" s="284"/>
      <c r="AR14" s="123" t="s">
        <v>1389</v>
      </c>
      <c r="AS14" s="291">
        <v>40058</v>
      </c>
    </row>
    <row r="15" spans="1:45" s="143" customFormat="1" ht="33.75">
      <c r="A15" s="59" t="s">
        <v>307</v>
      </c>
      <c r="B15" s="47" t="s">
        <v>1315</v>
      </c>
      <c r="C15" s="74" t="s">
        <v>997</v>
      </c>
      <c r="D15" s="32" t="s">
        <v>309</v>
      </c>
      <c r="E15" s="59" t="s">
        <v>307</v>
      </c>
      <c r="F15" s="235" t="s">
        <v>20</v>
      </c>
      <c r="G15" s="252">
        <v>7896261016637</v>
      </c>
      <c r="H15" s="47" t="s">
        <v>310</v>
      </c>
      <c r="I15" s="105">
        <v>526512120076603</v>
      </c>
      <c r="J15" s="47">
        <v>726876</v>
      </c>
      <c r="K15" s="110" t="s">
        <v>21</v>
      </c>
      <c r="L15" s="362">
        <v>447.96</v>
      </c>
      <c r="M15" s="368">
        <v>619.27</v>
      </c>
      <c r="N15" s="368">
        <v>437.03</v>
      </c>
      <c r="O15" s="368">
        <v>604.17</v>
      </c>
      <c r="P15" s="368">
        <v>437.03</v>
      </c>
      <c r="Q15" s="368">
        <v>604.17</v>
      </c>
      <c r="R15" s="368">
        <v>434.38</v>
      </c>
      <c r="S15" s="368">
        <v>600.51</v>
      </c>
      <c r="T15" s="368">
        <v>434.38</v>
      </c>
      <c r="U15" s="368">
        <v>600.51</v>
      </c>
      <c r="V15" s="368">
        <v>431.76</v>
      </c>
      <c r="W15" s="368">
        <v>596.88</v>
      </c>
      <c r="X15" s="368">
        <v>431.76</v>
      </c>
      <c r="Y15" s="368">
        <v>596.88</v>
      </c>
      <c r="Z15" s="368">
        <v>407.23</v>
      </c>
      <c r="AA15" s="368">
        <v>562.97</v>
      </c>
      <c r="AB15" s="368" t="s">
        <v>341</v>
      </c>
      <c r="AC15" s="379" t="s">
        <v>341</v>
      </c>
      <c r="AD15" s="47" t="s">
        <v>1233</v>
      </c>
      <c r="AE15" s="47" t="s">
        <v>352</v>
      </c>
      <c r="AF15" s="234" t="s">
        <v>977</v>
      </c>
      <c r="AG15" s="47" t="s">
        <v>350</v>
      </c>
      <c r="AH15" s="121" t="s">
        <v>350</v>
      </c>
      <c r="AI15" s="121" t="s">
        <v>350</v>
      </c>
      <c r="AJ15" s="121" t="s">
        <v>399</v>
      </c>
      <c r="AK15" s="273" t="s">
        <v>350</v>
      </c>
      <c r="AL15" s="121" t="s">
        <v>350</v>
      </c>
      <c r="AM15" s="121" t="s">
        <v>350</v>
      </c>
      <c r="AN15" s="273"/>
      <c r="AO15" s="282"/>
      <c r="AP15" s="121" t="s">
        <v>399</v>
      </c>
      <c r="AQ15" s="282" t="s">
        <v>1283</v>
      </c>
      <c r="AR15" s="121" t="s">
        <v>1294</v>
      </c>
      <c r="AS15" s="121" t="s">
        <v>1294</v>
      </c>
    </row>
    <row r="16" spans="1:45" s="143" customFormat="1" ht="34.5" thickBot="1">
      <c r="A16" s="58" t="s">
        <v>307</v>
      </c>
      <c r="B16" s="52" t="s">
        <v>1315</v>
      </c>
      <c r="C16" s="245" t="s">
        <v>997</v>
      </c>
      <c r="D16" s="210" t="s">
        <v>306</v>
      </c>
      <c r="E16" s="58" t="s">
        <v>307</v>
      </c>
      <c r="F16" s="237" t="s">
        <v>20</v>
      </c>
      <c r="G16" s="253">
        <v>7896261016620</v>
      </c>
      <c r="H16" s="52" t="s">
        <v>308</v>
      </c>
      <c r="I16" s="104">
        <v>526532201154412</v>
      </c>
      <c r="J16" s="52" t="s">
        <v>1178</v>
      </c>
      <c r="K16" s="263" t="s">
        <v>21</v>
      </c>
      <c r="L16" s="363">
        <v>44.79</v>
      </c>
      <c r="M16" s="370">
        <v>61.92</v>
      </c>
      <c r="N16" s="370">
        <v>43.7</v>
      </c>
      <c r="O16" s="370">
        <v>60.41</v>
      </c>
      <c r="P16" s="370">
        <v>43.7</v>
      </c>
      <c r="Q16" s="370">
        <v>60.41</v>
      </c>
      <c r="R16" s="370">
        <v>43.44</v>
      </c>
      <c r="S16" s="370">
        <v>60.05</v>
      </c>
      <c r="T16" s="370">
        <v>43.44</v>
      </c>
      <c r="U16" s="370">
        <v>60.05</v>
      </c>
      <c r="V16" s="370">
        <v>43.17</v>
      </c>
      <c r="W16" s="370">
        <v>59.68</v>
      </c>
      <c r="X16" s="370">
        <v>43.17</v>
      </c>
      <c r="Y16" s="370">
        <v>59.68</v>
      </c>
      <c r="Z16" s="370">
        <v>40.72</v>
      </c>
      <c r="AA16" s="370">
        <v>56.29</v>
      </c>
      <c r="AB16" s="370" t="s">
        <v>341</v>
      </c>
      <c r="AC16" s="380" t="s">
        <v>341</v>
      </c>
      <c r="AD16" s="52" t="s">
        <v>356</v>
      </c>
      <c r="AE16" s="52" t="s">
        <v>352</v>
      </c>
      <c r="AF16" s="236" t="s">
        <v>977</v>
      </c>
      <c r="AG16" s="52" t="s">
        <v>350</v>
      </c>
      <c r="AH16" s="117" t="s">
        <v>350</v>
      </c>
      <c r="AI16" s="117" t="s">
        <v>350</v>
      </c>
      <c r="AJ16" s="117" t="s">
        <v>399</v>
      </c>
      <c r="AK16" s="274" t="s">
        <v>350</v>
      </c>
      <c r="AL16" s="117" t="s">
        <v>350</v>
      </c>
      <c r="AM16" s="117" t="s">
        <v>350</v>
      </c>
      <c r="AN16" s="274"/>
      <c r="AO16" s="283"/>
      <c r="AP16" s="117" t="s">
        <v>350</v>
      </c>
      <c r="AQ16" s="283"/>
      <c r="AR16" s="117" t="s">
        <v>1295</v>
      </c>
      <c r="AS16" s="288" t="s">
        <v>1390</v>
      </c>
    </row>
    <row r="17" spans="1:45" s="143" customFormat="1" ht="33.75">
      <c r="A17" s="60" t="s">
        <v>312</v>
      </c>
      <c r="B17" s="49" t="s">
        <v>1315</v>
      </c>
      <c r="C17" s="246" t="s">
        <v>358</v>
      </c>
      <c r="D17" s="60" t="s">
        <v>311</v>
      </c>
      <c r="E17" s="60" t="s">
        <v>312</v>
      </c>
      <c r="F17" s="227" t="s">
        <v>20</v>
      </c>
      <c r="G17" s="250">
        <v>7896261016514</v>
      </c>
      <c r="H17" s="49" t="s">
        <v>313</v>
      </c>
      <c r="I17" s="108">
        <v>526531901152317</v>
      </c>
      <c r="J17" s="49" t="s">
        <v>1179</v>
      </c>
      <c r="K17" s="261" t="s">
        <v>21</v>
      </c>
      <c r="L17" s="366">
        <v>44.79</v>
      </c>
      <c r="M17" s="360">
        <v>61.92</v>
      </c>
      <c r="N17" s="360">
        <v>43.7</v>
      </c>
      <c r="O17" s="360">
        <v>60.41</v>
      </c>
      <c r="P17" s="360">
        <v>43.7</v>
      </c>
      <c r="Q17" s="360">
        <v>60.41</v>
      </c>
      <c r="R17" s="360">
        <v>43.44</v>
      </c>
      <c r="S17" s="360">
        <v>60.05</v>
      </c>
      <c r="T17" s="360">
        <v>43.44</v>
      </c>
      <c r="U17" s="360">
        <v>60.05</v>
      </c>
      <c r="V17" s="360">
        <v>43.17</v>
      </c>
      <c r="W17" s="360">
        <v>59.68</v>
      </c>
      <c r="X17" s="360">
        <v>43.17</v>
      </c>
      <c r="Y17" s="360">
        <v>59.68</v>
      </c>
      <c r="Z17" s="360">
        <v>40.72</v>
      </c>
      <c r="AA17" s="360">
        <v>56.29</v>
      </c>
      <c r="AB17" s="360" t="s">
        <v>341</v>
      </c>
      <c r="AC17" s="383" t="s">
        <v>341</v>
      </c>
      <c r="AD17" s="49" t="s">
        <v>351</v>
      </c>
      <c r="AE17" s="49" t="s">
        <v>352</v>
      </c>
      <c r="AF17" s="241" t="s">
        <v>977</v>
      </c>
      <c r="AG17" s="49" t="s">
        <v>350</v>
      </c>
      <c r="AH17" s="119" t="s">
        <v>350</v>
      </c>
      <c r="AI17" s="119" t="s">
        <v>350</v>
      </c>
      <c r="AJ17" s="119" t="s">
        <v>399</v>
      </c>
      <c r="AK17" s="271" t="s">
        <v>350</v>
      </c>
      <c r="AL17" s="119" t="s">
        <v>350</v>
      </c>
      <c r="AM17" s="119" t="s">
        <v>350</v>
      </c>
      <c r="AN17" s="271"/>
      <c r="AO17" s="280"/>
      <c r="AP17" s="119" t="s">
        <v>350</v>
      </c>
      <c r="AQ17" s="280"/>
      <c r="AR17" s="118" t="s">
        <v>1389</v>
      </c>
      <c r="AS17" s="292">
        <v>40345</v>
      </c>
    </row>
    <row r="18" spans="1:45" s="143" customFormat="1" ht="34.5" thickBot="1">
      <c r="A18" s="62" t="s">
        <v>312</v>
      </c>
      <c r="B18" s="51" t="s">
        <v>1315</v>
      </c>
      <c r="C18" s="225" t="s">
        <v>358</v>
      </c>
      <c r="D18" s="62" t="s">
        <v>1206</v>
      </c>
      <c r="E18" s="62" t="s">
        <v>312</v>
      </c>
      <c r="F18" s="231" t="s">
        <v>20</v>
      </c>
      <c r="G18" s="251">
        <v>7896261016521</v>
      </c>
      <c r="H18" s="51" t="s">
        <v>314</v>
      </c>
      <c r="I18" s="73">
        <v>526512120076503</v>
      </c>
      <c r="J18" s="51" t="s">
        <v>1180</v>
      </c>
      <c r="K18" s="262" t="s">
        <v>21</v>
      </c>
      <c r="L18" s="364">
        <v>447.96</v>
      </c>
      <c r="M18" s="361">
        <v>619.27</v>
      </c>
      <c r="N18" s="361">
        <v>437.03</v>
      </c>
      <c r="O18" s="361">
        <v>604.17</v>
      </c>
      <c r="P18" s="361">
        <v>437.03</v>
      </c>
      <c r="Q18" s="361">
        <v>604.17</v>
      </c>
      <c r="R18" s="361">
        <v>434.38</v>
      </c>
      <c r="S18" s="361">
        <v>600.51</v>
      </c>
      <c r="T18" s="361">
        <v>434.38</v>
      </c>
      <c r="U18" s="361">
        <v>600.51</v>
      </c>
      <c r="V18" s="361">
        <v>431.76</v>
      </c>
      <c r="W18" s="361">
        <v>596.88</v>
      </c>
      <c r="X18" s="361">
        <v>431.76</v>
      </c>
      <c r="Y18" s="361">
        <v>596.88</v>
      </c>
      <c r="Z18" s="361">
        <v>407.23</v>
      </c>
      <c r="AA18" s="361">
        <v>562.97</v>
      </c>
      <c r="AB18" s="361" t="s">
        <v>341</v>
      </c>
      <c r="AC18" s="381" t="s">
        <v>341</v>
      </c>
      <c r="AD18" s="51" t="s">
        <v>1233</v>
      </c>
      <c r="AE18" s="51" t="s">
        <v>352</v>
      </c>
      <c r="AF18" s="230" t="s">
        <v>977</v>
      </c>
      <c r="AG18" s="51" t="s">
        <v>350</v>
      </c>
      <c r="AH18" s="120" t="s">
        <v>350</v>
      </c>
      <c r="AI18" s="120" t="s">
        <v>350</v>
      </c>
      <c r="AJ18" s="120" t="s">
        <v>399</v>
      </c>
      <c r="AK18" s="272" t="s">
        <v>350</v>
      </c>
      <c r="AL18" s="120" t="s">
        <v>350</v>
      </c>
      <c r="AM18" s="120" t="s">
        <v>350</v>
      </c>
      <c r="AN18" s="272"/>
      <c r="AO18" s="281"/>
      <c r="AP18" s="120" t="s">
        <v>399</v>
      </c>
      <c r="AQ18" s="281" t="s">
        <v>1283</v>
      </c>
      <c r="AR18" s="120" t="s">
        <v>1389</v>
      </c>
      <c r="AS18" s="293">
        <v>40345</v>
      </c>
    </row>
    <row r="19" spans="1:45" s="143" customFormat="1" ht="33.75">
      <c r="A19" s="59" t="s">
        <v>316</v>
      </c>
      <c r="B19" s="47" t="s">
        <v>1315</v>
      </c>
      <c r="C19" s="74" t="s">
        <v>998</v>
      </c>
      <c r="D19" s="59" t="s">
        <v>315</v>
      </c>
      <c r="E19" s="59" t="s">
        <v>316</v>
      </c>
      <c r="F19" s="235" t="s">
        <v>20</v>
      </c>
      <c r="G19" s="252">
        <v>7896261016736</v>
      </c>
      <c r="H19" s="47" t="s">
        <v>317</v>
      </c>
      <c r="I19" s="105">
        <v>526532401153411</v>
      </c>
      <c r="J19" s="47" t="s">
        <v>1181</v>
      </c>
      <c r="K19" s="110" t="s">
        <v>28</v>
      </c>
      <c r="L19" s="367">
        <v>220</v>
      </c>
      <c r="M19" s="368">
        <v>292.83</v>
      </c>
      <c r="N19" s="368">
        <v>213.81</v>
      </c>
      <c r="O19" s="368">
        <v>284.86</v>
      </c>
      <c r="P19" s="368">
        <v>185.78</v>
      </c>
      <c r="Q19" s="368">
        <v>256.83</v>
      </c>
      <c r="R19" s="368">
        <v>212.32</v>
      </c>
      <c r="S19" s="368">
        <v>282.94</v>
      </c>
      <c r="T19" s="368">
        <v>184.66</v>
      </c>
      <c r="U19" s="368">
        <v>255.28</v>
      </c>
      <c r="V19" s="368">
        <v>210.84</v>
      </c>
      <c r="W19" s="368">
        <v>281.03</v>
      </c>
      <c r="X19" s="368">
        <v>183.54</v>
      </c>
      <c r="Y19" s="368">
        <v>253.73</v>
      </c>
      <c r="Z19" s="368">
        <v>197.17</v>
      </c>
      <c r="AA19" s="368">
        <v>263.38</v>
      </c>
      <c r="AB19" s="368" t="s">
        <v>341</v>
      </c>
      <c r="AC19" s="379" t="s">
        <v>341</v>
      </c>
      <c r="AD19" s="47" t="s">
        <v>356</v>
      </c>
      <c r="AE19" s="47" t="s">
        <v>352</v>
      </c>
      <c r="AF19" s="234" t="s">
        <v>976</v>
      </c>
      <c r="AG19" s="47" t="s">
        <v>350</v>
      </c>
      <c r="AH19" s="121" t="s">
        <v>350</v>
      </c>
      <c r="AI19" s="121" t="s">
        <v>350</v>
      </c>
      <c r="AJ19" s="121" t="s">
        <v>399</v>
      </c>
      <c r="AK19" s="273" t="s">
        <v>350</v>
      </c>
      <c r="AL19" s="121" t="s">
        <v>350</v>
      </c>
      <c r="AM19" s="121" t="s">
        <v>350</v>
      </c>
      <c r="AN19" s="273"/>
      <c r="AO19" s="282"/>
      <c r="AP19" s="121" t="s">
        <v>350</v>
      </c>
      <c r="AQ19" s="282"/>
      <c r="AR19" s="121" t="s">
        <v>1295</v>
      </c>
      <c r="AS19" s="290">
        <v>40710</v>
      </c>
    </row>
    <row r="20" spans="1:45" s="143" customFormat="1" ht="34.5" thickBot="1">
      <c r="A20" s="58" t="s">
        <v>316</v>
      </c>
      <c r="B20" s="52" t="s">
        <v>1315</v>
      </c>
      <c r="C20" s="245" t="s">
        <v>998</v>
      </c>
      <c r="D20" s="58" t="s">
        <v>335</v>
      </c>
      <c r="E20" s="58" t="s">
        <v>316</v>
      </c>
      <c r="F20" s="237" t="s">
        <v>20</v>
      </c>
      <c r="G20" s="253">
        <v>7896261018280</v>
      </c>
      <c r="H20" s="52" t="s">
        <v>336</v>
      </c>
      <c r="I20" s="104">
        <v>526514030078903</v>
      </c>
      <c r="J20" s="52" t="s">
        <v>1182</v>
      </c>
      <c r="K20" s="263" t="s">
        <v>28</v>
      </c>
      <c r="L20" s="369">
        <v>220</v>
      </c>
      <c r="M20" s="370">
        <v>292.83</v>
      </c>
      <c r="N20" s="370">
        <v>213.81</v>
      </c>
      <c r="O20" s="370">
        <v>284.86</v>
      </c>
      <c r="P20" s="370">
        <v>185.78</v>
      </c>
      <c r="Q20" s="370">
        <v>256.83</v>
      </c>
      <c r="R20" s="370">
        <v>212.32</v>
      </c>
      <c r="S20" s="370">
        <v>282.94</v>
      </c>
      <c r="T20" s="370">
        <v>184.66</v>
      </c>
      <c r="U20" s="370">
        <v>255.28</v>
      </c>
      <c r="V20" s="370">
        <v>210.84</v>
      </c>
      <c r="W20" s="370">
        <v>281.03</v>
      </c>
      <c r="X20" s="370">
        <v>183.54</v>
      </c>
      <c r="Y20" s="370">
        <v>253.73</v>
      </c>
      <c r="Z20" s="370">
        <v>197.17</v>
      </c>
      <c r="AA20" s="370">
        <v>263.38</v>
      </c>
      <c r="AB20" s="370" t="s">
        <v>341</v>
      </c>
      <c r="AC20" s="380" t="s">
        <v>341</v>
      </c>
      <c r="AD20" s="52" t="s">
        <v>356</v>
      </c>
      <c r="AE20" s="52" t="s">
        <v>352</v>
      </c>
      <c r="AF20" s="236" t="s">
        <v>976</v>
      </c>
      <c r="AG20" s="52" t="s">
        <v>350</v>
      </c>
      <c r="AH20" s="117" t="s">
        <v>350</v>
      </c>
      <c r="AI20" s="117" t="s">
        <v>350</v>
      </c>
      <c r="AJ20" s="117" t="s">
        <v>399</v>
      </c>
      <c r="AK20" s="274" t="s">
        <v>350</v>
      </c>
      <c r="AL20" s="117" t="s">
        <v>350</v>
      </c>
      <c r="AM20" s="117" t="s">
        <v>350</v>
      </c>
      <c r="AN20" s="274"/>
      <c r="AO20" s="283"/>
      <c r="AP20" s="117" t="s">
        <v>350</v>
      </c>
      <c r="AQ20" s="283"/>
      <c r="AR20" s="288" t="s">
        <v>1296</v>
      </c>
      <c r="AS20" s="288" t="s">
        <v>1296</v>
      </c>
    </row>
    <row r="21" spans="1:45" s="141" customFormat="1" ht="13.5" thickBot="1">
      <c r="A21" s="78"/>
      <c r="B21" s="102"/>
      <c r="C21" s="78"/>
      <c r="D21" s="93"/>
      <c r="E21" s="78"/>
      <c r="F21" s="102"/>
      <c r="G21" s="102"/>
      <c r="H21" s="102"/>
      <c r="I21" s="102"/>
      <c r="J21" s="102"/>
      <c r="K21" s="102"/>
      <c r="L21" s="84"/>
      <c r="M21" s="84"/>
      <c r="N21" s="84"/>
      <c r="O21" s="84"/>
      <c r="P21" s="84"/>
      <c r="Q21" s="84"/>
      <c r="R21" s="84"/>
      <c r="S21" s="84"/>
      <c r="T21" s="84"/>
      <c r="U21" s="84"/>
      <c r="V21" s="84"/>
      <c r="W21" s="84"/>
      <c r="X21" s="84"/>
      <c r="Y21" s="84"/>
      <c r="Z21" s="84"/>
      <c r="AA21" s="84"/>
      <c r="AB21" s="84"/>
      <c r="AC21" s="84"/>
      <c r="AD21" s="200"/>
      <c r="AE21" s="200"/>
      <c r="AF21" s="201"/>
      <c r="AG21" s="200"/>
      <c r="AH21" s="102"/>
      <c r="AI21" s="102"/>
      <c r="AJ21" s="102"/>
      <c r="AK21" s="102"/>
      <c r="AL21" s="102"/>
      <c r="AM21" s="102"/>
      <c r="AN21" s="102"/>
      <c r="AO21" s="99"/>
      <c r="AP21" s="102"/>
      <c r="AQ21" s="99"/>
      <c r="AR21" s="102"/>
      <c r="AS21" s="102"/>
    </row>
    <row r="22" spans="1:45" s="141" customFormat="1" ht="13.5" thickBot="1">
      <c r="A22" s="75"/>
      <c r="B22" s="77"/>
      <c r="C22" s="78"/>
      <c r="D22" s="93"/>
      <c r="E22" s="78"/>
      <c r="F22" s="102"/>
      <c r="G22" s="102"/>
      <c r="H22" s="102"/>
      <c r="I22" s="102"/>
      <c r="J22" s="102"/>
      <c r="K22" s="102"/>
      <c r="L22" s="84"/>
      <c r="M22" s="84"/>
      <c r="N22" s="84"/>
      <c r="O22" s="84"/>
      <c r="P22" s="84"/>
      <c r="Q22" s="84"/>
      <c r="R22" s="84"/>
      <c r="S22" s="84"/>
      <c r="T22" s="84"/>
      <c r="U22" s="84"/>
      <c r="V22" s="84"/>
      <c r="W22" s="84"/>
      <c r="X22" s="84"/>
      <c r="Y22" s="84"/>
      <c r="Z22" s="84"/>
      <c r="AA22" s="84"/>
      <c r="AB22" s="84"/>
      <c r="AC22" s="84"/>
      <c r="AD22" s="103"/>
      <c r="AE22" s="103"/>
      <c r="AF22" s="41"/>
      <c r="AG22" s="103"/>
      <c r="AH22" s="102"/>
      <c r="AI22" s="102"/>
      <c r="AJ22" s="102"/>
      <c r="AK22" s="102"/>
      <c r="AL22" s="102"/>
      <c r="AM22" s="102"/>
      <c r="AN22" s="102"/>
      <c r="AO22" s="99"/>
      <c r="AP22" s="102"/>
      <c r="AQ22" s="99"/>
      <c r="AR22" s="102"/>
      <c r="AS22" s="102"/>
    </row>
    <row r="23" spans="1:45" s="141" customFormat="1" ht="13.5" thickBot="1">
      <c r="A23" s="78"/>
      <c r="B23" s="102"/>
      <c r="C23" s="78"/>
      <c r="D23" s="93"/>
      <c r="E23" s="78"/>
      <c r="F23" s="102"/>
      <c r="G23" s="102"/>
      <c r="H23" s="102"/>
      <c r="I23" s="102"/>
      <c r="J23" s="102"/>
      <c r="K23" s="102"/>
      <c r="L23" s="84"/>
      <c r="M23" s="84"/>
      <c r="N23" s="84"/>
      <c r="O23" s="84"/>
      <c r="P23" s="84"/>
      <c r="Q23" s="84"/>
      <c r="R23" s="84"/>
      <c r="S23" s="84"/>
      <c r="T23" s="84"/>
      <c r="U23" s="84"/>
      <c r="V23" s="84"/>
      <c r="W23" s="84"/>
      <c r="X23" s="84"/>
      <c r="Y23" s="84"/>
      <c r="Z23" s="84"/>
      <c r="AA23" s="84"/>
      <c r="AB23" s="84"/>
      <c r="AC23" s="84"/>
      <c r="AD23" s="103"/>
      <c r="AE23" s="103"/>
      <c r="AF23" s="41"/>
      <c r="AG23" s="103"/>
      <c r="AH23" s="125"/>
      <c r="AI23" s="125"/>
      <c r="AJ23" s="125"/>
      <c r="AK23" s="125"/>
      <c r="AL23" s="125"/>
      <c r="AM23" s="125"/>
      <c r="AN23" s="125"/>
      <c r="AO23" s="189"/>
      <c r="AP23" s="125"/>
      <c r="AQ23" s="189"/>
      <c r="AR23" s="125"/>
      <c r="AS23" s="125"/>
    </row>
    <row r="24" spans="1:45" s="141" customFormat="1" ht="15">
      <c r="A24" s="94"/>
      <c r="B24" s="140"/>
      <c r="C24" s="78"/>
      <c r="D24" s="93"/>
      <c r="E24" s="78"/>
      <c r="F24" s="102"/>
      <c r="G24" s="102"/>
      <c r="H24" s="102"/>
      <c r="I24" s="102"/>
      <c r="J24" s="102"/>
      <c r="K24" s="102"/>
      <c r="L24" s="84"/>
      <c r="M24" s="84"/>
      <c r="N24" s="84"/>
      <c r="O24" s="84"/>
      <c r="P24" s="84"/>
      <c r="Q24" s="84"/>
      <c r="R24" s="84"/>
      <c r="S24" s="84"/>
      <c r="T24" s="84"/>
      <c r="U24" s="84"/>
      <c r="V24" s="84"/>
      <c r="W24" s="84"/>
      <c r="X24" s="84"/>
      <c r="Y24" s="84"/>
      <c r="Z24" s="84"/>
      <c r="AA24" s="84"/>
      <c r="AB24" s="84"/>
      <c r="AC24" s="84"/>
      <c r="AD24" s="103"/>
      <c r="AE24" s="103"/>
      <c r="AF24" s="41"/>
      <c r="AG24" s="103"/>
      <c r="AH24" s="102"/>
      <c r="AI24" s="102"/>
      <c r="AJ24" s="102"/>
      <c r="AK24" s="102"/>
      <c r="AL24" s="102"/>
      <c r="AM24" s="102"/>
      <c r="AN24" s="102"/>
      <c r="AO24" s="99"/>
      <c r="AP24" s="102"/>
      <c r="AQ24" s="99"/>
      <c r="AR24" s="102"/>
      <c r="AS24" s="102"/>
    </row>
  </sheetData>
  <sheetProtection/>
  <mergeCells count="14">
    <mergeCell ref="V11:W11"/>
    <mergeCell ref="L11:M11"/>
    <mergeCell ref="N11:O11"/>
    <mergeCell ref="P11:Q11"/>
    <mergeCell ref="R11:S11"/>
    <mergeCell ref="T11:U11"/>
    <mergeCell ref="AP11:AQ11"/>
    <mergeCell ref="AR11:AS11"/>
    <mergeCell ref="X11:Y11"/>
    <mergeCell ref="Z11:AA11"/>
    <mergeCell ref="AD11:AF11"/>
    <mergeCell ref="AG11:AI11"/>
    <mergeCell ref="AJ11:AL11"/>
    <mergeCell ref="AN11:AO11"/>
  </mergeCell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W30"/>
  <sheetViews>
    <sheetView showGridLines="0" zoomScalePageLayoutView="0" workbookViewId="0" topLeftCell="A1">
      <selection activeCell="X18" sqref="X18"/>
    </sheetView>
  </sheetViews>
  <sheetFormatPr defaultColWidth="9.140625" defaultRowHeight="15"/>
  <cols>
    <col min="1" max="1" width="11.28125" style="1" customWidth="1"/>
    <col min="2" max="2" width="9.421875" style="3" bestFit="1" customWidth="1"/>
    <col min="3" max="3" width="15.421875" style="20" customWidth="1"/>
    <col min="4" max="4" width="55.421875" style="20" customWidth="1"/>
    <col min="5" max="5" width="43.7109375" style="20" customWidth="1"/>
    <col min="6" max="6" width="20.57421875" style="20" customWidth="1"/>
    <col min="7" max="7" width="19.28125" style="2" customWidth="1"/>
    <col min="8" max="8" width="20.421875" style="3" customWidth="1"/>
    <col min="9" max="9" width="20.8515625" style="2" customWidth="1"/>
    <col min="10" max="10" width="20.00390625" style="20" customWidth="1"/>
    <col min="11" max="11" width="13.140625" style="20" customWidth="1"/>
    <col min="12" max="12" width="12.140625" style="21" customWidth="1"/>
    <col min="13" max="13" width="13.8515625" style="21" customWidth="1"/>
    <col min="14" max="14" width="12.140625" style="21" customWidth="1"/>
    <col min="15" max="15" width="14.421875" style="21" customWidth="1"/>
    <col min="16" max="16" width="12.140625" style="21" customWidth="1"/>
    <col min="17" max="17" width="13.8515625" style="21" customWidth="1"/>
    <col min="18" max="18" width="12.140625" style="21" customWidth="1"/>
    <col min="19" max="19" width="13.8515625" style="21" customWidth="1"/>
    <col min="20" max="20" width="12.140625" style="22" customWidth="1"/>
    <col min="21" max="21" width="13.8515625" style="22" customWidth="1"/>
    <col min="22" max="22" width="12.140625" style="22" customWidth="1"/>
    <col min="23" max="23" width="13.8515625" style="22" customWidth="1"/>
    <col min="24" max="218" width="9.140625" style="23" customWidth="1"/>
    <col min="219" max="219" width="33.140625" style="23" customWidth="1"/>
    <col min="220" max="220" width="34.140625" style="23" customWidth="1"/>
    <col min="221" max="221" width="65.7109375" style="23" customWidth="1"/>
    <col min="222" max="222" width="57.8515625" style="23" customWidth="1"/>
    <col min="223" max="223" width="14.7109375" style="23" customWidth="1"/>
    <col min="224" max="224" width="19.28125" style="23" customWidth="1"/>
    <col min="225" max="225" width="20.421875" style="23" customWidth="1"/>
    <col min="226" max="226" width="18.28125" style="23" customWidth="1"/>
    <col min="227" max="227" width="20.00390625" style="23" customWidth="1"/>
    <col min="228" max="231" width="13.140625" style="23" customWidth="1"/>
    <col min="232" max="232" width="12.140625" style="23" customWidth="1"/>
    <col min="233" max="233" width="13.8515625" style="23" customWidth="1"/>
    <col min="234" max="234" width="12.140625" style="23" customWidth="1"/>
    <col min="235" max="235" width="14.421875" style="23" bestFit="1" customWidth="1"/>
    <col min="236" max="236" width="12.140625" style="23" customWidth="1"/>
    <col min="237" max="237" width="13.8515625" style="23" customWidth="1"/>
    <col min="238" max="238" width="12.140625" style="23" customWidth="1"/>
    <col min="239" max="239" width="13.8515625" style="23" customWidth="1"/>
    <col min="240" max="240" width="12.140625" style="23" customWidth="1"/>
    <col min="241" max="241" width="13.8515625" style="23" customWidth="1"/>
    <col min="242" max="242" width="12.140625" style="23" customWidth="1"/>
    <col min="243" max="243" width="13.8515625" style="23" customWidth="1"/>
    <col min="244" max="16384" width="9.140625" style="23" customWidth="1"/>
  </cols>
  <sheetData>
    <row r="1" spans="6:19" ht="12.75">
      <c r="F1" s="2"/>
      <c r="G1" s="3"/>
      <c r="H1" s="2"/>
      <c r="I1" s="20"/>
      <c r="K1" s="21"/>
      <c r="N1" s="22"/>
      <c r="O1" s="5"/>
      <c r="P1" s="22"/>
      <c r="Q1" s="22"/>
      <c r="R1" s="22"/>
      <c r="S1" s="22"/>
    </row>
    <row r="2" spans="6:19" ht="12.75">
      <c r="F2" s="2"/>
      <c r="G2" s="3"/>
      <c r="H2" s="2"/>
      <c r="I2" s="20"/>
      <c r="K2" s="21"/>
      <c r="N2" s="22"/>
      <c r="O2" s="5"/>
      <c r="P2" s="22"/>
      <c r="Q2" s="22"/>
      <c r="R2" s="22"/>
      <c r="S2" s="22"/>
    </row>
    <row r="3" spans="1:15" ht="12.75">
      <c r="A3" s="7" t="s">
        <v>1138</v>
      </c>
      <c r="B3" s="153"/>
      <c r="C3" s="8"/>
      <c r="D3" s="8"/>
      <c r="E3" s="8"/>
      <c r="F3" s="9"/>
      <c r="G3" s="10"/>
      <c r="H3" s="9"/>
      <c r="I3" s="10"/>
      <c r="J3" s="10"/>
      <c r="K3" s="11"/>
      <c r="L3" s="12"/>
      <c r="O3" s="22"/>
    </row>
    <row r="4" spans="1:15" ht="12.75">
      <c r="A4" s="7"/>
      <c r="B4" s="153"/>
      <c r="C4" s="8"/>
      <c r="D4" s="8"/>
      <c r="E4" s="8"/>
      <c r="F4" s="9"/>
      <c r="G4" s="10"/>
      <c r="H4" s="9"/>
      <c r="I4" s="10"/>
      <c r="J4" s="10"/>
      <c r="K4" s="11"/>
      <c r="L4" s="12"/>
      <c r="O4" s="22"/>
    </row>
    <row r="5" spans="1:12" ht="12.75">
      <c r="A5" s="157" t="s">
        <v>1385</v>
      </c>
      <c r="B5" s="154"/>
      <c r="C5" s="8"/>
      <c r="D5" s="8"/>
      <c r="E5" s="8"/>
      <c r="F5" s="9"/>
      <c r="G5" s="10"/>
      <c r="H5" s="9"/>
      <c r="I5" s="8"/>
      <c r="J5" s="8"/>
      <c r="K5" s="8"/>
      <c r="L5" s="4"/>
    </row>
    <row r="6" spans="1:22" ht="12.75">
      <c r="A6" s="420" t="s">
        <v>1386</v>
      </c>
      <c r="B6" s="154"/>
      <c r="C6" s="10"/>
      <c r="D6" s="10"/>
      <c r="E6" s="10"/>
      <c r="F6" s="9"/>
      <c r="G6" s="10"/>
      <c r="H6" s="9"/>
      <c r="I6" s="9"/>
      <c r="J6" s="9"/>
      <c r="K6" s="11" t="s">
        <v>1</v>
      </c>
      <c r="L6" s="12"/>
      <c r="T6" s="21"/>
      <c r="V6" s="21"/>
    </row>
    <row r="7" spans="1:12" ht="12.75">
      <c r="A7" s="85"/>
      <c r="B7" s="160"/>
      <c r="C7" s="160"/>
      <c r="D7" s="160"/>
      <c r="E7" s="160"/>
      <c r="F7" s="160"/>
      <c r="G7" s="160"/>
      <c r="H7" s="160"/>
      <c r="I7" s="160"/>
      <c r="J7" s="160"/>
      <c r="K7" s="160"/>
      <c r="L7" s="160"/>
    </row>
    <row r="8" spans="1:12" ht="12.75">
      <c r="A8" s="359" t="s">
        <v>1384</v>
      </c>
      <c r="B8" s="155"/>
      <c r="C8" s="24"/>
      <c r="D8" s="24"/>
      <c r="E8" s="24"/>
      <c r="F8" s="24"/>
      <c r="G8" s="24"/>
      <c r="H8" s="24"/>
      <c r="I8" s="24"/>
      <c r="J8" s="24"/>
      <c r="K8" s="24"/>
      <c r="L8" s="24"/>
    </row>
    <row r="9" ht="13.5" thickBot="1"/>
    <row r="10" spans="1:23" s="6" customFormat="1" ht="16.5" thickBot="1" thickTop="1">
      <c r="A10" s="14" t="s">
        <v>2</v>
      </c>
      <c r="B10" s="156"/>
      <c r="C10" s="15"/>
      <c r="D10" s="15"/>
      <c r="E10" s="15"/>
      <c r="F10" s="15"/>
      <c r="G10" s="16"/>
      <c r="H10" s="15"/>
      <c r="I10" s="16"/>
      <c r="J10" s="17"/>
      <c r="K10" s="16"/>
      <c r="L10" s="450" t="s">
        <v>3</v>
      </c>
      <c r="M10" s="451"/>
      <c r="N10" s="450" t="s">
        <v>4</v>
      </c>
      <c r="O10" s="451"/>
      <c r="P10" s="450" t="s">
        <v>5</v>
      </c>
      <c r="Q10" s="451"/>
      <c r="R10" s="450" t="s">
        <v>6</v>
      </c>
      <c r="S10" s="451"/>
      <c r="T10" s="450" t="s">
        <v>7</v>
      </c>
      <c r="U10" s="451"/>
      <c r="V10" s="450" t="s">
        <v>8</v>
      </c>
      <c r="W10" s="451"/>
    </row>
    <row r="11" spans="1:23" s="19" customFormat="1" ht="36.75" thickBot="1" thickTop="1">
      <c r="A11" s="18" t="s">
        <v>9</v>
      </c>
      <c r="B11" s="18" t="s">
        <v>1183</v>
      </c>
      <c r="C11" s="18" t="s">
        <v>10</v>
      </c>
      <c r="D11" s="18" t="s">
        <v>11</v>
      </c>
      <c r="E11" s="18" t="s">
        <v>12</v>
      </c>
      <c r="F11" s="18" t="s">
        <v>13</v>
      </c>
      <c r="G11" s="26" t="s">
        <v>14</v>
      </c>
      <c r="H11" s="25" t="s">
        <v>15</v>
      </c>
      <c r="I11" s="26" t="s">
        <v>16</v>
      </c>
      <c r="J11" s="27" t="s">
        <v>17</v>
      </c>
      <c r="K11" s="28" t="s">
        <v>18</v>
      </c>
      <c r="L11" s="152" t="s">
        <v>331</v>
      </c>
      <c r="M11" s="152" t="s">
        <v>332</v>
      </c>
      <c r="N11" s="152" t="s">
        <v>331</v>
      </c>
      <c r="O11" s="152" t="s">
        <v>332</v>
      </c>
      <c r="P11" s="152" t="s">
        <v>331</v>
      </c>
      <c r="Q11" s="152" t="s">
        <v>332</v>
      </c>
      <c r="R11" s="152" t="s">
        <v>331</v>
      </c>
      <c r="S11" s="152" t="s">
        <v>332</v>
      </c>
      <c r="T11" s="152" t="s">
        <v>331</v>
      </c>
      <c r="U11" s="152" t="s">
        <v>332</v>
      </c>
      <c r="V11" s="152" t="s">
        <v>331</v>
      </c>
      <c r="W11" s="152" t="s">
        <v>332</v>
      </c>
    </row>
    <row r="12" spans="1:23" s="93" customFormat="1" ht="12.75">
      <c r="A12" s="59" t="s">
        <v>1346</v>
      </c>
      <c r="B12" s="47" t="s">
        <v>1184</v>
      </c>
      <c r="C12" s="59"/>
      <c r="D12" s="59" t="s">
        <v>1347</v>
      </c>
      <c r="E12" s="32" t="s">
        <v>1349</v>
      </c>
      <c r="F12" s="59" t="s">
        <v>20</v>
      </c>
      <c r="G12" s="46"/>
      <c r="H12" s="34"/>
      <c r="I12" s="105"/>
      <c r="J12" s="34"/>
      <c r="K12" s="47" t="s">
        <v>28</v>
      </c>
      <c r="L12" s="48"/>
      <c r="M12" s="48"/>
      <c r="N12" s="48">
        <v>1899.58</v>
      </c>
      <c r="O12" s="48"/>
      <c r="P12" s="48"/>
      <c r="Q12" s="48"/>
      <c r="R12" s="48"/>
      <c r="S12" s="48"/>
      <c r="T12" s="48"/>
      <c r="U12" s="48"/>
      <c r="V12" s="48"/>
      <c r="W12" s="48"/>
    </row>
    <row r="13" spans="1:23" s="93" customFormat="1" ht="13.5" thickBot="1">
      <c r="A13" s="33" t="s">
        <v>1346</v>
      </c>
      <c r="B13" s="136" t="s">
        <v>1184</v>
      </c>
      <c r="C13" s="33"/>
      <c r="D13" s="33" t="s">
        <v>1348</v>
      </c>
      <c r="E13" s="33" t="s">
        <v>1349</v>
      </c>
      <c r="F13" s="33" t="s">
        <v>20</v>
      </c>
      <c r="G13" s="224"/>
      <c r="H13" s="38"/>
      <c r="I13" s="104"/>
      <c r="J13" s="38"/>
      <c r="K13" s="52" t="s">
        <v>28</v>
      </c>
      <c r="L13" s="54"/>
      <c r="M13" s="54"/>
      <c r="N13" s="54">
        <v>6319.05</v>
      </c>
      <c r="O13" s="54"/>
      <c r="P13" s="54"/>
      <c r="Q13" s="54"/>
      <c r="R13" s="54"/>
      <c r="S13" s="54"/>
      <c r="T13" s="54"/>
      <c r="U13" s="54"/>
      <c r="V13" s="54"/>
      <c r="W13" s="54"/>
    </row>
    <row r="14" spans="1:23" s="93" customFormat="1" ht="12.75">
      <c r="A14" s="61" t="s">
        <v>1003</v>
      </c>
      <c r="B14" s="55" t="s">
        <v>1184</v>
      </c>
      <c r="C14" s="61" t="s">
        <v>1210</v>
      </c>
      <c r="D14" s="61" t="s">
        <v>1022</v>
      </c>
      <c r="E14" s="29" t="s">
        <v>1021</v>
      </c>
      <c r="F14" s="61" t="s">
        <v>20</v>
      </c>
      <c r="G14" s="131">
        <v>7896015520328</v>
      </c>
      <c r="H14" s="35">
        <v>1010701080038</v>
      </c>
      <c r="I14" s="106">
        <v>510615020053605</v>
      </c>
      <c r="J14" s="35"/>
      <c r="K14" s="55" t="s">
        <v>21</v>
      </c>
      <c r="L14" s="56">
        <v>235.06</v>
      </c>
      <c r="M14" s="56">
        <v>324.93</v>
      </c>
      <c r="N14" s="56">
        <v>232.2</v>
      </c>
      <c r="O14" s="56">
        <v>320.98</v>
      </c>
      <c r="P14" s="56">
        <v>229.41</v>
      </c>
      <c r="Q14" s="56">
        <v>317.13</v>
      </c>
      <c r="R14" s="56">
        <v>229.41</v>
      </c>
      <c r="S14" s="56">
        <v>317.13</v>
      </c>
      <c r="T14" s="56">
        <v>216.36</v>
      </c>
      <c r="U14" s="56">
        <v>299.09</v>
      </c>
      <c r="V14" s="56" t="s">
        <v>343</v>
      </c>
      <c r="W14" s="56" t="s">
        <v>341</v>
      </c>
    </row>
    <row r="15" spans="1:23" s="93" customFormat="1" ht="12.75">
      <c r="A15" s="96" t="s">
        <v>1003</v>
      </c>
      <c r="B15" s="98" t="s">
        <v>1184</v>
      </c>
      <c r="C15" s="96" t="s">
        <v>1211</v>
      </c>
      <c r="D15" s="96" t="s">
        <v>1023</v>
      </c>
      <c r="E15" s="96" t="s">
        <v>1021</v>
      </c>
      <c r="F15" s="96" t="s">
        <v>20</v>
      </c>
      <c r="G15" s="132">
        <v>7896015520335</v>
      </c>
      <c r="H15" s="97">
        <v>1010701080046</v>
      </c>
      <c r="I15" s="107">
        <v>510615020053705</v>
      </c>
      <c r="J15" s="97"/>
      <c r="K15" s="98" t="s">
        <v>21</v>
      </c>
      <c r="L15" s="50">
        <v>849.07</v>
      </c>
      <c r="M15" s="50">
        <v>1173.72</v>
      </c>
      <c r="N15" s="50">
        <v>838.75</v>
      </c>
      <c r="O15" s="50">
        <v>1159.46</v>
      </c>
      <c r="P15" s="50">
        <v>828.69</v>
      </c>
      <c r="Q15" s="50">
        <v>1145.54</v>
      </c>
      <c r="R15" s="50">
        <v>828.69</v>
      </c>
      <c r="S15" s="50">
        <v>1145.54</v>
      </c>
      <c r="T15" s="50">
        <v>781.55</v>
      </c>
      <c r="U15" s="50">
        <v>1080.38</v>
      </c>
      <c r="V15" s="50" t="s">
        <v>343</v>
      </c>
      <c r="W15" s="50" t="s">
        <v>341</v>
      </c>
    </row>
    <row r="16" spans="1:23" s="93" customFormat="1" ht="13.5" thickBot="1">
      <c r="A16" s="30" t="s">
        <v>1003</v>
      </c>
      <c r="B16" s="135" t="s">
        <v>1184</v>
      </c>
      <c r="C16" s="30" t="s">
        <v>1004</v>
      </c>
      <c r="D16" s="30" t="s">
        <v>1033</v>
      </c>
      <c r="E16" s="30" t="s">
        <v>1032</v>
      </c>
      <c r="F16" s="30" t="s">
        <v>20</v>
      </c>
      <c r="G16" s="223">
        <v>7896015534905</v>
      </c>
      <c r="H16" s="37">
        <v>1010701080021</v>
      </c>
      <c r="I16" s="73">
        <v>510603701158218</v>
      </c>
      <c r="J16" s="37"/>
      <c r="K16" s="51" t="s">
        <v>21</v>
      </c>
      <c r="L16" s="50">
        <v>1192.76</v>
      </c>
      <c r="M16" s="50">
        <v>1648.83</v>
      </c>
      <c r="N16" s="50">
        <v>1178.27</v>
      </c>
      <c r="O16" s="50">
        <v>1628.79</v>
      </c>
      <c r="P16" s="50">
        <v>1164.13</v>
      </c>
      <c r="Q16" s="50">
        <v>1609.25</v>
      </c>
      <c r="R16" s="50">
        <v>1164.13</v>
      </c>
      <c r="S16" s="50">
        <v>1609.25</v>
      </c>
      <c r="T16" s="50">
        <v>1097.91</v>
      </c>
      <c r="U16" s="50">
        <v>1517.71</v>
      </c>
      <c r="V16" s="50">
        <v>966.18</v>
      </c>
      <c r="W16" s="50" t="s">
        <v>341</v>
      </c>
    </row>
    <row r="17" spans="1:23" s="93" customFormat="1" ht="12.75">
      <c r="A17" s="59" t="s">
        <v>1002</v>
      </c>
      <c r="B17" s="47" t="s">
        <v>1184</v>
      </c>
      <c r="C17" s="59" t="s">
        <v>157</v>
      </c>
      <c r="D17" s="59" t="s">
        <v>1028</v>
      </c>
      <c r="E17" s="32" t="s">
        <v>1027</v>
      </c>
      <c r="F17" s="59" t="s">
        <v>20</v>
      </c>
      <c r="G17" s="46">
        <v>7896015520403</v>
      </c>
      <c r="H17" s="34">
        <v>1010702790012</v>
      </c>
      <c r="I17" s="105">
        <v>510612101117218</v>
      </c>
      <c r="J17" s="34">
        <v>733230</v>
      </c>
      <c r="K17" s="47" t="s">
        <v>28</v>
      </c>
      <c r="L17" s="48">
        <v>1618.86</v>
      </c>
      <c r="M17" s="48">
        <v>2151.88</v>
      </c>
      <c r="N17" s="48">
        <v>1595.88</v>
      </c>
      <c r="O17" s="48">
        <v>2122.46</v>
      </c>
      <c r="P17" s="48">
        <v>1573.54</v>
      </c>
      <c r="Q17" s="48">
        <v>2093.86</v>
      </c>
      <c r="R17" s="48">
        <v>1366.87</v>
      </c>
      <c r="S17" s="48">
        <v>1889.5</v>
      </c>
      <c r="T17" s="48">
        <v>1470.92</v>
      </c>
      <c r="U17" s="48">
        <v>1961.49</v>
      </c>
      <c r="V17" s="48" t="s">
        <v>341</v>
      </c>
      <c r="W17" s="48" t="s">
        <v>341</v>
      </c>
    </row>
    <row r="18" spans="1:23" s="93" customFormat="1" ht="12.75">
      <c r="A18" s="57" t="s">
        <v>1002</v>
      </c>
      <c r="B18" s="53" t="s">
        <v>1184</v>
      </c>
      <c r="C18" s="57" t="s">
        <v>1034</v>
      </c>
      <c r="D18" s="57" t="s">
        <v>1029</v>
      </c>
      <c r="E18" s="57" t="s">
        <v>1027</v>
      </c>
      <c r="F18" s="57" t="s">
        <v>20</v>
      </c>
      <c r="G18" s="68">
        <v>7896015520410</v>
      </c>
      <c r="H18" s="39">
        <v>1010702790020</v>
      </c>
      <c r="I18" s="69">
        <v>510612102113216</v>
      </c>
      <c r="J18" s="39"/>
      <c r="K18" s="53" t="s">
        <v>28</v>
      </c>
      <c r="L18" s="54">
        <v>3237.72</v>
      </c>
      <c r="M18" s="54">
        <v>4303.76</v>
      </c>
      <c r="N18" s="54">
        <v>3191.76</v>
      </c>
      <c r="O18" s="54">
        <v>4244.93</v>
      </c>
      <c r="P18" s="54">
        <v>3147.08</v>
      </c>
      <c r="Q18" s="54">
        <v>4187.73</v>
      </c>
      <c r="R18" s="54">
        <v>2733.73</v>
      </c>
      <c r="S18" s="54">
        <v>3779</v>
      </c>
      <c r="T18" s="54">
        <v>2941.85</v>
      </c>
      <c r="U18" s="54">
        <v>3922.98</v>
      </c>
      <c r="V18" s="54" t="s">
        <v>341</v>
      </c>
      <c r="W18" s="54" t="s">
        <v>341</v>
      </c>
    </row>
    <row r="19" spans="1:23" s="93" customFormat="1" ht="12.75">
      <c r="A19" s="57" t="s">
        <v>1002</v>
      </c>
      <c r="B19" s="53" t="s">
        <v>1184</v>
      </c>
      <c r="C19" s="57" t="s">
        <v>152</v>
      </c>
      <c r="D19" s="57" t="s">
        <v>1030</v>
      </c>
      <c r="E19" s="57" t="s">
        <v>1027</v>
      </c>
      <c r="F19" s="57" t="s">
        <v>20</v>
      </c>
      <c r="G19" s="68">
        <v>7896015520427</v>
      </c>
      <c r="H19" s="39">
        <v>1010702790039</v>
      </c>
      <c r="I19" s="69">
        <v>510612103111217</v>
      </c>
      <c r="J19" s="39">
        <v>733235</v>
      </c>
      <c r="K19" s="53" t="s">
        <v>28</v>
      </c>
      <c r="L19" s="54">
        <v>3238.04</v>
      </c>
      <c r="M19" s="54">
        <v>4304.18</v>
      </c>
      <c r="N19" s="54">
        <v>3192.07</v>
      </c>
      <c r="O19" s="54">
        <v>4245.34</v>
      </c>
      <c r="P19" s="54">
        <v>3147.38</v>
      </c>
      <c r="Q19" s="54">
        <v>4188.13</v>
      </c>
      <c r="R19" s="54">
        <v>2734</v>
      </c>
      <c r="S19" s="54">
        <v>3779.37</v>
      </c>
      <c r="T19" s="54">
        <v>2942.13</v>
      </c>
      <c r="U19" s="54">
        <v>3923.36</v>
      </c>
      <c r="V19" s="54" t="s">
        <v>341</v>
      </c>
      <c r="W19" s="54" t="s">
        <v>341</v>
      </c>
    </row>
    <row r="20" spans="1:23" s="93" customFormat="1" ht="13.5" thickBot="1">
      <c r="A20" s="33" t="s">
        <v>1002</v>
      </c>
      <c r="B20" s="136" t="s">
        <v>1184</v>
      </c>
      <c r="C20" s="33" t="s">
        <v>153</v>
      </c>
      <c r="D20" s="33" t="s">
        <v>1031</v>
      </c>
      <c r="E20" s="33" t="s">
        <v>1027</v>
      </c>
      <c r="F20" s="57" t="s">
        <v>20</v>
      </c>
      <c r="G20" s="224">
        <v>7896015520434</v>
      </c>
      <c r="H20" s="38">
        <v>1010702790047</v>
      </c>
      <c r="I20" s="104">
        <v>510612104116212</v>
      </c>
      <c r="J20" s="38"/>
      <c r="K20" s="52" t="s">
        <v>28</v>
      </c>
      <c r="L20" s="54">
        <v>6476.06</v>
      </c>
      <c r="M20" s="54">
        <v>8608.35</v>
      </c>
      <c r="N20" s="54">
        <v>6384.13</v>
      </c>
      <c r="O20" s="54">
        <v>8490.66</v>
      </c>
      <c r="P20" s="54">
        <v>6294.75</v>
      </c>
      <c r="Q20" s="54">
        <v>8376.25</v>
      </c>
      <c r="R20" s="54">
        <v>5467.98</v>
      </c>
      <c r="S20" s="54">
        <v>7558.73</v>
      </c>
      <c r="T20" s="54">
        <v>5884.25</v>
      </c>
      <c r="U20" s="54">
        <v>7846.72</v>
      </c>
      <c r="V20" s="54" t="s">
        <v>341</v>
      </c>
      <c r="W20" s="54" t="s">
        <v>341</v>
      </c>
    </row>
    <row r="21" spans="1:23" s="421" customFormat="1" ht="12.75">
      <c r="A21" s="61" t="s">
        <v>1010</v>
      </c>
      <c r="B21" s="55" t="s">
        <v>1184</v>
      </c>
      <c r="C21" s="61" t="s">
        <v>1011</v>
      </c>
      <c r="D21" s="61" t="s">
        <v>1025</v>
      </c>
      <c r="E21" s="29" t="s">
        <v>1024</v>
      </c>
      <c r="F21" s="61" t="s">
        <v>20</v>
      </c>
      <c r="G21" s="131">
        <v>7896015518516</v>
      </c>
      <c r="H21" s="35">
        <v>1010702640010</v>
      </c>
      <c r="I21" s="106">
        <v>510611501111219</v>
      </c>
      <c r="J21" s="35"/>
      <c r="K21" s="55" t="s">
        <v>21</v>
      </c>
      <c r="L21" s="56">
        <v>3830.6</v>
      </c>
      <c r="M21" s="56">
        <v>5295.28</v>
      </c>
      <c r="N21" s="56">
        <v>3784.06</v>
      </c>
      <c r="O21" s="56">
        <v>5230.94</v>
      </c>
      <c r="P21" s="56">
        <v>3738.65</v>
      </c>
      <c r="Q21" s="56">
        <v>5168.17</v>
      </c>
      <c r="R21" s="56">
        <v>3738.65</v>
      </c>
      <c r="S21" s="56">
        <v>5168.17</v>
      </c>
      <c r="T21" s="56">
        <v>3525.99</v>
      </c>
      <c r="U21" s="56">
        <v>4874.19</v>
      </c>
      <c r="V21" s="56" t="s">
        <v>341</v>
      </c>
      <c r="W21" s="56" t="s">
        <v>341</v>
      </c>
    </row>
    <row r="22" spans="1:23" s="421" customFormat="1" ht="13.5" thickBot="1">
      <c r="A22" s="30" t="s">
        <v>1010</v>
      </c>
      <c r="B22" s="135" t="s">
        <v>1184</v>
      </c>
      <c r="C22" s="30" t="s">
        <v>1011</v>
      </c>
      <c r="D22" s="30" t="s">
        <v>1026</v>
      </c>
      <c r="E22" s="30" t="s">
        <v>1024</v>
      </c>
      <c r="F22" s="30" t="s">
        <v>20</v>
      </c>
      <c r="G22" s="223">
        <v>7896015526580</v>
      </c>
      <c r="H22" s="37">
        <v>1010702640029</v>
      </c>
      <c r="I22" s="73">
        <v>510612090048302</v>
      </c>
      <c r="J22" s="37"/>
      <c r="K22" s="51" t="s">
        <v>21</v>
      </c>
      <c r="L22" s="50">
        <v>3830.6</v>
      </c>
      <c r="M22" s="50">
        <v>5295.28</v>
      </c>
      <c r="N22" s="50">
        <v>3784.06</v>
      </c>
      <c r="O22" s="50">
        <v>5230.94</v>
      </c>
      <c r="P22" s="50">
        <v>3738.65</v>
      </c>
      <c r="Q22" s="50">
        <v>5168.17</v>
      </c>
      <c r="R22" s="50">
        <v>3738.65</v>
      </c>
      <c r="S22" s="50">
        <v>5168.17</v>
      </c>
      <c r="T22" s="50">
        <v>3525.99</v>
      </c>
      <c r="U22" s="50">
        <v>4874.19</v>
      </c>
      <c r="V22" s="50">
        <v>3102.93</v>
      </c>
      <c r="W22" s="50" t="s">
        <v>341</v>
      </c>
    </row>
    <row r="23" spans="1:23" s="422" customFormat="1" ht="12.75">
      <c r="A23" s="59" t="s">
        <v>999</v>
      </c>
      <c r="B23" s="47" t="s">
        <v>1184</v>
      </c>
      <c r="C23" s="59" t="s">
        <v>112</v>
      </c>
      <c r="D23" s="59" t="s">
        <v>113</v>
      </c>
      <c r="E23" s="59" t="s">
        <v>1017</v>
      </c>
      <c r="F23" s="59" t="s">
        <v>20</v>
      </c>
      <c r="G23" s="46">
        <v>7896015521073</v>
      </c>
      <c r="H23" s="34">
        <v>1010702800018</v>
      </c>
      <c r="I23" s="105">
        <v>510612301116215</v>
      </c>
      <c r="J23" s="34"/>
      <c r="K23" s="47" t="s">
        <v>21</v>
      </c>
      <c r="L23" s="48">
        <v>2082.18</v>
      </c>
      <c r="M23" s="48">
        <v>2878.32</v>
      </c>
      <c r="N23" s="48">
        <v>2056.88</v>
      </c>
      <c r="O23" s="48">
        <v>2843.35</v>
      </c>
      <c r="P23" s="48">
        <v>2032.2</v>
      </c>
      <c r="Q23" s="48">
        <v>2809.23</v>
      </c>
      <c r="R23" s="48">
        <v>2032.2</v>
      </c>
      <c r="S23" s="48">
        <v>2809.23</v>
      </c>
      <c r="T23" s="48">
        <v>1916.6</v>
      </c>
      <c r="U23" s="48">
        <v>2649.43</v>
      </c>
      <c r="V23" s="48">
        <v>1686.64</v>
      </c>
      <c r="W23" s="48" t="s">
        <v>341</v>
      </c>
    </row>
    <row r="24" spans="1:23" s="422" customFormat="1" ht="12.75">
      <c r="A24" s="57" t="s">
        <v>999</v>
      </c>
      <c r="B24" s="53" t="s">
        <v>1184</v>
      </c>
      <c r="C24" s="57" t="s">
        <v>1209</v>
      </c>
      <c r="D24" s="57" t="s">
        <v>1018</v>
      </c>
      <c r="E24" s="57" t="s">
        <v>1017</v>
      </c>
      <c r="F24" s="57" t="s">
        <v>20</v>
      </c>
      <c r="G24" s="68">
        <v>7896015521080</v>
      </c>
      <c r="H24" s="39">
        <v>1010702800026</v>
      </c>
      <c r="I24" s="69">
        <v>510612302112213</v>
      </c>
      <c r="J24" s="39"/>
      <c r="K24" s="53" t="s">
        <v>21</v>
      </c>
      <c r="L24" s="54">
        <v>6246.56</v>
      </c>
      <c r="M24" s="54">
        <v>8635</v>
      </c>
      <c r="N24" s="54">
        <v>6170.66</v>
      </c>
      <c r="O24" s="54">
        <v>8530.08</v>
      </c>
      <c r="P24" s="54">
        <v>6096.61</v>
      </c>
      <c r="Q24" s="54">
        <v>8427.72</v>
      </c>
      <c r="R24" s="54">
        <v>6096.61</v>
      </c>
      <c r="S24" s="54">
        <v>8427.72</v>
      </c>
      <c r="T24" s="54">
        <v>5749.82</v>
      </c>
      <c r="U24" s="54">
        <v>7948.33</v>
      </c>
      <c r="V24" s="54">
        <v>5059.94</v>
      </c>
      <c r="W24" s="54" t="s">
        <v>341</v>
      </c>
    </row>
    <row r="25" spans="1:23" s="423" customFormat="1" ht="12.75">
      <c r="A25" s="57" t="s">
        <v>999</v>
      </c>
      <c r="B25" s="53" t="s">
        <v>1184</v>
      </c>
      <c r="C25" s="57" t="s">
        <v>1000</v>
      </c>
      <c r="D25" s="57" t="s">
        <v>1019</v>
      </c>
      <c r="E25" s="57" t="s">
        <v>1017</v>
      </c>
      <c r="F25" s="57" t="s">
        <v>20</v>
      </c>
      <c r="G25" s="68">
        <v>7896015521097</v>
      </c>
      <c r="H25" s="39">
        <v>1010702800034</v>
      </c>
      <c r="I25" s="69">
        <v>510612303119211</v>
      </c>
      <c r="J25" s="39"/>
      <c r="K25" s="53" t="s">
        <v>21</v>
      </c>
      <c r="L25" s="54">
        <v>4165.61</v>
      </c>
      <c r="M25" s="54">
        <v>5758.38</v>
      </c>
      <c r="N25" s="54">
        <v>4115</v>
      </c>
      <c r="O25" s="54">
        <v>5688.42</v>
      </c>
      <c r="P25" s="54">
        <v>4065.62</v>
      </c>
      <c r="Q25" s="54">
        <v>5620.15</v>
      </c>
      <c r="R25" s="54">
        <v>4065.62</v>
      </c>
      <c r="S25" s="54">
        <v>5620.15</v>
      </c>
      <c r="T25" s="54">
        <v>3834.36</v>
      </c>
      <c r="U25" s="54">
        <v>5300.47</v>
      </c>
      <c r="V25" s="54">
        <v>3374.3</v>
      </c>
      <c r="W25" s="54" t="s">
        <v>341</v>
      </c>
    </row>
    <row r="26" spans="1:23" s="423" customFormat="1" ht="13.5" thickBot="1">
      <c r="A26" s="58" t="s">
        <v>999</v>
      </c>
      <c r="B26" s="52" t="s">
        <v>1184</v>
      </c>
      <c r="C26" s="58" t="s">
        <v>1001</v>
      </c>
      <c r="D26" s="58" t="s">
        <v>1020</v>
      </c>
      <c r="E26" s="58" t="s">
        <v>1017</v>
      </c>
      <c r="F26" s="58" t="s">
        <v>20</v>
      </c>
      <c r="G26" s="111">
        <v>7896015521103</v>
      </c>
      <c r="H26" s="38">
        <v>1010702800042</v>
      </c>
      <c r="I26" s="104">
        <v>510612304115211</v>
      </c>
      <c r="J26" s="38"/>
      <c r="K26" s="52" t="s">
        <v>21</v>
      </c>
      <c r="L26" s="54">
        <v>8331.23</v>
      </c>
      <c r="M26" s="54">
        <v>11516.77</v>
      </c>
      <c r="N26" s="54">
        <v>8230</v>
      </c>
      <c r="O26" s="54">
        <v>11376.83</v>
      </c>
      <c r="P26" s="54">
        <v>8131.24</v>
      </c>
      <c r="Q26" s="54">
        <v>11240.31</v>
      </c>
      <c r="R26" s="54">
        <v>8131.24</v>
      </c>
      <c r="S26" s="54">
        <v>11240.31</v>
      </c>
      <c r="T26" s="54">
        <v>7668.71</v>
      </c>
      <c r="U26" s="54">
        <v>10600.93</v>
      </c>
      <c r="V26" s="54">
        <v>6748.6</v>
      </c>
      <c r="W26" s="54" t="s">
        <v>341</v>
      </c>
    </row>
    <row r="27" spans="1:23" s="421" customFormat="1" ht="12.75">
      <c r="A27" s="61" t="s">
        <v>1005</v>
      </c>
      <c r="B27" s="55" t="s">
        <v>1184</v>
      </c>
      <c r="C27" s="61" t="s">
        <v>1008</v>
      </c>
      <c r="D27" s="61" t="s">
        <v>1013</v>
      </c>
      <c r="E27" s="29" t="s">
        <v>1012</v>
      </c>
      <c r="F27" s="61" t="s">
        <v>20</v>
      </c>
      <c r="G27" s="131">
        <v>7896269900778</v>
      </c>
      <c r="H27" s="131">
        <v>1010702680055</v>
      </c>
      <c r="I27" s="106">
        <v>510609205152311</v>
      </c>
      <c r="J27" s="35">
        <v>734128</v>
      </c>
      <c r="K27" s="55" t="s">
        <v>21</v>
      </c>
      <c r="L27" s="56">
        <v>227.32</v>
      </c>
      <c r="M27" s="56">
        <v>314.24</v>
      </c>
      <c r="N27" s="56">
        <v>224.56</v>
      </c>
      <c r="O27" s="56">
        <v>310.42</v>
      </c>
      <c r="P27" s="56">
        <v>221.87</v>
      </c>
      <c r="Q27" s="56">
        <v>306.7</v>
      </c>
      <c r="R27" s="56">
        <v>221.87</v>
      </c>
      <c r="S27" s="56">
        <v>306.7</v>
      </c>
      <c r="T27" s="56">
        <v>209.25</v>
      </c>
      <c r="U27" s="56">
        <v>289.25</v>
      </c>
      <c r="V27" s="56" t="s">
        <v>341</v>
      </c>
      <c r="W27" s="56" t="s">
        <v>341</v>
      </c>
    </row>
    <row r="28" spans="1:23" s="421" customFormat="1" ht="12.75">
      <c r="A28" s="60" t="s">
        <v>1005</v>
      </c>
      <c r="B28" s="49" t="s">
        <v>1184</v>
      </c>
      <c r="C28" s="60" t="s">
        <v>1009</v>
      </c>
      <c r="D28" s="60" t="s">
        <v>1014</v>
      </c>
      <c r="E28" s="60" t="s">
        <v>1012</v>
      </c>
      <c r="F28" s="60" t="s">
        <v>20</v>
      </c>
      <c r="G28" s="113">
        <v>7896269900785</v>
      </c>
      <c r="H28" s="113">
        <v>1010702680063</v>
      </c>
      <c r="I28" s="108">
        <v>510609206159311</v>
      </c>
      <c r="J28" s="36">
        <v>734129</v>
      </c>
      <c r="K28" s="49" t="s">
        <v>21</v>
      </c>
      <c r="L28" s="50">
        <v>455.74</v>
      </c>
      <c r="M28" s="50">
        <v>629.99</v>
      </c>
      <c r="N28" s="50">
        <v>450.2</v>
      </c>
      <c r="O28" s="50">
        <v>622.34</v>
      </c>
      <c r="P28" s="50">
        <v>444.8</v>
      </c>
      <c r="Q28" s="50">
        <v>614.87</v>
      </c>
      <c r="R28" s="50">
        <v>444.8</v>
      </c>
      <c r="S28" s="50">
        <v>614.87</v>
      </c>
      <c r="T28" s="50">
        <v>419.5</v>
      </c>
      <c r="U28" s="50">
        <v>579.9</v>
      </c>
      <c r="V28" s="50" t="s">
        <v>341</v>
      </c>
      <c r="W28" s="50" t="s">
        <v>341</v>
      </c>
    </row>
    <row r="29" spans="1:23" s="421" customFormat="1" ht="12.75">
      <c r="A29" s="60" t="s">
        <v>1005</v>
      </c>
      <c r="B29" s="49" t="s">
        <v>1184</v>
      </c>
      <c r="C29" s="60" t="s">
        <v>1006</v>
      </c>
      <c r="D29" s="60" t="s">
        <v>1015</v>
      </c>
      <c r="E29" s="60" t="s">
        <v>1012</v>
      </c>
      <c r="F29" s="60" t="s">
        <v>20</v>
      </c>
      <c r="G29" s="113">
        <v>7896269900716</v>
      </c>
      <c r="H29" s="113">
        <v>1010702680071</v>
      </c>
      <c r="I29" s="108">
        <v>510609201114318</v>
      </c>
      <c r="J29" s="36"/>
      <c r="K29" s="49" t="s">
        <v>21</v>
      </c>
      <c r="L29" s="50">
        <v>253.41</v>
      </c>
      <c r="M29" s="50">
        <v>350.3</v>
      </c>
      <c r="N29" s="50">
        <v>250.33</v>
      </c>
      <c r="O29" s="50">
        <v>346.05</v>
      </c>
      <c r="P29" s="50">
        <v>247.33</v>
      </c>
      <c r="Q29" s="50">
        <v>341.89</v>
      </c>
      <c r="R29" s="50">
        <v>247.33</v>
      </c>
      <c r="S29" s="50">
        <v>341.89</v>
      </c>
      <c r="T29" s="50">
        <v>233.26</v>
      </c>
      <c r="U29" s="50">
        <v>322.45</v>
      </c>
      <c r="V29" s="50" t="s">
        <v>341</v>
      </c>
      <c r="W29" s="50" t="s">
        <v>341</v>
      </c>
    </row>
    <row r="30" spans="1:23" s="421" customFormat="1" ht="13.5" thickBot="1">
      <c r="A30" s="30" t="s">
        <v>1005</v>
      </c>
      <c r="B30" s="135" t="s">
        <v>1184</v>
      </c>
      <c r="C30" s="30" t="s">
        <v>1007</v>
      </c>
      <c r="D30" s="30" t="s">
        <v>1016</v>
      </c>
      <c r="E30" s="30" t="s">
        <v>1012</v>
      </c>
      <c r="F30" s="30" t="s">
        <v>20</v>
      </c>
      <c r="G30" s="223">
        <v>7896269900747</v>
      </c>
      <c r="H30" s="72">
        <v>1010702680081</v>
      </c>
      <c r="I30" s="73">
        <v>510609203117314</v>
      </c>
      <c r="J30" s="37"/>
      <c r="K30" s="51" t="s">
        <v>21</v>
      </c>
      <c r="L30" s="50">
        <v>515.15</v>
      </c>
      <c r="M30" s="50">
        <v>712.12</v>
      </c>
      <c r="N30" s="50">
        <v>508.89</v>
      </c>
      <c r="O30" s="50">
        <v>703.47</v>
      </c>
      <c r="P30" s="50">
        <v>502.78</v>
      </c>
      <c r="Q30" s="50">
        <v>695.03</v>
      </c>
      <c r="R30" s="50">
        <v>502.78</v>
      </c>
      <c r="S30" s="50">
        <v>695.03</v>
      </c>
      <c r="T30" s="50">
        <v>474.18</v>
      </c>
      <c r="U30" s="50">
        <v>655.49</v>
      </c>
      <c r="V30" s="50" t="s">
        <v>341</v>
      </c>
      <c r="W30" s="50" t="s">
        <v>341</v>
      </c>
    </row>
  </sheetData>
  <sheetProtection/>
  <mergeCells count="6">
    <mergeCell ref="V10:W10"/>
    <mergeCell ref="L10:M10"/>
    <mergeCell ref="N10:O10"/>
    <mergeCell ref="P10:Q10"/>
    <mergeCell ref="R10:S10"/>
    <mergeCell ref="T10:U10"/>
  </mergeCells>
  <dataValidations count="1">
    <dataValidation type="whole" allowBlank="1" showInputMessage="1" showErrorMessage="1" sqref="G65351:G65362 HP65351:HP65362">
      <formula1>0</formula1>
      <formula2>99999999999999</formula2>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L64"/>
  <sheetViews>
    <sheetView showGridLines="0" zoomScalePageLayoutView="0" workbookViewId="0" topLeftCell="A1">
      <selection activeCell="X18" sqref="X18"/>
    </sheetView>
  </sheetViews>
  <sheetFormatPr defaultColWidth="9.140625" defaultRowHeight="15"/>
  <cols>
    <col min="1" max="1" width="35.421875" style="75" customWidth="1"/>
    <col min="2" max="2" width="73.57421875" style="75" bestFit="1" customWidth="1"/>
    <col min="3" max="3" width="16.00390625" style="77" bestFit="1" customWidth="1"/>
    <col min="4" max="4" width="18.421875" style="77" bestFit="1" customWidth="1"/>
    <col min="5" max="5" width="5.421875" style="77" customWidth="1"/>
    <col min="6" max="6" width="12.140625" style="84" customWidth="1"/>
    <col min="7" max="7" width="13.140625" style="141" bestFit="1" customWidth="1"/>
    <col min="8" max="8" width="9.57421875" style="141" bestFit="1" customWidth="1"/>
    <col min="9" max="9" width="13.140625" style="141" bestFit="1" customWidth="1"/>
    <col min="10" max="10" width="9.57421875" style="141" bestFit="1" customWidth="1"/>
    <col min="11" max="11" width="13.140625" style="141" bestFit="1" customWidth="1"/>
    <col min="12" max="12" width="9.57421875" style="141" bestFit="1" customWidth="1"/>
    <col min="13" max="13" width="13.140625" style="141" bestFit="1" customWidth="1"/>
    <col min="14" max="14" width="9.57421875" style="141" bestFit="1" customWidth="1"/>
    <col min="15" max="15" width="13.140625" style="141" bestFit="1" customWidth="1"/>
    <col min="16" max="16" width="9.57421875" style="141" bestFit="1" customWidth="1"/>
    <col min="17" max="17" width="13.140625" style="141" bestFit="1" customWidth="1"/>
    <col min="18" max="18" width="9.57421875" style="141" bestFit="1" customWidth="1"/>
    <col min="19" max="19" width="11.8515625" style="141" bestFit="1" customWidth="1"/>
    <col min="20" max="20" width="9.57421875" style="141" bestFit="1" customWidth="1"/>
    <col min="21" max="21" width="13.140625" style="141" bestFit="1" customWidth="1"/>
    <col min="22" max="34" width="9.140625" style="141" customWidth="1"/>
    <col min="35" max="35" width="6.140625" style="141" bestFit="1" customWidth="1"/>
    <col min="36" max="36" width="14.57421875" style="141" bestFit="1" customWidth="1"/>
    <col min="37" max="37" width="15.421875" style="141" bestFit="1" customWidth="1"/>
    <col min="38" max="38" width="13.421875" style="141" bestFit="1" customWidth="1"/>
    <col min="39" max="16384" width="9.140625" style="141" customWidth="1"/>
  </cols>
  <sheetData>
    <row r="1" spans="3:6" ht="26.25" customHeight="1">
      <c r="C1" s="76"/>
      <c r="D1" s="76"/>
      <c r="E1" s="76"/>
      <c r="F1" s="127"/>
    </row>
    <row r="2" spans="1:5" ht="26.25" customHeight="1">
      <c r="A2" s="79" t="s">
        <v>1138</v>
      </c>
      <c r="B2" s="80"/>
      <c r="C2" s="81"/>
      <c r="D2" s="81"/>
      <c r="E2" s="81"/>
    </row>
    <row r="3" spans="1:23" s="23" customFormat="1" ht="12.75">
      <c r="A3" s="157" t="s">
        <v>1385</v>
      </c>
      <c r="B3" s="154"/>
      <c r="C3" s="8"/>
      <c r="D3" s="8"/>
      <c r="E3" s="8"/>
      <c r="F3" s="9"/>
      <c r="G3" s="10"/>
      <c r="H3" s="9"/>
      <c r="I3" s="8"/>
      <c r="J3" s="8"/>
      <c r="K3" s="8"/>
      <c r="L3" s="4"/>
      <c r="M3" s="21"/>
      <c r="N3" s="21"/>
      <c r="O3" s="21"/>
      <c r="P3" s="21"/>
      <c r="Q3" s="21"/>
      <c r="R3" s="21"/>
      <c r="S3" s="21"/>
      <c r="T3" s="22"/>
      <c r="U3" s="22"/>
      <c r="V3" s="22"/>
      <c r="W3" s="22"/>
    </row>
    <row r="4" spans="1:23" s="23" customFormat="1" ht="12.75">
      <c r="A4" s="420" t="s">
        <v>1386</v>
      </c>
      <c r="B4" s="154"/>
      <c r="C4" s="10"/>
      <c r="D4" s="10"/>
      <c r="E4" s="10"/>
      <c r="F4" s="9"/>
      <c r="G4" s="10"/>
      <c r="H4" s="9"/>
      <c r="I4" s="9"/>
      <c r="J4" s="9"/>
      <c r="K4" s="11" t="s">
        <v>1</v>
      </c>
      <c r="L4" s="12"/>
      <c r="M4" s="21"/>
      <c r="N4" s="21"/>
      <c r="O4" s="21"/>
      <c r="P4" s="21"/>
      <c r="Q4" s="21"/>
      <c r="R4" s="21"/>
      <c r="S4" s="21"/>
      <c r="T4" s="21"/>
      <c r="U4" s="22"/>
      <c r="V4" s="21"/>
      <c r="W4" s="22"/>
    </row>
    <row r="5" spans="1:23" s="23" customFormat="1" ht="12.75">
      <c r="A5" s="85"/>
      <c r="B5" s="160"/>
      <c r="C5" s="160"/>
      <c r="D5" s="160"/>
      <c r="E5" s="160"/>
      <c r="F5" s="160"/>
      <c r="G5" s="160"/>
      <c r="H5" s="160"/>
      <c r="I5" s="160"/>
      <c r="J5" s="160"/>
      <c r="K5" s="160"/>
      <c r="L5" s="160"/>
      <c r="M5" s="21"/>
      <c r="N5" s="21"/>
      <c r="O5" s="21"/>
      <c r="P5" s="21"/>
      <c r="Q5" s="21"/>
      <c r="R5" s="21"/>
      <c r="S5" s="21"/>
      <c r="T5" s="22"/>
      <c r="U5" s="22"/>
      <c r="V5" s="22"/>
      <c r="W5" s="22"/>
    </row>
    <row r="6" spans="1:23" s="23" customFormat="1" ht="12.75">
      <c r="A6" s="359" t="s">
        <v>1384</v>
      </c>
      <c r="B6" s="155"/>
      <c r="C6" s="24"/>
      <c r="D6" s="24"/>
      <c r="E6" s="24"/>
      <c r="F6" s="24"/>
      <c r="G6" s="24"/>
      <c r="H6" s="24"/>
      <c r="I6" s="24"/>
      <c r="J6" s="24"/>
      <c r="K6" s="24"/>
      <c r="L6" s="24"/>
      <c r="M6" s="21"/>
      <c r="N6" s="21"/>
      <c r="O6" s="21"/>
      <c r="P6" s="21"/>
      <c r="Q6" s="21"/>
      <c r="R6" s="21"/>
      <c r="S6" s="21"/>
      <c r="T6" s="22"/>
      <c r="U6" s="22"/>
      <c r="V6" s="22"/>
      <c r="W6" s="22"/>
    </row>
    <row r="7" spans="1:5" ht="12.75" customHeight="1">
      <c r="A7" s="359"/>
      <c r="B7" s="82"/>
      <c r="C7" s="81"/>
      <c r="D7" s="81"/>
      <c r="E7" s="81"/>
    </row>
    <row r="8" spans="1:5" ht="13.5" customHeight="1" thickBot="1">
      <c r="A8" s="85"/>
      <c r="B8" s="82"/>
      <c r="C8" s="81"/>
      <c r="D8" s="81"/>
      <c r="E8" s="81"/>
    </row>
    <row r="9" spans="1:38" ht="17.25" customHeight="1" thickBot="1">
      <c r="A9" s="214" t="s">
        <v>2</v>
      </c>
      <c r="B9" s="215"/>
      <c r="C9" s="216"/>
      <c r="D9" s="216"/>
      <c r="E9" s="216"/>
      <c r="F9" s="442" t="s">
        <v>1352</v>
      </c>
      <c r="G9" s="443"/>
      <c r="H9" s="442" t="s">
        <v>4</v>
      </c>
      <c r="I9" s="443"/>
      <c r="J9" s="442" t="s">
        <v>1353</v>
      </c>
      <c r="K9" s="443"/>
      <c r="L9" s="442" t="s">
        <v>1354</v>
      </c>
      <c r="M9" s="443"/>
      <c r="N9" s="442" t="s">
        <v>1355</v>
      </c>
      <c r="O9" s="443"/>
      <c r="P9" s="442" t="s">
        <v>5</v>
      </c>
      <c r="Q9" s="443"/>
      <c r="R9" s="442" t="s">
        <v>1356</v>
      </c>
      <c r="S9" s="443"/>
      <c r="T9" s="442" t="s">
        <v>7</v>
      </c>
      <c r="U9" s="443"/>
      <c r="V9" s="146" t="s">
        <v>8</v>
      </c>
      <c r="W9" s="199"/>
      <c r="Y9" s="453"/>
      <c r="Z9" s="453"/>
      <c r="AA9" s="454" t="s">
        <v>1367</v>
      </c>
      <c r="AB9" s="454"/>
      <c r="AC9" s="454"/>
      <c r="AD9" s="454"/>
      <c r="AE9" s="454"/>
      <c r="AF9" s="454"/>
      <c r="AG9" s="454"/>
      <c r="AH9"/>
      <c r="AI9" s="453"/>
      <c r="AJ9" s="452" t="s">
        <v>1368</v>
      </c>
      <c r="AK9" s="452"/>
      <c r="AL9" s="452"/>
    </row>
    <row r="10" spans="1:38" s="142" customFormat="1" ht="32.25" thickBot="1">
      <c r="A10" s="213" t="s">
        <v>1059</v>
      </c>
      <c r="B10" s="213" t="s">
        <v>1060</v>
      </c>
      <c r="C10" s="213" t="s">
        <v>1139</v>
      </c>
      <c r="D10" s="213" t="s">
        <v>16</v>
      </c>
      <c r="E10" s="213" t="s">
        <v>1378</v>
      </c>
      <c r="F10" s="91" t="s">
        <v>1357</v>
      </c>
      <c r="G10" s="91" t="s">
        <v>1358</v>
      </c>
      <c r="H10" s="267" t="s">
        <v>1195</v>
      </c>
      <c r="I10" s="91" t="s">
        <v>1196</v>
      </c>
      <c r="J10" s="267" t="s">
        <v>1359</v>
      </c>
      <c r="K10" s="91" t="s">
        <v>1360</v>
      </c>
      <c r="L10" s="267" t="s">
        <v>1361</v>
      </c>
      <c r="M10" s="91" t="s">
        <v>1362</v>
      </c>
      <c r="N10" s="267" t="s">
        <v>1363</v>
      </c>
      <c r="O10" s="91" t="s">
        <v>1364</v>
      </c>
      <c r="P10" s="267" t="s">
        <v>1197</v>
      </c>
      <c r="Q10" s="91" t="s">
        <v>1198</v>
      </c>
      <c r="R10" s="267" t="s">
        <v>1365</v>
      </c>
      <c r="S10" s="91" t="s">
        <v>1366</v>
      </c>
      <c r="T10" s="91" t="s">
        <v>1201</v>
      </c>
      <c r="U10" s="91" t="s">
        <v>1202</v>
      </c>
      <c r="V10" s="67" t="s">
        <v>1203</v>
      </c>
      <c r="W10" s="268" t="s">
        <v>1204</v>
      </c>
      <c r="Y10" s="453"/>
      <c r="Z10" s="453"/>
      <c r="AA10" s="322">
        <v>0</v>
      </c>
      <c r="AB10" s="323">
        <v>0.12</v>
      </c>
      <c r="AC10" s="323">
        <v>0.17</v>
      </c>
      <c r="AD10" s="324">
        <v>0.175</v>
      </c>
      <c r="AE10" s="323">
        <v>0.18</v>
      </c>
      <c r="AF10" s="323">
        <v>0.19</v>
      </c>
      <c r="AG10" s="323">
        <v>0.2</v>
      </c>
      <c r="AH10"/>
      <c r="AI10" s="453"/>
      <c r="AJ10" s="325" t="s">
        <v>1369</v>
      </c>
      <c r="AK10" s="326" t="s">
        <v>1370</v>
      </c>
      <c r="AL10" s="326" t="s">
        <v>1371</v>
      </c>
    </row>
    <row r="11" spans="1:38" s="143" customFormat="1" ht="15.75" thickBot="1">
      <c r="A11" s="62" t="s">
        <v>1063</v>
      </c>
      <c r="B11" s="212" t="s">
        <v>1064</v>
      </c>
      <c r="C11" s="72">
        <v>7896548138281</v>
      </c>
      <c r="D11" s="73">
        <v>500900101174115</v>
      </c>
      <c r="E11" s="73" t="s">
        <v>28</v>
      </c>
      <c r="F11" s="355">
        <f>IF($E11="P",$H11*$AG$11,IF($E11="N",$H11*$AG$18,$H11*$AG$25))</f>
        <v>18.404864424000003</v>
      </c>
      <c r="G11" s="355">
        <f>IF($E11="P",F11/$AJ$17,IF($E11="N",F11/$AK$17,F11/$AL$17))</f>
        <v>24.497487573473045</v>
      </c>
      <c r="H11" s="355">
        <v>17.887</v>
      </c>
      <c r="I11" s="355">
        <f>IF($E11="P",H11/$AJ$15,IF($E11="N",H11/$AK$15,H11/$AL$15))</f>
        <v>23.830999351165836</v>
      </c>
      <c r="J11" s="355">
        <f>IF($E11="P",$H11*$AE$11,IF($E11="N",$H11*$AE$12,$H11*$AE$13))</f>
        <v>15.542318379000001</v>
      </c>
      <c r="K11" s="355">
        <f>J11/$AJ$15</f>
        <v>21.48634338598592</v>
      </c>
      <c r="L11" s="355">
        <f>IF($E11="P",$H11*$AD$11,IF($E11="N",$H11*$AD$18,$H11*$AD$25))</f>
        <v>17.762059305</v>
      </c>
      <c r="M11" s="355">
        <f>IF($E11="P",L11/$AJ$14,IF($E11="N",L11/$AK$14,L11/$AL$14))</f>
        <v>23.670058588596515</v>
      </c>
      <c r="N11" s="355">
        <f>IF($E11="P",$H11*$AD$11,IF($E11="N",$H11*$AD$12,$H11*$AD$13))</f>
        <v>15.448125437</v>
      </c>
      <c r="O11" s="355">
        <f>N11/$AJ$14</f>
        <v>21.356127169396068</v>
      </c>
      <c r="P11" s="355">
        <f>IF($E11="P",$H11*$AC$11,IF($E11="N",$H11*$AC$18,$H11*$AC$25))</f>
        <v>17.638871536</v>
      </c>
      <c r="Q11" s="355">
        <f>IF($E11="P",P11/$AJ$13,IF($E11="N",P11/$AK$13,P11/$AL$13))</f>
        <v>23.511285253855487</v>
      </c>
      <c r="R11" s="355">
        <f>IF($E11="P",$H11*$AC$11,IF($E11="N",$H11*$AC$12,$H11*$AC$13))</f>
        <v>15.355059376</v>
      </c>
      <c r="S11" s="355">
        <f>R11/$AJ$13</f>
        <v>21.227468799681485</v>
      </c>
      <c r="T11" s="355">
        <f>IF($E11="P",$H11*$AB$11,IF($E11="N",$H11*$AB$18,$H11*$AB$25))</f>
        <v>16.494944225</v>
      </c>
      <c r="U11" s="355">
        <f>IF($E11="P",T11/$AJ$12,IF($E11="N",T11/$AK$12,T11/$AL$12))</f>
        <v>22.03368343120178</v>
      </c>
      <c r="V11" s="355" t="s">
        <v>341</v>
      </c>
      <c r="W11" s="355" t="s">
        <v>341</v>
      </c>
      <c r="Y11" s="455" t="s">
        <v>1372</v>
      </c>
      <c r="Z11" s="326" t="s">
        <v>1373</v>
      </c>
      <c r="AA11" s="327">
        <v>0.82</v>
      </c>
      <c r="AB11" s="328">
        <v>0.931818</v>
      </c>
      <c r="AC11" s="328">
        <v>0.987952</v>
      </c>
      <c r="AD11" s="328">
        <v>0.993939</v>
      </c>
      <c r="AE11" s="327">
        <v>1</v>
      </c>
      <c r="AF11" s="327">
        <v>1.01235</v>
      </c>
      <c r="AG11" s="328">
        <v>1.025</v>
      </c>
      <c r="AH11"/>
      <c r="AI11" s="329">
        <v>0</v>
      </c>
      <c r="AJ11" s="330">
        <v>0.723358</v>
      </c>
      <c r="AK11" s="330">
        <v>0.745454</v>
      </c>
      <c r="AL11" s="330">
        <v>0.740214</v>
      </c>
    </row>
    <row r="12" spans="1:38" s="143" customFormat="1" ht="15.75" thickBot="1">
      <c r="A12" s="57" t="s">
        <v>1082</v>
      </c>
      <c r="B12" s="57" t="s">
        <v>1083</v>
      </c>
      <c r="C12" s="68">
        <v>7896548197158</v>
      </c>
      <c r="D12" s="69">
        <v>500900301173414</v>
      </c>
      <c r="E12" s="69" t="s">
        <v>21</v>
      </c>
      <c r="F12" s="356">
        <f aca="true" t="shared" si="0" ref="F12:F58">IF($E12="P",$H12*$AG$11,IF($E12="N",$H12*$AG$18,$H12*$AG$25))</f>
        <v>6.4575</v>
      </c>
      <c r="G12" s="356">
        <f aca="true" t="shared" si="1" ref="G12:G58">IF($E12="P",F12/$AJ$17,IF($E12="N",F12/$AK$17,F12/$AL$17))</f>
        <v>8.927114927878035</v>
      </c>
      <c r="H12" s="356">
        <v>6.3</v>
      </c>
      <c r="I12" s="356">
        <f aca="true" t="shared" si="2" ref="I12:I58">IF($E12="P",H12/$AJ$15,IF($E12="N",H12/$AK$15,H12/$AL$15))</f>
        <v>8.709380417441986</v>
      </c>
      <c r="J12" s="356">
        <f aca="true" t="shared" si="3" ref="J12:J58">IF($E12="P",$H12*$AE$11,IF($E12="N",$H12*$AE$12,$H12*$AE$13))</f>
        <v>6.3</v>
      </c>
      <c r="K12" s="356">
        <f aca="true" t="shared" si="4" ref="K12:K58">J12/$AJ$15</f>
        <v>8.709380417441986</v>
      </c>
      <c r="L12" s="356">
        <f aca="true" t="shared" si="5" ref="L12:L58">IF($E12="P",$H12*$AD$11,IF($E12="N",$H12*$AD$18,$H12*$AD$25))</f>
        <v>6.2618157</v>
      </c>
      <c r="M12" s="356">
        <f aca="true" t="shared" si="6" ref="M12:M58">IF($E12="P",L12/$AJ$14,IF($E12="N",L12/$AK$14,L12/$AL$14))</f>
        <v>8.65659286273187</v>
      </c>
      <c r="N12" s="356">
        <f aca="true" t="shared" si="7" ref="N12:N58">IF($E12="P",$H12*$AD$11,IF($E12="N",$H12*$AD$12,$H12*$AD$13))</f>
        <v>6.2618157</v>
      </c>
      <c r="O12" s="356">
        <f aca="true" t="shared" si="8" ref="O12:O58">N12/$AJ$14</f>
        <v>8.65659286273187</v>
      </c>
      <c r="P12" s="356">
        <f aca="true" t="shared" si="9" ref="P12:P58">IF($E12="P",$H12*$AC$11,IF($E12="N",$H12*$AC$18,$H12*$AC$25))</f>
        <v>6.2240976</v>
      </c>
      <c r="Q12" s="356">
        <f aca="true" t="shared" si="10" ref="Q12:Q58">IF($E12="P",P12/$AJ$13,IF($E12="N",P12/$AK$13,P12/$AL$13))</f>
        <v>8.604449802172645</v>
      </c>
      <c r="R12" s="356">
        <f aca="true" t="shared" si="11" ref="R12:R58">IF($E12="P",$H12*$AC$11,IF($E12="N",$H12*$AC$12,$H12*$AC$13))</f>
        <v>6.2240976</v>
      </c>
      <c r="S12" s="356">
        <f aca="true" t="shared" si="12" ref="S12:S58">R12/$AJ$13</f>
        <v>8.604449802172645</v>
      </c>
      <c r="T12" s="356">
        <f aca="true" t="shared" si="13" ref="T12:T58">IF($E12="P",$H12*$AB$11,IF($E12="N",$H12*$AB$18,$H12*$AB$25))</f>
        <v>5.8704534</v>
      </c>
      <c r="U12" s="356">
        <f aca="true" t="shared" si="14" ref="U12:U58">IF($E12="P",T12/$AJ$12,IF($E12="N",T12/$AK$12,T12/$AL$12))</f>
        <v>8.115557441819957</v>
      </c>
      <c r="V12" s="356" t="s">
        <v>341</v>
      </c>
      <c r="W12" s="356" t="s">
        <v>341</v>
      </c>
      <c r="Y12" s="455"/>
      <c r="Z12" s="326" t="s">
        <v>1374</v>
      </c>
      <c r="AA12" s="328">
        <v>0.712512</v>
      </c>
      <c r="AB12" s="328">
        <v>0.809673</v>
      </c>
      <c r="AC12" s="328">
        <v>0.858448</v>
      </c>
      <c r="AD12" s="328">
        <v>0.863651</v>
      </c>
      <c r="AE12" s="328">
        <v>0.868917</v>
      </c>
      <c r="AF12" s="327">
        <v>0.87964</v>
      </c>
      <c r="AG12" s="328">
        <v>0.89064</v>
      </c>
      <c r="AH12"/>
      <c r="AI12" s="329">
        <v>0.12</v>
      </c>
      <c r="AJ12" s="330">
        <v>0.723358</v>
      </c>
      <c r="AK12" s="330">
        <v>0.748624</v>
      </c>
      <c r="AL12" s="330">
        <v>0.742604</v>
      </c>
    </row>
    <row r="13" spans="1:38" s="143" customFormat="1" ht="15.75" thickBot="1">
      <c r="A13" s="42" t="s">
        <v>1065</v>
      </c>
      <c r="B13" s="42" t="s">
        <v>1066</v>
      </c>
      <c r="C13" s="169">
        <v>7896548168745</v>
      </c>
      <c r="D13" s="170">
        <v>500900401178310</v>
      </c>
      <c r="E13" s="170" t="s">
        <v>21</v>
      </c>
      <c r="F13" s="357">
        <f t="shared" si="0"/>
        <v>52.1438</v>
      </c>
      <c r="G13" s="357">
        <f t="shared" si="1"/>
        <v>72.08574454143039</v>
      </c>
      <c r="H13" s="357">
        <v>50.872</v>
      </c>
      <c r="I13" s="357">
        <f t="shared" si="2"/>
        <v>70.327555650176</v>
      </c>
      <c r="J13" s="357">
        <f t="shared" si="3"/>
        <v>50.872</v>
      </c>
      <c r="K13" s="357">
        <f t="shared" si="4"/>
        <v>70.327555650176</v>
      </c>
      <c r="L13" s="357">
        <f t="shared" si="5"/>
        <v>50.563664808</v>
      </c>
      <c r="M13" s="357">
        <f t="shared" si="6"/>
        <v>69.90130033538027</v>
      </c>
      <c r="N13" s="357">
        <f t="shared" si="7"/>
        <v>50.563664808</v>
      </c>
      <c r="O13" s="357">
        <f t="shared" si="8"/>
        <v>69.90130033538027</v>
      </c>
      <c r="P13" s="357">
        <f t="shared" si="9"/>
        <v>50.259094144</v>
      </c>
      <c r="Q13" s="357">
        <f t="shared" si="10"/>
        <v>69.48024925970267</v>
      </c>
      <c r="R13" s="357">
        <f t="shared" si="11"/>
        <v>50.259094144</v>
      </c>
      <c r="S13" s="357">
        <f t="shared" si="12"/>
        <v>69.48024925970267</v>
      </c>
      <c r="T13" s="357">
        <f t="shared" si="13"/>
        <v>47.403445296</v>
      </c>
      <c r="U13" s="357">
        <f t="shared" si="14"/>
        <v>65.5324822508357</v>
      </c>
      <c r="V13" s="357" t="s">
        <v>341</v>
      </c>
      <c r="W13" s="357" t="s">
        <v>341</v>
      </c>
      <c r="Y13" s="455"/>
      <c r="Z13" s="326" t="s">
        <v>1375</v>
      </c>
      <c r="AA13" s="328">
        <v>0.737483</v>
      </c>
      <c r="AB13" s="328">
        <v>0.838049</v>
      </c>
      <c r="AC13" s="328">
        <v>0.888533</v>
      </c>
      <c r="AD13" s="328">
        <v>0.893919</v>
      </c>
      <c r="AE13" s="328">
        <v>0.899369</v>
      </c>
      <c r="AF13" s="327">
        <v>0.91047</v>
      </c>
      <c r="AG13" s="328">
        <v>0.921853</v>
      </c>
      <c r="AH13"/>
      <c r="AI13" s="329">
        <v>0.17</v>
      </c>
      <c r="AJ13" s="330">
        <v>0.723358</v>
      </c>
      <c r="AK13" s="330">
        <v>0.75023</v>
      </c>
      <c r="AL13" s="330">
        <v>0.743812</v>
      </c>
    </row>
    <row r="14" spans="1:38" s="143" customFormat="1" ht="15">
      <c r="A14" s="57" t="s">
        <v>1109</v>
      </c>
      <c r="B14" s="31" t="s">
        <v>1111</v>
      </c>
      <c r="C14" s="68">
        <v>7896548198384</v>
      </c>
      <c r="D14" s="69">
        <v>526515030080605</v>
      </c>
      <c r="E14" s="69" t="s">
        <v>28</v>
      </c>
      <c r="F14" s="356">
        <f t="shared" si="0"/>
        <v>67.04651232</v>
      </c>
      <c r="G14" s="356">
        <f t="shared" si="1"/>
        <v>89.2411410682341</v>
      </c>
      <c r="H14" s="356">
        <v>65.16</v>
      </c>
      <c r="I14" s="356">
        <f t="shared" si="2"/>
        <v>86.81321170246356</v>
      </c>
      <c r="J14" s="356">
        <f t="shared" si="3"/>
        <v>56.61863172</v>
      </c>
      <c r="K14" s="356">
        <f t="shared" si="4"/>
        <v>78.27193688325836</v>
      </c>
      <c r="L14" s="356">
        <f t="shared" si="5"/>
        <v>64.7048574</v>
      </c>
      <c r="M14" s="356">
        <f t="shared" si="6"/>
        <v>86.2269255678956</v>
      </c>
      <c r="N14" s="356">
        <f t="shared" si="7"/>
        <v>56.275499159999995</v>
      </c>
      <c r="O14" s="356">
        <f t="shared" si="8"/>
        <v>77.79757624855189</v>
      </c>
      <c r="P14" s="356">
        <f t="shared" si="9"/>
        <v>64.25610048</v>
      </c>
      <c r="Q14" s="356">
        <f t="shared" si="10"/>
        <v>85.6485350892393</v>
      </c>
      <c r="R14" s="356">
        <f t="shared" si="11"/>
        <v>55.93647168</v>
      </c>
      <c r="S14" s="356">
        <f t="shared" si="12"/>
        <v>77.32889064612543</v>
      </c>
      <c r="T14" s="356">
        <f t="shared" si="13"/>
        <v>60.088922999999994</v>
      </c>
      <c r="U14" s="356">
        <f t="shared" si="14"/>
        <v>80.26582503366176</v>
      </c>
      <c r="V14" s="356" t="s">
        <v>341</v>
      </c>
      <c r="W14" s="356" t="s">
        <v>341</v>
      </c>
      <c r="Y14"/>
      <c r="Z14"/>
      <c r="AA14"/>
      <c r="AB14"/>
      <c r="AC14"/>
      <c r="AD14"/>
      <c r="AE14"/>
      <c r="AF14"/>
      <c r="AG14"/>
      <c r="AH14"/>
      <c r="AI14" s="331">
        <v>0.175</v>
      </c>
      <c r="AJ14" s="330">
        <v>0.723358</v>
      </c>
      <c r="AK14" s="330">
        <v>0.750402</v>
      </c>
      <c r="AL14" s="330">
        <v>0.743942</v>
      </c>
    </row>
    <row r="15" spans="1:38" s="143" customFormat="1" ht="15.75" thickBot="1">
      <c r="A15" s="57" t="s">
        <v>1109</v>
      </c>
      <c r="B15" s="31" t="s">
        <v>1110</v>
      </c>
      <c r="C15" s="68">
        <v>7896548197967</v>
      </c>
      <c r="D15" s="69">
        <v>500905001135313</v>
      </c>
      <c r="E15" s="69" t="s">
        <v>28</v>
      </c>
      <c r="F15" s="356">
        <f t="shared" si="0"/>
        <v>55.863861984</v>
      </c>
      <c r="G15" s="356">
        <f t="shared" si="1"/>
        <v>74.35666100178892</v>
      </c>
      <c r="H15" s="356">
        <v>54.292</v>
      </c>
      <c r="I15" s="356">
        <f t="shared" si="2"/>
        <v>72.3336846186334</v>
      </c>
      <c r="J15" s="356">
        <f t="shared" si="3"/>
        <v>47.175241764000006</v>
      </c>
      <c r="K15" s="356">
        <f t="shared" si="4"/>
        <v>65.21700425515445</v>
      </c>
      <c r="L15" s="356">
        <f t="shared" si="5"/>
        <v>53.91277038</v>
      </c>
      <c r="M15" s="356">
        <f t="shared" si="6"/>
        <v>71.84518482093597</v>
      </c>
      <c r="N15" s="356">
        <f t="shared" si="7"/>
        <v>46.889340092</v>
      </c>
      <c r="O15" s="356">
        <f t="shared" si="8"/>
        <v>64.82176196572098</v>
      </c>
      <c r="P15" s="356">
        <f t="shared" si="9"/>
        <v>53.538861376</v>
      </c>
      <c r="Q15" s="356">
        <f t="shared" si="10"/>
        <v>71.36326376711142</v>
      </c>
      <c r="R15" s="356">
        <f t="shared" si="11"/>
        <v>46.606858816</v>
      </c>
      <c r="S15" s="356">
        <f t="shared" si="12"/>
        <v>64.43124817310378</v>
      </c>
      <c r="T15" s="356">
        <f t="shared" si="13"/>
        <v>50.0667251</v>
      </c>
      <c r="U15" s="356">
        <f t="shared" si="14"/>
        <v>66.87833291478766</v>
      </c>
      <c r="V15" s="356" t="s">
        <v>341</v>
      </c>
      <c r="W15" s="356" t="s">
        <v>341</v>
      </c>
      <c r="Y15" s="453"/>
      <c r="Z15" s="453"/>
      <c r="AA15" s="454" t="s">
        <v>1376</v>
      </c>
      <c r="AB15" s="454"/>
      <c r="AC15" s="454"/>
      <c r="AD15" s="454"/>
      <c r="AE15" s="454"/>
      <c r="AF15" s="454"/>
      <c r="AG15" s="454"/>
      <c r="AH15"/>
      <c r="AI15" s="329">
        <v>0.18</v>
      </c>
      <c r="AJ15" s="330">
        <v>0.723358</v>
      </c>
      <c r="AK15" s="330">
        <v>0.750577</v>
      </c>
      <c r="AL15" s="330">
        <v>0.744072</v>
      </c>
    </row>
    <row r="16" spans="1:38" s="143" customFormat="1" ht="15">
      <c r="A16" s="61" t="s">
        <v>1067</v>
      </c>
      <c r="B16" s="61" t="s">
        <v>1068</v>
      </c>
      <c r="C16" s="131">
        <v>7896548114797</v>
      </c>
      <c r="D16" s="106">
        <v>500900502179312</v>
      </c>
      <c r="E16" s="106" t="s">
        <v>21</v>
      </c>
      <c r="F16" s="358">
        <f t="shared" si="0"/>
        <v>27.040525</v>
      </c>
      <c r="G16" s="358">
        <f t="shared" si="1"/>
        <v>37.381939509896895</v>
      </c>
      <c r="H16" s="358">
        <v>26.381</v>
      </c>
      <c r="I16" s="358">
        <f t="shared" si="2"/>
        <v>36.47018488770429</v>
      </c>
      <c r="J16" s="358">
        <f t="shared" si="3"/>
        <v>26.381</v>
      </c>
      <c r="K16" s="358">
        <f t="shared" si="4"/>
        <v>36.47018488770429</v>
      </c>
      <c r="L16" s="358">
        <f t="shared" si="5"/>
        <v>26.221104759</v>
      </c>
      <c r="M16" s="358">
        <f t="shared" si="6"/>
        <v>36.24913909709991</v>
      </c>
      <c r="N16" s="358">
        <f t="shared" si="7"/>
        <v>26.221104759</v>
      </c>
      <c r="O16" s="358">
        <f t="shared" si="8"/>
        <v>36.24913909709991</v>
      </c>
      <c r="P16" s="358">
        <f t="shared" si="9"/>
        <v>26.063161712000003</v>
      </c>
      <c r="Q16" s="358">
        <f t="shared" si="10"/>
        <v>36.03079210017724</v>
      </c>
      <c r="R16" s="358">
        <f t="shared" si="11"/>
        <v>26.063161712000003</v>
      </c>
      <c r="S16" s="358">
        <f t="shared" si="12"/>
        <v>36.03079210017724</v>
      </c>
      <c r="T16" s="358">
        <f t="shared" si="13"/>
        <v>24.582290658</v>
      </c>
      <c r="U16" s="358">
        <f t="shared" si="14"/>
        <v>33.98357474169084</v>
      </c>
      <c r="V16" s="358" t="s">
        <v>341</v>
      </c>
      <c r="W16" s="358" t="s">
        <v>341</v>
      </c>
      <c r="Y16" s="453"/>
      <c r="Z16" s="453"/>
      <c r="AA16" s="322">
        <v>0</v>
      </c>
      <c r="AB16" s="323">
        <v>0.12</v>
      </c>
      <c r="AC16" s="323">
        <v>0.17</v>
      </c>
      <c r="AD16" s="324">
        <v>0.175</v>
      </c>
      <c r="AE16" s="323">
        <v>0.18</v>
      </c>
      <c r="AF16" s="323">
        <v>0.19</v>
      </c>
      <c r="AG16" s="323">
        <v>0.2</v>
      </c>
      <c r="AH16"/>
      <c r="AI16" s="329">
        <v>0.19</v>
      </c>
      <c r="AJ16" s="330">
        <v>0.723358</v>
      </c>
      <c r="AK16" s="330">
        <v>0.750932</v>
      </c>
      <c r="AL16" s="330">
        <v>0.744339</v>
      </c>
    </row>
    <row r="17" spans="1:38" s="143" customFormat="1" ht="15.75" thickBot="1">
      <c r="A17" s="62" t="s">
        <v>1067</v>
      </c>
      <c r="B17" s="62" t="s">
        <v>1069</v>
      </c>
      <c r="C17" s="72">
        <v>7896548114612</v>
      </c>
      <c r="D17" s="73">
        <v>500900501172314</v>
      </c>
      <c r="E17" s="73" t="s">
        <v>21</v>
      </c>
      <c r="F17" s="355">
        <f t="shared" si="0"/>
        <v>20.260149999999996</v>
      </c>
      <c r="G17" s="355">
        <f t="shared" si="1"/>
        <v>28.008468835624956</v>
      </c>
      <c r="H17" s="355">
        <v>19.766</v>
      </c>
      <c r="I17" s="355">
        <f t="shared" si="2"/>
        <v>27.325335449390206</v>
      </c>
      <c r="J17" s="355">
        <f t="shared" si="3"/>
        <v>19.766</v>
      </c>
      <c r="K17" s="355">
        <f t="shared" si="4"/>
        <v>27.325335449390206</v>
      </c>
      <c r="L17" s="355">
        <f t="shared" si="5"/>
        <v>19.646198274</v>
      </c>
      <c r="M17" s="355">
        <f t="shared" si="6"/>
        <v>27.15971659123145</v>
      </c>
      <c r="N17" s="355">
        <f t="shared" si="7"/>
        <v>19.646198274</v>
      </c>
      <c r="O17" s="355">
        <f t="shared" si="8"/>
        <v>27.15971659123145</v>
      </c>
      <c r="P17" s="355">
        <f t="shared" si="9"/>
        <v>19.527859232</v>
      </c>
      <c r="Q17" s="355">
        <f t="shared" si="10"/>
        <v>26.996119807895955</v>
      </c>
      <c r="R17" s="355">
        <f t="shared" si="11"/>
        <v>19.527859232</v>
      </c>
      <c r="S17" s="355">
        <f t="shared" si="12"/>
        <v>26.996119807895955</v>
      </c>
      <c r="T17" s="355">
        <f t="shared" si="13"/>
        <v>18.418314587999998</v>
      </c>
      <c r="U17" s="355">
        <f t="shared" si="14"/>
        <v>25.46223942777988</v>
      </c>
      <c r="V17" s="355" t="s">
        <v>341</v>
      </c>
      <c r="W17" s="355" t="s">
        <v>341</v>
      </c>
      <c r="Y17" s="455" t="s">
        <v>1372</v>
      </c>
      <c r="Z17" s="326" t="s">
        <v>1373</v>
      </c>
      <c r="AA17" s="328">
        <v>0.9184</v>
      </c>
      <c r="AB17" s="328">
        <v>1.061292</v>
      </c>
      <c r="AC17" s="328">
        <v>1.134893</v>
      </c>
      <c r="AD17" s="328">
        <v>1.142819</v>
      </c>
      <c r="AE17" s="328">
        <v>1.150858</v>
      </c>
      <c r="AF17" s="327">
        <v>1.16728</v>
      </c>
      <c r="AG17" s="328">
        <v>1.184177</v>
      </c>
      <c r="AH17"/>
      <c r="AI17" s="329">
        <v>0.2</v>
      </c>
      <c r="AJ17" s="330">
        <v>0.723358</v>
      </c>
      <c r="AK17" s="330">
        <v>0.751296</v>
      </c>
      <c r="AL17" s="330">
        <v>0.744613</v>
      </c>
    </row>
    <row r="18" spans="1:38" s="143" customFormat="1" ht="15.75" thickBot="1">
      <c r="A18" s="57" t="s">
        <v>1128</v>
      </c>
      <c r="B18" s="31" t="s">
        <v>1129</v>
      </c>
      <c r="C18" s="68">
        <v>7896548140284</v>
      </c>
      <c r="D18" s="69">
        <v>500900601177318</v>
      </c>
      <c r="E18" s="69" t="s">
        <v>28</v>
      </c>
      <c r="F18" s="356">
        <f t="shared" si="0"/>
        <v>9.58468788</v>
      </c>
      <c r="G18" s="356">
        <f t="shared" si="1"/>
        <v>12.757538812931257</v>
      </c>
      <c r="H18" s="356">
        <v>9.315</v>
      </c>
      <c r="I18" s="356">
        <f t="shared" si="2"/>
        <v>12.410452225421242</v>
      </c>
      <c r="J18" s="356">
        <f t="shared" si="3"/>
        <v>8.093961855</v>
      </c>
      <c r="K18" s="356">
        <f t="shared" si="4"/>
        <v>11.189427441184034</v>
      </c>
      <c r="L18" s="356">
        <f t="shared" si="5"/>
        <v>9.249934725</v>
      </c>
      <c r="M18" s="356">
        <f t="shared" si="6"/>
        <v>12.32663922137734</v>
      </c>
      <c r="N18" s="356">
        <f t="shared" si="7"/>
        <v>8.044909064999999</v>
      </c>
      <c r="O18" s="356">
        <f t="shared" si="8"/>
        <v>11.121614836636907</v>
      </c>
      <c r="P18" s="356">
        <f t="shared" si="9"/>
        <v>9.18578232</v>
      </c>
      <c r="Q18" s="356">
        <f t="shared" si="10"/>
        <v>12.243954947149541</v>
      </c>
      <c r="R18" s="356">
        <f t="shared" si="11"/>
        <v>7.9964431199999995</v>
      </c>
      <c r="S18" s="356">
        <f t="shared" si="12"/>
        <v>11.054613510875667</v>
      </c>
      <c r="T18" s="356">
        <f t="shared" si="13"/>
        <v>8.590060124999999</v>
      </c>
      <c r="U18" s="356">
        <f t="shared" si="14"/>
        <v>11.474465319038663</v>
      </c>
      <c r="V18" s="356" t="s">
        <v>341</v>
      </c>
      <c r="W18" s="356" t="s">
        <v>341</v>
      </c>
      <c r="Y18" s="455"/>
      <c r="Z18" s="326" t="s">
        <v>1374</v>
      </c>
      <c r="AA18" s="328">
        <v>0.798014</v>
      </c>
      <c r="AB18" s="328">
        <v>0.922175</v>
      </c>
      <c r="AC18" s="328">
        <v>0.986128</v>
      </c>
      <c r="AD18" s="328">
        <v>0.993015</v>
      </c>
      <c r="AE18" s="327">
        <v>1</v>
      </c>
      <c r="AF18" s="327">
        <v>1.01427</v>
      </c>
      <c r="AG18" s="328">
        <v>1.028952</v>
      </c>
      <c r="AH18"/>
      <c r="AI18"/>
      <c r="AJ18"/>
      <c r="AK18"/>
      <c r="AL18"/>
    </row>
    <row r="19" spans="1:38" s="143" customFormat="1" ht="15">
      <c r="A19" s="61" t="s">
        <v>1112</v>
      </c>
      <c r="B19" s="29" t="s">
        <v>1114</v>
      </c>
      <c r="C19" s="131">
        <v>7896548198308</v>
      </c>
      <c r="D19" s="106">
        <v>500900701163416</v>
      </c>
      <c r="E19" s="106" t="s">
        <v>21</v>
      </c>
      <c r="F19" s="358">
        <f t="shared" si="0"/>
        <v>26.671525</v>
      </c>
      <c r="G19" s="358">
        <f t="shared" si="1"/>
        <v>36.8718186568753</v>
      </c>
      <c r="H19" s="358">
        <v>26.021</v>
      </c>
      <c r="I19" s="358">
        <f t="shared" si="2"/>
        <v>35.97250600670761</v>
      </c>
      <c r="J19" s="358">
        <f t="shared" si="3"/>
        <v>26.021</v>
      </c>
      <c r="K19" s="358">
        <f t="shared" si="4"/>
        <v>35.97250600670761</v>
      </c>
      <c r="L19" s="358">
        <f t="shared" si="5"/>
        <v>25.863286719</v>
      </c>
      <c r="M19" s="358">
        <f t="shared" si="6"/>
        <v>35.754476647800956</v>
      </c>
      <c r="N19" s="358">
        <f t="shared" si="7"/>
        <v>25.863286719</v>
      </c>
      <c r="O19" s="358">
        <f t="shared" si="8"/>
        <v>35.754476647800956</v>
      </c>
      <c r="P19" s="358">
        <f t="shared" si="9"/>
        <v>25.707498992</v>
      </c>
      <c r="Q19" s="358">
        <f t="shared" si="10"/>
        <v>35.5391092543388</v>
      </c>
      <c r="R19" s="358">
        <f t="shared" si="11"/>
        <v>25.707498992</v>
      </c>
      <c r="S19" s="358">
        <f t="shared" si="12"/>
        <v>35.5391092543388</v>
      </c>
      <c r="T19" s="358">
        <f t="shared" si="13"/>
        <v>24.246836178000002</v>
      </c>
      <c r="U19" s="358">
        <f t="shared" si="14"/>
        <v>33.51982860215827</v>
      </c>
      <c r="V19" s="358" t="s">
        <v>341</v>
      </c>
      <c r="W19" s="358" t="s">
        <v>341</v>
      </c>
      <c r="Y19" s="455"/>
      <c r="Z19" s="326" t="s">
        <v>1375</v>
      </c>
      <c r="AA19" s="328">
        <v>0.825981</v>
      </c>
      <c r="AB19" s="328">
        <v>0.954494</v>
      </c>
      <c r="AC19" s="328">
        <v>1.020688</v>
      </c>
      <c r="AD19" s="328">
        <v>1.027817</v>
      </c>
      <c r="AE19" s="328">
        <v>1.035046</v>
      </c>
      <c r="AF19" s="327">
        <v>1.04981</v>
      </c>
      <c r="AG19" s="328">
        <v>1.065012</v>
      </c>
      <c r="AH19"/>
      <c r="AI19"/>
      <c r="AJ19"/>
      <c r="AK19"/>
      <c r="AL19"/>
    </row>
    <row r="20" spans="1:38" s="143" customFormat="1" ht="15.75" thickBot="1">
      <c r="A20" s="62" t="s">
        <v>1112</v>
      </c>
      <c r="B20" s="62" t="s">
        <v>1113</v>
      </c>
      <c r="C20" s="72">
        <v>7896548161746</v>
      </c>
      <c r="D20" s="73">
        <v>500900702178417</v>
      </c>
      <c r="E20" s="73" t="s">
        <v>21</v>
      </c>
      <c r="F20" s="355">
        <f t="shared" si="0"/>
        <v>24.8952</v>
      </c>
      <c r="G20" s="355">
        <f t="shared" si="1"/>
        <v>34.416153550524086</v>
      </c>
      <c r="H20" s="355">
        <v>24.288</v>
      </c>
      <c r="I20" s="355">
        <f t="shared" si="2"/>
        <v>33.57673517124301</v>
      </c>
      <c r="J20" s="355">
        <f t="shared" si="3"/>
        <v>24.288</v>
      </c>
      <c r="K20" s="355">
        <f t="shared" si="4"/>
        <v>33.57673517124301</v>
      </c>
      <c r="L20" s="355">
        <f t="shared" si="5"/>
        <v>24.140790432</v>
      </c>
      <c r="M20" s="355">
        <f t="shared" si="6"/>
        <v>33.373226579370105</v>
      </c>
      <c r="N20" s="355">
        <f t="shared" si="7"/>
        <v>24.140790432</v>
      </c>
      <c r="O20" s="355">
        <f t="shared" si="8"/>
        <v>33.373226579370105</v>
      </c>
      <c r="P20" s="355">
        <f t="shared" si="9"/>
        <v>23.995378176000003</v>
      </c>
      <c r="Q20" s="355">
        <f t="shared" si="10"/>
        <v>33.17220266589988</v>
      </c>
      <c r="R20" s="355">
        <f t="shared" si="11"/>
        <v>23.995378176000003</v>
      </c>
      <c r="S20" s="355">
        <f t="shared" si="12"/>
        <v>33.17220266589988</v>
      </c>
      <c r="T20" s="355">
        <f t="shared" si="13"/>
        <v>22.631995584000002</v>
      </c>
      <c r="U20" s="355">
        <f t="shared" si="14"/>
        <v>31.287406213797322</v>
      </c>
      <c r="V20" s="355" t="s">
        <v>341</v>
      </c>
      <c r="W20" s="355" t="s">
        <v>341</v>
      </c>
      <c r="Y20"/>
      <c r="Z20"/>
      <c r="AA20"/>
      <c r="AB20"/>
      <c r="AC20"/>
      <c r="AD20"/>
      <c r="AE20"/>
      <c r="AF20"/>
      <c r="AG20"/>
      <c r="AH20"/>
      <c r="AI20"/>
      <c r="AJ20"/>
      <c r="AK20"/>
      <c r="AL20"/>
    </row>
    <row r="21" spans="1:38" s="143" customFormat="1" ht="15">
      <c r="A21" s="57" t="s">
        <v>1070</v>
      </c>
      <c r="B21" s="57" t="s">
        <v>1073</v>
      </c>
      <c r="C21" s="68">
        <v>7896548198278</v>
      </c>
      <c r="D21" s="69">
        <v>500900802164310</v>
      </c>
      <c r="E21" s="69" t="s">
        <v>21</v>
      </c>
      <c r="F21" s="356">
        <f t="shared" si="0"/>
        <v>21.79355</v>
      </c>
      <c r="G21" s="356">
        <f t="shared" si="1"/>
        <v>30.12830438040362</v>
      </c>
      <c r="H21" s="356">
        <v>21.262</v>
      </c>
      <c r="I21" s="356">
        <f t="shared" si="2"/>
        <v>29.393467688198655</v>
      </c>
      <c r="J21" s="356">
        <f t="shared" si="3"/>
        <v>21.262</v>
      </c>
      <c r="K21" s="356">
        <f t="shared" si="4"/>
        <v>29.393467688198655</v>
      </c>
      <c r="L21" s="356">
        <f t="shared" si="5"/>
        <v>21.133131018</v>
      </c>
      <c r="M21" s="356">
        <f t="shared" si="6"/>
        <v>29.21531388054048</v>
      </c>
      <c r="N21" s="356">
        <f t="shared" si="7"/>
        <v>21.133131018</v>
      </c>
      <c r="O21" s="356">
        <f t="shared" si="8"/>
        <v>29.21531388054048</v>
      </c>
      <c r="P21" s="356">
        <f t="shared" si="9"/>
        <v>21.005835424</v>
      </c>
      <c r="Q21" s="356">
        <f t="shared" si="10"/>
        <v>29.039335189491236</v>
      </c>
      <c r="R21" s="356">
        <f t="shared" si="11"/>
        <v>21.005835424</v>
      </c>
      <c r="S21" s="356">
        <f t="shared" si="12"/>
        <v>29.039335189491236</v>
      </c>
      <c r="T21" s="356">
        <f t="shared" si="13"/>
        <v>19.812314316000002</v>
      </c>
      <c r="U21" s="356">
        <f t="shared" si="14"/>
        <v>27.389362274281897</v>
      </c>
      <c r="V21" s="356" t="s">
        <v>341</v>
      </c>
      <c r="W21" s="356" t="s">
        <v>341</v>
      </c>
      <c r="Y21" s="453"/>
      <c r="Z21" s="453"/>
      <c r="AA21" s="454" t="s">
        <v>1377</v>
      </c>
      <c r="AB21" s="454"/>
      <c r="AC21" s="454"/>
      <c r="AD21" s="454"/>
      <c r="AE21" s="454"/>
      <c r="AF21" s="454"/>
      <c r="AG21" s="454"/>
      <c r="AH21"/>
      <c r="AI21"/>
      <c r="AJ21"/>
      <c r="AK21"/>
      <c r="AL21"/>
    </row>
    <row r="22" spans="1:38" s="143" customFormat="1" ht="15">
      <c r="A22" s="57" t="s">
        <v>1070</v>
      </c>
      <c r="B22" s="31" t="s">
        <v>1071</v>
      </c>
      <c r="C22" s="68">
        <v>7896548112793</v>
      </c>
      <c r="D22" s="69">
        <v>500900803179311</v>
      </c>
      <c r="E22" s="69" t="s">
        <v>21</v>
      </c>
      <c r="F22" s="356">
        <f t="shared" si="0"/>
        <v>16.9043</v>
      </c>
      <c r="G22" s="356">
        <f t="shared" si="1"/>
        <v>23.369203077867393</v>
      </c>
      <c r="H22" s="356">
        <v>16.492</v>
      </c>
      <c r="I22" s="356">
        <f t="shared" si="2"/>
        <v>22.79922251499258</v>
      </c>
      <c r="J22" s="356">
        <f t="shared" si="3"/>
        <v>16.492</v>
      </c>
      <c r="K22" s="356">
        <f t="shared" si="4"/>
        <v>22.79922251499258</v>
      </c>
      <c r="L22" s="356">
        <f t="shared" si="5"/>
        <v>16.392041988000003</v>
      </c>
      <c r="M22" s="356">
        <f t="shared" si="6"/>
        <v>22.66103642732921</v>
      </c>
      <c r="N22" s="356">
        <f t="shared" si="7"/>
        <v>16.392041988000003</v>
      </c>
      <c r="O22" s="356">
        <f t="shared" si="8"/>
        <v>22.66103642732921</v>
      </c>
      <c r="P22" s="356">
        <f t="shared" si="9"/>
        <v>16.293304384000002</v>
      </c>
      <c r="Q22" s="356">
        <f t="shared" si="10"/>
        <v>22.52453748213195</v>
      </c>
      <c r="R22" s="356">
        <f t="shared" si="11"/>
        <v>16.293304384000002</v>
      </c>
      <c r="S22" s="356">
        <f t="shared" si="12"/>
        <v>22.52453748213195</v>
      </c>
      <c r="T22" s="356">
        <f t="shared" si="13"/>
        <v>15.367542456</v>
      </c>
      <c r="U22" s="356">
        <f t="shared" si="14"/>
        <v>21.244725925475354</v>
      </c>
      <c r="V22" s="356" t="s">
        <v>341</v>
      </c>
      <c r="W22" s="356" t="s">
        <v>341</v>
      </c>
      <c r="Y22" s="453"/>
      <c r="Z22" s="453"/>
      <c r="AA22" s="322">
        <v>0</v>
      </c>
      <c r="AB22" s="323">
        <v>0.12</v>
      </c>
      <c r="AC22" s="323">
        <v>0.17</v>
      </c>
      <c r="AD22" s="324">
        <v>0.175</v>
      </c>
      <c r="AE22" s="323">
        <v>0.18</v>
      </c>
      <c r="AF22" s="323">
        <v>0.19</v>
      </c>
      <c r="AG22" s="323">
        <v>0.2</v>
      </c>
      <c r="AH22"/>
      <c r="AI22"/>
      <c r="AJ22"/>
      <c r="AK22"/>
      <c r="AL22"/>
    </row>
    <row r="23" spans="1:38" s="143" customFormat="1" ht="15.75" thickBot="1">
      <c r="A23" s="57" t="s">
        <v>1070</v>
      </c>
      <c r="B23" s="31" t="s">
        <v>1072</v>
      </c>
      <c r="C23" s="68">
        <v>7896548160619</v>
      </c>
      <c r="D23" s="69">
        <v>500900801176315</v>
      </c>
      <c r="E23" s="69" t="s">
        <v>21</v>
      </c>
      <c r="F23" s="356">
        <f t="shared" si="0"/>
        <v>20.271425</v>
      </c>
      <c r="G23" s="356">
        <f t="shared" si="1"/>
        <v>28.02405586168951</v>
      </c>
      <c r="H23" s="356">
        <v>19.777</v>
      </c>
      <c r="I23" s="356">
        <f t="shared" si="2"/>
        <v>27.34054230408733</v>
      </c>
      <c r="J23" s="356">
        <f t="shared" si="3"/>
        <v>19.777</v>
      </c>
      <c r="K23" s="356">
        <f t="shared" si="4"/>
        <v>27.34054230408733</v>
      </c>
      <c r="L23" s="356">
        <f t="shared" si="5"/>
        <v>19.657131603</v>
      </c>
      <c r="M23" s="356">
        <f t="shared" si="6"/>
        <v>27.174831277182253</v>
      </c>
      <c r="N23" s="356">
        <f t="shared" si="7"/>
        <v>19.657131603</v>
      </c>
      <c r="O23" s="356">
        <f t="shared" si="8"/>
        <v>27.174831277182253</v>
      </c>
      <c r="P23" s="356">
        <f t="shared" si="9"/>
        <v>19.538726704000002</v>
      </c>
      <c r="Q23" s="356">
        <f t="shared" si="10"/>
        <v>27.011143450407687</v>
      </c>
      <c r="R23" s="356">
        <f t="shared" si="11"/>
        <v>19.538726704000002</v>
      </c>
      <c r="S23" s="356">
        <f t="shared" si="12"/>
        <v>27.011143450407687</v>
      </c>
      <c r="T23" s="356">
        <f t="shared" si="13"/>
        <v>18.428564586</v>
      </c>
      <c r="U23" s="356">
        <f t="shared" si="14"/>
        <v>25.476409448710047</v>
      </c>
      <c r="V23" s="356" t="s">
        <v>341</v>
      </c>
      <c r="W23" s="356" t="s">
        <v>341</v>
      </c>
      <c r="Y23" s="455" t="s">
        <v>1372</v>
      </c>
      <c r="Z23" s="326" t="s">
        <v>1373</v>
      </c>
      <c r="AA23" s="328">
        <v>0.893552</v>
      </c>
      <c r="AB23" s="328">
        <v>1.028136</v>
      </c>
      <c r="AC23" s="328">
        <v>1.096995</v>
      </c>
      <c r="AD23" s="328">
        <v>1.104393</v>
      </c>
      <c r="AE23" s="328">
        <v>1.11189</v>
      </c>
      <c r="AF23" s="327">
        <v>1.1272</v>
      </c>
      <c r="AG23" s="328">
        <v>1.14293</v>
      </c>
      <c r="AH23"/>
      <c r="AI23"/>
      <c r="AJ23"/>
      <c r="AK23"/>
      <c r="AL23"/>
    </row>
    <row r="24" spans="1:38" s="143" customFormat="1" ht="15.75" thickBot="1">
      <c r="A24" s="42" t="s">
        <v>1115</v>
      </c>
      <c r="B24" s="42" t="s">
        <v>1116</v>
      </c>
      <c r="C24" s="169">
        <v>7896548140994</v>
      </c>
      <c r="D24" s="170">
        <v>500900901170319</v>
      </c>
      <c r="E24" s="170" t="s">
        <v>21</v>
      </c>
      <c r="F24" s="357">
        <f t="shared" si="0"/>
        <v>47.911575</v>
      </c>
      <c r="G24" s="357">
        <f t="shared" si="1"/>
        <v>66.23494175774651</v>
      </c>
      <c r="H24" s="357">
        <v>46.743</v>
      </c>
      <c r="I24" s="357">
        <f t="shared" si="2"/>
        <v>64.61945537341124</v>
      </c>
      <c r="J24" s="357">
        <f t="shared" si="3"/>
        <v>46.743</v>
      </c>
      <c r="K24" s="357">
        <f t="shared" si="4"/>
        <v>64.61945537341124</v>
      </c>
      <c r="L24" s="357">
        <f t="shared" si="5"/>
        <v>46.459690677000005</v>
      </c>
      <c r="M24" s="357">
        <f t="shared" si="6"/>
        <v>64.22779685439299</v>
      </c>
      <c r="N24" s="357">
        <f t="shared" si="7"/>
        <v>46.459690677000005</v>
      </c>
      <c r="O24" s="357">
        <f t="shared" si="8"/>
        <v>64.22779685439299</v>
      </c>
      <c r="P24" s="357">
        <f t="shared" si="9"/>
        <v>46.179840336000005</v>
      </c>
      <c r="Q24" s="357">
        <f t="shared" si="10"/>
        <v>63.840920175072384</v>
      </c>
      <c r="R24" s="357">
        <f t="shared" si="11"/>
        <v>46.179840336000005</v>
      </c>
      <c r="S24" s="357">
        <f t="shared" si="12"/>
        <v>63.840920175072384</v>
      </c>
      <c r="T24" s="357">
        <f t="shared" si="13"/>
        <v>43.555968774</v>
      </c>
      <c r="U24" s="357">
        <f t="shared" si="14"/>
        <v>60.21357166714131</v>
      </c>
      <c r="V24" s="357" t="s">
        <v>341</v>
      </c>
      <c r="W24" s="357" t="s">
        <v>341</v>
      </c>
      <c r="Y24" s="455"/>
      <c r="Z24" s="326" t="s">
        <v>1374</v>
      </c>
      <c r="AA24" s="328">
        <v>0.776422</v>
      </c>
      <c r="AB24" s="328">
        <v>0.893365</v>
      </c>
      <c r="AC24" s="328">
        <v>0.953198</v>
      </c>
      <c r="AD24" s="328">
        <v>0.959626</v>
      </c>
      <c r="AE24" s="328">
        <v>0.966141</v>
      </c>
      <c r="AF24" s="327">
        <v>0.97944</v>
      </c>
      <c r="AG24" s="328">
        <v>0.993111</v>
      </c>
      <c r="AH24"/>
      <c r="AI24"/>
      <c r="AJ24"/>
      <c r="AK24"/>
      <c r="AL24"/>
    </row>
    <row r="25" spans="1:38" s="143" customFormat="1" ht="15.75" thickBot="1">
      <c r="A25" s="57" t="s">
        <v>1117</v>
      </c>
      <c r="B25" s="57" t="s">
        <v>1118</v>
      </c>
      <c r="C25" s="68">
        <v>7896548113479</v>
      </c>
      <c r="D25" s="69">
        <v>500901001173311</v>
      </c>
      <c r="E25" s="69" t="s">
        <v>28</v>
      </c>
      <c r="F25" s="356">
        <f t="shared" si="0"/>
        <v>10.27923048</v>
      </c>
      <c r="G25" s="356">
        <f t="shared" si="1"/>
        <v>13.681998147201638</v>
      </c>
      <c r="H25" s="356">
        <v>9.99</v>
      </c>
      <c r="I25" s="356">
        <f t="shared" si="2"/>
        <v>13.309760357698144</v>
      </c>
      <c r="J25" s="356">
        <f t="shared" si="3"/>
        <v>8.68048083</v>
      </c>
      <c r="K25" s="356">
        <f t="shared" si="4"/>
        <v>12.000255516632153</v>
      </c>
      <c r="L25" s="356">
        <f t="shared" si="5"/>
        <v>9.92021985</v>
      </c>
      <c r="M25" s="356">
        <f t="shared" si="6"/>
        <v>13.219873947564107</v>
      </c>
      <c r="N25" s="356">
        <f t="shared" si="7"/>
        <v>8.627873489999999</v>
      </c>
      <c r="O25" s="356">
        <f t="shared" si="8"/>
        <v>11.927528955233784</v>
      </c>
      <c r="P25" s="356">
        <f t="shared" si="9"/>
        <v>9.85141872</v>
      </c>
      <c r="Q25" s="356">
        <f t="shared" si="10"/>
        <v>13.131198059261827</v>
      </c>
      <c r="R25" s="356">
        <f t="shared" si="11"/>
        <v>8.57589552</v>
      </c>
      <c r="S25" s="356">
        <f t="shared" si="12"/>
        <v>11.85567246093912</v>
      </c>
      <c r="T25" s="356">
        <f t="shared" si="13"/>
        <v>9.21252825</v>
      </c>
      <c r="U25" s="356">
        <f t="shared" si="14"/>
        <v>12.3059483131719</v>
      </c>
      <c r="V25" s="356" t="s">
        <v>341</v>
      </c>
      <c r="W25" s="356" t="s">
        <v>341</v>
      </c>
      <c r="Y25" s="455"/>
      <c r="Z25" s="326" t="s">
        <v>1375</v>
      </c>
      <c r="AA25" s="328">
        <v>0.803633</v>
      </c>
      <c r="AB25" s="328">
        <v>0.924674</v>
      </c>
      <c r="AC25" s="328">
        <v>0.986604</v>
      </c>
      <c r="AD25" s="328">
        <v>0.993257</v>
      </c>
      <c r="AE25" s="327">
        <v>1</v>
      </c>
      <c r="AF25" s="327">
        <v>1.01377</v>
      </c>
      <c r="AG25" s="328">
        <v>1.027916</v>
      </c>
      <c r="AH25"/>
      <c r="AI25"/>
      <c r="AJ25"/>
      <c r="AK25"/>
      <c r="AL25"/>
    </row>
    <row r="26" spans="1:23" s="143" customFormat="1" ht="12" thickBot="1">
      <c r="A26" s="42" t="s">
        <v>1076</v>
      </c>
      <c r="B26" s="168" t="s">
        <v>1077</v>
      </c>
      <c r="C26" s="169">
        <v>7896548133613</v>
      </c>
      <c r="D26" s="170">
        <v>500901101178410</v>
      </c>
      <c r="E26" s="170" t="s">
        <v>28</v>
      </c>
      <c r="F26" s="357">
        <f t="shared" si="0"/>
        <v>7.720226856000001</v>
      </c>
      <c r="G26" s="357">
        <f t="shared" si="1"/>
        <v>10.275879088934323</v>
      </c>
      <c r="H26" s="357">
        <v>7.503</v>
      </c>
      <c r="I26" s="357">
        <f t="shared" si="2"/>
        <v>9.996309505886805</v>
      </c>
      <c r="J26" s="357">
        <f t="shared" si="3"/>
        <v>6.519484251000001</v>
      </c>
      <c r="K26" s="357">
        <f t="shared" si="4"/>
        <v>9.012804518647753</v>
      </c>
      <c r="L26" s="357">
        <f t="shared" si="5"/>
        <v>7.450591545</v>
      </c>
      <c r="M26" s="357">
        <f t="shared" si="6"/>
        <v>9.92880022308043</v>
      </c>
      <c r="N26" s="357">
        <f t="shared" si="7"/>
        <v>6.4799734529999995</v>
      </c>
      <c r="O26" s="357">
        <f t="shared" si="8"/>
        <v>8.95818315827018</v>
      </c>
      <c r="P26" s="357">
        <f t="shared" si="9"/>
        <v>7.398918384</v>
      </c>
      <c r="Q26" s="357">
        <f t="shared" si="10"/>
        <v>9.862200103968117</v>
      </c>
      <c r="R26" s="357">
        <f t="shared" si="11"/>
        <v>6.440935344</v>
      </c>
      <c r="S26" s="357">
        <f t="shared" si="12"/>
        <v>8.904215262705327</v>
      </c>
      <c r="T26" s="357">
        <f t="shared" si="13"/>
        <v>6.919079025</v>
      </c>
      <c r="U26" s="357">
        <f t="shared" si="14"/>
        <v>9.242395414787664</v>
      </c>
      <c r="V26" s="357" t="s">
        <v>341</v>
      </c>
      <c r="W26" s="357" t="s">
        <v>341</v>
      </c>
    </row>
    <row r="27" spans="1:23" s="143" customFormat="1" ht="11.25">
      <c r="A27" s="57" t="s">
        <v>1130</v>
      </c>
      <c r="B27" s="31" t="s">
        <v>1131</v>
      </c>
      <c r="C27" s="68">
        <v>7896548198353</v>
      </c>
      <c r="D27" s="69">
        <v>500904701133315</v>
      </c>
      <c r="E27" s="69" t="s">
        <v>21</v>
      </c>
      <c r="F27" s="356">
        <f t="shared" si="0"/>
        <v>92.83732499999998</v>
      </c>
      <c r="G27" s="356">
        <f t="shared" si="1"/>
        <v>128.34215561312655</v>
      </c>
      <c r="H27" s="356">
        <v>90.573</v>
      </c>
      <c r="I27" s="356">
        <f t="shared" si="2"/>
        <v>125.21185913475762</v>
      </c>
      <c r="J27" s="356">
        <f t="shared" si="3"/>
        <v>90.573</v>
      </c>
      <c r="K27" s="356">
        <f t="shared" si="4"/>
        <v>125.21185913475762</v>
      </c>
      <c r="L27" s="356">
        <f t="shared" si="5"/>
        <v>90.024037047</v>
      </c>
      <c r="M27" s="356">
        <f t="shared" si="6"/>
        <v>124.45295005654185</v>
      </c>
      <c r="N27" s="356">
        <f t="shared" si="7"/>
        <v>90.024037047</v>
      </c>
      <c r="O27" s="356">
        <f t="shared" si="8"/>
        <v>124.45295005654185</v>
      </c>
      <c r="P27" s="356">
        <f t="shared" si="9"/>
        <v>89.481776496</v>
      </c>
      <c r="Q27" s="356">
        <f t="shared" si="10"/>
        <v>123.70330665590205</v>
      </c>
      <c r="R27" s="356">
        <f t="shared" si="11"/>
        <v>89.481776496</v>
      </c>
      <c r="S27" s="356">
        <f t="shared" si="12"/>
        <v>123.70330665590205</v>
      </c>
      <c r="T27" s="356">
        <f t="shared" si="13"/>
        <v>84.397551714</v>
      </c>
      <c r="U27" s="356">
        <f t="shared" si="14"/>
        <v>116.67466415523158</v>
      </c>
      <c r="V27" s="356" t="s">
        <v>341</v>
      </c>
      <c r="W27" s="356" t="s">
        <v>341</v>
      </c>
    </row>
    <row r="28" spans="1:23" s="143" customFormat="1" ht="12" thickBot="1">
      <c r="A28" s="57" t="s">
        <v>1130</v>
      </c>
      <c r="B28" s="57" t="s">
        <v>1132</v>
      </c>
      <c r="C28" s="68">
        <v>7896548198926</v>
      </c>
      <c r="D28" s="69">
        <v>500912100006303</v>
      </c>
      <c r="E28" s="69" t="s">
        <v>21</v>
      </c>
      <c r="F28" s="356">
        <f t="shared" si="0"/>
        <v>185.66439999999997</v>
      </c>
      <c r="G28" s="356">
        <f t="shared" si="1"/>
        <v>256.67014120255806</v>
      </c>
      <c r="H28" s="356">
        <v>181.136</v>
      </c>
      <c r="I28" s="356">
        <f t="shared" si="2"/>
        <v>250.40989385615424</v>
      </c>
      <c r="J28" s="356">
        <f t="shared" si="3"/>
        <v>181.136</v>
      </c>
      <c r="K28" s="356">
        <f t="shared" si="4"/>
        <v>250.40989385615424</v>
      </c>
      <c r="L28" s="356">
        <f t="shared" si="5"/>
        <v>180.038134704</v>
      </c>
      <c r="M28" s="356">
        <f t="shared" si="6"/>
        <v>248.89215948949206</v>
      </c>
      <c r="N28" s="356">
        <f t="shared" si="7"/>
        <v>180.038134704</v>
      </c>
      <c r="O28" s="356">
        <f t="shared" si="8"/>
        <v>248.89215948949206</v>
      </c>
      <c r="P28" s="356">
        <f t="shared" si="9"/>
        <v>178.953673472</v>
      </c>
      <c r="Q28" s="356">
        <f t="shared" si="10"/>
        <v>247.39295545497527</v>
      </c>
      <c r="R28" s="356">
        <f t="shared" si="11"/>
        <v>178.953673472</v>
      </c>
      <c r="S28" s="356">
        <f t="shared" si="12"/>
        <v>247.39295545497527</v>
      </c>
      <c r="T28" s="356">
        <f t="shared" si="13"/>
        <v>168.785785248</v>
      </c>
      <c r="U28" s="356">
        <f t="shared" si="14"/>
        <v>233.33644647325391</v>
      </c>
      <c r="V28" s="356" t="s">
        <v>341</v>
      </c>
      <c r="W28" s="356" t="s">
        <v>341</v>
      </c>
    </row>
    <row r="29" spans="1:23" s="143" customFormat="1" ht="12" thickBot="1">
      <c r="A29" s="42" t="s">
        <v>1061</v>
      </c>
      <c r="B29" s="42" t="s">
        <v>1062</v>
      </c>
      <c r="C29" s="169">
        <v>7896548198865</v>
      </c>
      <c r="D29" s="170">
        <v>500901601170311</v>
      </c>
      <c r="E29" s="170" t="s">
        <v>28</v>
      </c>
      <c r="F29" s="357">
        <f t="shared" si="0"/>
        <v>21.438214920000004</v>
      </c>
      <c r="G29" s="357">
        <f t="shared" si="1"/>
        <v>28.534978117812425</v>
      </c>
      <c r="H29" s="357">
        <v>20.835</v>
      </c>
      <c r="I29" s="357">
        <f t="shared" si="2"/>
        <v>27.758644349613697</v>
      </c>
      <c r="J29" s="357">
        <f t="shared" si="3"/>
        <v>18.103885695000002</v>
      </c>
      <c r="K29" s="357">
        <f t="shared" si="4"/>
        <v>25.027559928831927</v>
      </c>
      <c r="L29" s="357">
        <f t="shared" si="5"/>
        <v>20.689467525</v>
      </c>
      <c r="M29" s="357">
        <f t="shared" si="6"/>
        <v>27.571178548298114</v>
      </c>
      <c r="N29" s="357">
        <f t="shared" si="7"/>
        <v>17.994168585</v>
      </c>
      <c r="O29" s="357">
        <f t="shared" si="8"/>
        <v>24.875882460690285</v>
      </c>
      <c r="P29" s="357">
        <f t="shared" si="9"/>
        <v>20.54597688</v>
      </c>
      <c r="Q29" s="357">
        <f t="shared" si="10"/>
        <v>27.386237393865883</v>
      </c>
      <c r="R29" s="357">
        <f t="shared" si="11"/>
        <v>17.88576408</v>
      </c>
      <c r="S29" s="357">
        <f t="shared" si="12"/>
        <v>24.726019591958618</v>
      </c>
      <c r="T29" s="357">
        <f t="shared" si="13"/>
        <v>19.213516125</v>
      </c>
      <c r="U29" s="357">
        <f t="shared" si="14"/>
        <v>25.66510841891257</v>
      </c>
      <c r="V29" s="357" t="s">
        <v>341</v>
      </c>
      <c r="W29" s="357" t="s">
        <v>341</v>
      </c>
    </row>
    <row r="30" spans="1:23" s="143" customFormat="1" ht="12" thickBot="1">
      <c r="A30" s="57" t="s">
        <v>616</v>
      </c>
      <c r="B30" s="31" t="s">
        <v>1087</v>
      </c>
      <c r="C30" s="68">
        <v>7896261005624</v>
      </c>
      <c r="D30" s="69">
        <v>526506901179419</v>
      </c>
      <c r="E30" s="69" t="s">
        <v>28</v>
      </c>
      <c r="F30" s="356">
        <f t="shared" si="0"/>
        <v>28.823003424000003</v>
      </c>
      <c r="G30" s="356">
        <f t="shared" si="1"/>
        <v>38.36437758752876</v>
      </c>
      <c r="H30" s="356">
        <v>28.012</v>
      </c>
      <c r="I30" s="356">
        <f t="shared" si="2"/>
        <v>37.32062133531936</v>
      </c>
      <c r="J30" s="356">
        <f t="shared" si="3"/>
        <v>24.340103004000003</v>
      </c>
      <c r="K30" s="356">
        <f t="shared" si="4"/>
        <v>33.6487645177077</v>
      </c>
      <c r="L30" s="356">
        <f t="shared" si="5"/>
        <v>27.81633618</v>
      </c>
      <c r="M30" s="356">
        <f t="shared" si="6"/>
        <v>37.06857948139797</v>
      </c>
      <c r="N30" s="356">
        <f t="shared" si="7"/>
        <v>24.192591812</v>
      </c>
      <c r="O30" s="356">
        <f t="shared" si="8"/>
        <v>33.44483894834923</v>
      </c>
      <c r="P30" s="356">
        <f t="shared" si="9"/>
        <v>27.623417536</v>
      </c>
      <c r="Q30" s="356">
        <f t="shared" si="10"/>
        <v>36.81993193553977</v>
      </c>
      <c r="R30" s="356">
        <f t="shared" si="11"/>
        <v>24.046845376</v>
      </c>
      <c r="S30" s="356">
        <f t="shared" si="12"/>
        <v>33.243353050633296</v>
      </c>
      <c r="T30" s="356">
        <f t="shared" si="13"/>
        <v>25.8319661</v>
      </c>
      <c r="U30" s="356">
        <f t="shared" si="14"/>
        <v>34.505928343200324</v>
      </c>
      <c r="V30" s="356" t="s">
        <v>341</v>
      </c>
      <c r="W30" s="356" t="s">
        <v>341</v>
      </c>
    </row>
    <row r="31" spans="1:23" s="143" customFormat="1" ht="12" thickBot="1">
      <c r="A31" s="42" t="s">
        <v>1088</v>
      </c>
      <c r="B31" s="168" t="s">
        <v>1089</v>
      </c>
      <c r="C31" s="169">
        <v>7896548114124</v>
      </c>
      <c r="D31" s="170">
        <v>500901701175412</v>
      </c>
      <c r="E31" s="170" t="s">
        <v>21</v>
      </c>
      <c r="F31" s="357">
        <f t="shared" si="0"/>
        <v>7.9796249999999995</v>
      </c>
      <c r="G31" s="357">
        <f t="shared" si="1"/>
        <v>11.031363446592144</v>
      </c>
      <c r="H31" s="357">
        <v>7.785</v>
      </c>
      <c r="I31" s="357">
        <f t="shared" si="2"/>
        <v>10.762305801553312</v>
      </c>
      <c r="J31" s="357">
        <f t="shared" si="3"/>
        <v>7.785</v>
      </c>
      <c r="K31" s="357">
        <f t="shared" si="4"/>
        <v>10.762305801553312</v>
      </c>
      <c r="L31" s="357">
        <f t="shared" si="5"/>
        <v>7.737815115</v>
      </c>
      <c r="M31" s="357">
        <f t="shared" si="6"/>
        <v>10.697075466090098</v>
      </c>
      <c r="N31" s="357">
        <f t="shared" si="7"/>
        <v>7.737815115</v>
      </c>
      <c r="O31" s="357">
        <f t="shared" si="8"/>
        <v>10.697075466090098</v>
      </c>
      <c r="P31" s="357">
        <f t="shared" si="9"/>
        <v>7.691206320000001</v>
      </c>
      <c r="Q31" s="357">
        <f t="shared" si="10"/>
        <v>10.632641541256199</v>
      </c>
      <c r="R31" s="357">
        <f t="shared" si="11"/>
        <v>7.691206320000001</v>
      </c>
      <c r="S31" s="357">
        <f t="shared" si="12"/>
        <v>10.632641541256199</v>
      </c>
      <c r="T31" s="357">
        <f t="shared" si="13"/>
        <v>7.2542031300000005</v>
      </c>
      <c r="U31" s="357">
        <f t="shared" si="14"/>
        <v>10.028510267391805</v>
      </c>
      <c r="V31" s="357" t="s">
        <v>341</v>
      </c>
      <c r="W31" s="357" t="s">
        <v>341</v>
      </c>
    </row>
    <row r="32" spans="1:23" s="143" customFormat="1" ht="12" thickBot="1">
      <c r="A32" s="57" t="s">
        <v>1098</v>
      </c>
      <c r="B32" s="57" t="s">
        <v>163</v>
      </c>
      <c r="C32" s="68">
        <v>7896261008663</v>
      </c>
      <c r="D32" s="69">
        <v>526507602175411</v>
      </c>
      <c r="E32" s="69" t="s">
        <v>28</v>
      </c>
      <c r="F32" s="356">
        <f t="shared" si="0"/>
        <v>23.046466896000002</v>
      </c>
      <c r="G32" s="356">
        <f t="shared" si="1"/>
        <v>30.675615065167396</v>
      </c>
      <c r="H32" s="356">
        <v>22.398</v>
      </c>
      <c r="I32" s="356">
        <f t="shared" si="2"/>
        <v>29.841042291463765</v>
      </c>
      <c r="J32" s="356">
        <f t="shared" si="3"/>
        <v>19.462002966</v>
      </c>
      <c r="K32" s="356">
        <f t="shared" si="4"/>
        <v>26.90507738353623</v>
      </c>
      <c r="L32" s="356">
        <f t="shared" si="5"/>
        <v>22.241549969999998</v>
      </c>
      <c r="M32" s="356">
        <f t="shared" si="6"/>
        <v>29.639513180935015</v>
      </c>
      <c r="N32" s="356">
        <f t="shared" si="7"/>
        <v>19.344055098</v>
      </c>
      <c r="O32" s="356">
        <f t="shared" si="8"/>
        <v>26.74202137530794</v>
      </c>
      <c r="P32" s="356">
        <f t="shared" si="9"/>
        <v>22.087294944</v>
      </c>
      <c r="Q32" s="356">
        <f t="shared" si="10"/>
        <v>29.440698111245887</v>
      </c>
      <c r="R32" s="356">
        <f t="shared" si="11"/>
        <v>19.227518304</v>
      </c>
      <c r="S32" s="356">
        <f t="shared" si="12"/>
        <v>26.58091609410555</v>
      </c>
      <c r="T32" s="356">
        <f t="shared" si="13"/>
        <v>20.654875649999997</v>
      </c>
      <c r="U32" s="356">
        <f t="shared" si="14"/>
        <v>27.590453485327746</v>
      </c>
      <c r="V32" s="356" t="s">
        <v>341</v>
      </c>
      <c r="W32" s="356" t="s">
        <v>341</v>
      </c>
    </row>
    <row r="33" spans="1:23" s="143" customFormat="1" ht="12" thickBot="1">
      <c r="A33" s="42" t="s">
        <v>1096</v>
      </c>
      <c r="B33" s="42" t="s">
        <v>1097</v>
      </c>
      <c r="C33" s="169">
        <v>7896261008250</v>
      </c>
      <c r="D33" s="170">
        <v>526507901164411</v>
      </c>
      <c r="E33" s="170" t="s">
        <v>28</v>
      </c>
      <c r="F33" s="357">
        <f t="shared" si="0"/>
        <v>33.973937136</v>
      </c>
      <c r="G33" s="357">
        <f t="shared" si="1"/>
        <v>45.22044192435472</v>
      </c>
      <c r="H33" s="357">
        <v>33.018</v>
      </c>
      <c r="I33" s="357">
        <f t="shared" si="2"/>
        <v>43.99015690595368</v>
      </c>
      <c r="J33" s="357">
        <f t="shared" si="3"/>
        <v>28.689901506</v>
      </c>
      <c r="K33" s="357">
        <f t="shared" si="4"/>
        <v>39.66210577058663</v>
      </c>
      <c r="L33" s="357">
        <f t="shared" si="5"/>
        <v>32.78736927</v>
      </c>
      <c r="M33" s="357">
        <f t="shared" si="6"/>
        <v>43.6930728729401</v>
      </c>
      <c r="N33" s="357">
        <f t="shared" si="7"/>
        <v>28.516028717999998</v>
      </c>
      <c r="O33" s="357">
        <f t="shared" si="8"/>
        <v>39.42173684123214</v>
      </c>
      <c r="P33" s="357">
        <f t="shared" si="9"/>
        <v>32.559974304</v>
      </c>
      <c r="Q33" s="357">
        <f t="shared" si="10"/>
        <v>43.39998974181251</v>
      </c>
      <c r="R33" s="357">
        <f t="shared" si="11"/>
        <v>28.344236064</v>
      </c>
      <c r="S33" s="357">
        <f t="shared" si="12"/>
        <v>39.18424357510389</v>
      </c>
      <c r="T33" s="357">
        <f t="shared" si="13"/>
        <v>30.44837415</v>
      </c>
      <c r="U33" s="357">
        <f t="shared" si="14"/>
        <v>40.672452593024005</v>
      </c>
      <c r="V33" s="357" t="s">
        <v>341</v>
      </c>
      <c r="W33" s="357" t="s">
        <v>341</v>
      </c>
    </row>
    <row r="34" spans="1:23" s="143" customFormat="1" ht="12" thickBot="1">
      <c r="A34" s="57" t="s">
        <v>1126</v>
      </c>
      <c r="B34" s="31" t="s">
        <v>1127</v>
      </c>
      <c r="C34" s="68">
        <v>7896548113059</v>
      </c>
      <c r="D34" s="69">
        <v>500902101171317</v>
      </c>
      <c r="E34" s="69" t="s">
        <v>28</v>
      </c>
      <c r="F34" s="356">
        <f t="shared" si="0"/>
        <v>15.244952832000003</v>
      </c>
      <c r="G34" s="356">
        <f t="shared" si="1"/>
        <v>20.291539994888836</v>
      </c>
      <c r="H34" s="356">
        <v>14.816</v>
      </c>
      <c r="I34" s="356">
        <f t="shared" si="2"/>
        <v>19.739480426391964</v>
      </c>
      <c r="J34" s="356">
        <f t="shared" si="3"/>
        <v>12.873874272000002</v>
      </c>
      <c r="K34" s="356">
        <f t="shared" si="4"/>
        <v>17.79737594939159</v>
      </c>
      <c r="L34" s="356">
        <f t="shared" si="5"/>
        <v>14.71251024</v>
      </c>
      <c r="M34" s="356">
        <f t="shared" si="6"/>
        <v>19.606171412123103</v>
      </c>
      <c r="N34" s="356">
        <f t="shared" si="7"/>
        <v>12.795853216</v>
      </c>
      <c r="O34" s="356">
        <f t="shared" si="8"/>
        <v>17.689516416490868</v>
      </c>
      <c r="P34" s="356">
        <f t="shared" si="9"/>
        <v>14.610472448000001</v>
      </c>
      <c r="Q34" s="356">
        <f t="shared" si="10"/>
        <v>19.47465770230463</v>
      </c>
      <c r="R34" s="356">
        <f t="shared" si="11"/>
        <v>12.718765568</v>
      </c>
      <c r="S34" s="356">
        <f t="shared" si="12"/>
        <v>17.582947265392793</v>
      </c>
      <c r="T34" s="356">
        <f t="shared" si="13"/>
        <v>13.6629448</v>
      </c>
      <c r="U34" s="356">
        <f t="shared" si="14"/>
        <v>18.25074376456005</v>
      </c>
      <c r="V34" s="356" t="s">
        <v>341</v>
      </c>
      <c r="W34" s="356" t="s">
        <v>341</v>
      </c>
    </row>
    <row r="35" spans="1:23" s="143" customFormat="1" ht="12" thickBot="1">
      <c r="A35" s="42" t="s">
        <v>1090</v>
      </c>
      <c r="B35" s="168" t="s">
        <v>1091</v>
      </c>
      <c r="C35" s="169">
        <v>7896548165577</v>
      </c>
      <c r="D35" s="170">
        <v>500902301170111</v>
      </c>
      <c r="E35" s="170" t="s">
        <v>21</v>
      </c>
      <c r="F35" s="357">
        <f t="shared" si="0"/>
        <v>7.448675</v>
      </c>
      <c r="G35" s="357">
        <f t="shared" si="1"/>
        <v>10.297356219188838</v>
      </c>
      <c r="H35" s="357">
        <v>7.267</v>
      </c>
      <c r="I35" s="357">
        <f t="shared" si="2"/>
        <v>10.046201189452526</v>
      </c>
      <c r="J35" s="357">
        <f t="shared" si="3"/>
        <v>7.267</v>
      </c>
      <c r="K35" s="357">
        <f t="shared" si="4"/>
        <v>10.046201189452526</v>
      </c>
      <c r="L35" s="357">
        <f t="shared" si="5"/>
        <v>7.222954713</v>
      </c>
      <c r="M35" s="357">
        <f t="shared" si="6"/>
        <v>9.985311164043255</v>
      </c>
      <c r="N35" s="357">
        <f t="shared" si="7"/>
        <v>7.222954713</v>
      </c>
      <c r="O35" s="357">
        <f t="shared" si="8"/>
        <v>9.985311164043255</v>
      </c>
      <c r="P35" s="357">
        <f t="shared" si="9"/>
        <v>7.179447184000001</v>
      </c>
      <c r="Q35" s="357">
        <f t="shared" si="10"/>
        <v>9.925164557522002</v>
      </c>
      <c r="R35" s="357">
        <f t="shared" si="11"/>
        <v>7.179447184000001</v>
      </c>
      <c r="S35" s="357">
        <f t="shared" si="12"/>
        <v>9.925164557522002</v>
      </c>
      <c r="T35" s="357">
        <f t="shared" si="13"/>
        <v>6.771521406000001</v>
      </c>
      <c r="U35" s="357">
        <f t="shared" si="14"/>
        <v>9.361231099953274</v>
      </c>
      <c r="V35" s="357" t="s">
        <v>341</v>
      </c>
      <c r="W35" s="357" t="s">
        <v>341</v>
      </c>
    </row>
    <row r="36" spans="1:23" s="143" customFormat="1" ht="11.25">
      <c r="A36" s="57" t="s">
        <v>1084</v>
      </c>
      <c r="B36" s="57" t="s">
        <v>1085</v>
      </c>
      <c r="C36" s="68">
        <v>7896548198292</v>
      </c>
      <c r="D36" s="69">
        <v>500902501161319</v>
      </c>
      <c r="E36" s="69" t="s">
        <v>21</v>
      </c>
      <c r="F36" s="356">
        <f t="shared" si="0"/>
        <v>20.040799999999997</v>
      </c>
      <c r="G36" s="356">
        <f t="shared" si="1"/>
        <v>27.705230328551007</v>
      </c>
      <c r="H36" s="356">
        <v>19.552</v>
      </c>
      <c r="I36" s="356">
        <f t="shared" si="2"/>
        <v>27.0294930034644</v>
      </c>
      <c r="J36" s="356">
        <f t="shared" si="3"/>
        <v>19.552</v>
      </c>
      <c r="K36" s="356">
        <f t="shared" si="4"/>
        <v>27.0294930034644</v>
      </c>
      <c r="L36" s="356">
        <f t="shared" si="5"/>
        <v>19.433495328</v>
      </c>
      <c r="M36" s="356">
        <f t="shared" si="6"/>
        <v>26.8656672463704</v>
      </c>
      <c r="N36" s="356">
        <f t="shared" si="7"/>
        <v>19.433495328</v>
      </c>
      <c r="O36" s="356">
        <f t="shared" si="8"/>
        <v>26.8656672463704</v>
      </c>
      <c r="P36" s="356">
        <f t="shared" si="9"/>
        <v>19.316437504</v>
      </c>
      <c r="Q36" s="356">
        <f t="shared" si="10"/>
        <v>26.70384167175866</v>
      </c>
      <c r="R36" s="356">
        <f t="shared" si="11"/>
        <v>19.316437504</v>
      </c>
      <c r="S36" s="356">
        <f t="shared" si="12"/>
        <v>26.70384167175866</v>
      </c>
      <c r="T36" s="356">
        <f t="shared" si="13"/>
        <v>18.218905536</v>
      </c>
      <c r="U36" s="356">
        <f t="shared" si="14"/>
        <v>25.186568111502194</v>
      </c>
      <c r="V36" s="356" t="s">
        <v>341</v>
      </c>
      <c r="W36" s="356" t="s">
        <v>341</v>
      </c>
    </row>
    <row r="37" spans="1:23" s="143" customFormat="1" ht="12" thickBot="1">
      <c r="A37" s="57" t="s">
        <v>1084</v>
      </c>
      <c r="B37" s="57" t="s">
        <v>1086</v>
      </c>
      <c r="C37" s="68">
        <v>7896548111727</v>
      </c>
      <c r="D37" s="69">
        <v>500902502176311</v>
      </c>
      <c r="E37" s="69" t="s">
        <v>21</v>
      </c>
      <c r="F37" s="356">
        <f t="shared" si="0"/>
        <v>5.845575</v>
      </c>
      <c r="G37" s="356">
        <f t="shared" si="1"/>
        <v>8.08116451328388</v>
      </c>
      <c r="H37" s="356">
        <v>5.703</v>
      </c>
      <c r="I37" s="356">
        <f t="shared" si="2"/>
        <v>7.884062939789151</v>
      </c>
      <c r="J37" s="356">
        <f t="shared" si="3"/>
        <v>5.703</v>
      </c>
      <c r="K37" s="356">
        <f t="shared" si="4"/>
        <v>7.884062939789151</v>
      </c>
      <c r="L37" s="356">
        <f t="shared" si="5"/>
        <v>5.668434117</v>
      </c>
      <c r="M37" s="356">
        <f t="shared" si="6"/>
        <v>7.836277634311089</v>
      </c>
      <c r="N37" s="356">
        <f t="shared" si="7"/>
        <v>5.668434117</v>
      </c>
      <c r="O37" s="356">
        <f t="shared" si="8"/>
        <v>7.836277634311089</v>
      </c>
      <c r="P37" s="356">
        <f t="shared" si="9"/>
        <v>5.634290256000001</v>
      </c>
      <c r="Q37" s="356">
        <f t="shared" si="10"/>
        <v>7.789075749490572</v>
      </c>
      <c r="R37" s="356">
        <f t="shared" si="11"/>
        <v>5.634290256000001</v>
      </c>
      <c r="S37" s="356">
        <f t="shared" si="12"/>
        <v>7.789075749490572</v>
      </c>
      <c r="T37" s="356">
        <f t="shared" si="13"/>
        <v>5.314158054000001</v>
      </c>
      <c r="U37" s="356">
        <f t="shared" si="14"/>
        <v>7.346511760428448</v>
      </c>
      <c r="V37" s="356" t="s">
        <v>341</v>
      </c>
      <c r="W37" s="356" t="s">
        <v>341</v>
      </c>
    </row>
    <row r="38" spans="1:23" s="143" customFormat="1" ht="11.25">
      <c r="A38" s="61" t="s">
        <v>1133</v>
      </c>
      <c r="B38" s="29" t="s">
        <v>1135</v>
      </c>
      <c r="C38" s="131">
        <v>7896548198285</v>
      </c>
      <c r="D38" s="106">
        <v>500902601166312</v>
      </c>
      <c r="E38" s="106" t="s">
        <v>21</v>
      </c>
      <c r="F38" s="358">
        <f t="shared" si="0"/>
        <v>19.706649999999996</v>
      </c>
      <c r="G38" s="358">
        <f t="shared" si="1"/>
        <v>27.243287556092554</v>
      </c>
      <c r="H38" s="358">
        <v>19.226</v>
      </c>
      <c r="I38" s="358">
        <f t="shared" si="2"/>
        <v>26.578817127895178</v>
      </c>
      <c r="J38" s="358">
        <f t="shared" si="3"/>
        <v>19.226</v>
      </c>
      <c r="K38" s="358">
        <f t="shared" si="4"/>
        <v>26.578817127895178</v>
      </c>
      <c r="L38" s="358">
        <f t="shared" si="5"/>
        <v>19.109471214</v>
      </c>
      <c r="M38" s="358">
        <f t="shared" si="6"/>
        <v>26.417722917283005</v>
      </c>
      <c r="N38" s="358">
        <f t="shared" si="7"/>
        <v>19.109471214</v>
      </c>
      <c r="O38" s="358">
        <f t="shared" si="8"/>
        <v>26.417722917283005</v>
      </c>
      <c r="P38" s="358">
        <f t="shared" si="9"/>
        <v>18.994365152</v>
      </c>
      <c r="Q38" s="358">
        <f t="shared" si="10"/>
        <v>26.258595539138298</v>
      </c>
      <c r="R38" s="358">
        <f t="shared" si="11"/>
        <v>18.994365152</v>
      </c>
      <c r="S38" s="358">
        <f t="shared" si="12"/>
        <v>26.258595539138298</v>
      </c>
      <c r="T38" s="358">
        <f t="shared" si="13"/>
        <v>17.915132868</v>
      </c>
      <c r="U38" s="358">
        <f t="shared" si="14"/>
        <v>24.76662021848103</v>
      </c>
      <c r="V38" s="358" t="s">
        <v>341</v>
      </c>
      <c r="W38" s="358" t="s">
        <v>341</v>
      </c>
    </row>
    <row r="39" spans="1:23" s="143" customFormat="1" ht="12" thickBot="1">
      <c r="A39" s="62" t="s">
        <v>1133</v>
      </c>
      <c r="B39" s="212" t="s">
        <v>1134</v>
      </c>
      <c r="C39" s="72">
        <v>7896548111987</v>
      </c>
      <c r="D39" s="73">
        <v>500902602170313</v>
      </c>
      <c r="E39" s="73" t="s">
        <v>21</v>
      </c>
      <c r="F39" s="355">
        <f t="shared" si="0"/>
        <v>12.096025</v>
      </c>
      <c r="G39" s="355">
        <f t="shared" si="1"/>
        <v>16.722044962522016</v>
      </c>
      <c r="H39" s="355">
        <v>11.801</v>
      </c>
      <c r="I39" s="355">
        <f t="shared" si="2"/>
        <v>16.31419020733855</v>
      </c>
      <c r="J39" s="355">
        <f t="shared" si="3"/>
        <v>11.801</v>
      </c>
      <c r="K39" s="355">
        <f t="shared" si="4"/>
        <v>16.31419020733855</v>
      </c>
      <c r="L39" s="355">
        <f t="shared" si="5"/>
        <v>11.729474139</v>
      </c>
      <c r="M39" s="355">
        <f t="shared" si="6"/>
        <v>16.215309900491874</v>
      </c>
      <c r="N39" s="355">
        <f t="shared" si="7"/>
        <v>11.729474139</v>
      </c>
      <c r="O39" s="355">
        <f t="shared" si="8"/>
        <v>16.215309900491874</v>
      </c>
      <c r="P39" s="355">
        <f t="shared" si="9"/>
        <v>11.658821552000001</v>
      </c>
      <c r="Q39" s="355">
        <f t="shared" si="10"/>
        <v>16.11763684372054</v>
      </c>
      <c r="R39" s="355">
        <f t="shared" si="11"/>
        <v>11.658821552000001</v>
      </c>
      <c r="S39" s="355">
        <f t="shared" si="12"/>
        <v>16.11763684372054</v>
      </c>
      <c r="T39" s="355">
        <f t="shared" si="13"/>
        <v>10.996384218000001</v>
      </c>
      <c r="U39" s="355">
        <f t="shared" si="14"/>
        <v>15.201856090621797</v>
      </c>
      <c r="V39" s="355" t="s">
        <v>341</v>
      </c>
      <c r="W39" s="355" t="s">
        <v>341</v>
      </c>
    </row>
    <row r="40" spans="1:23" s="143" customFormat="1" ht="12" thickBot="1">
      <c r="A40" s="57" t="s">
        <v>1105</v>
      </c>
      <c r="B40" s="57" t="s">
        <v>1106</v>
      </c>
      <c r="C40" s="68">
        <v>7896548112229</v>
      </c>
      <c r="D40" s="69">
        <v>500902901178316</v>
      </c>
      <c r="E40" s="69" t="s">
        <v>28</v>
      </c>
      <c r="F40" s="356">
        <f t="shared" si="0"/>
        <v>11.853527040000001</v>
      </c>
      <c r="G40" s="356">
        <f t="shared" si="1"/>
        <v>15.777439304881169</v>
      </c>
      <c r="H40" s="356">
        <v>11.52</v>
      </c>
      <c r="I40" s="356">
        <f t="shared" si="2"/>
        <v>15.348192124192453</v>
      </c>
      <c r="J40" s="356">
        <f t="shared" si="3"/>
        <v>10.00992384</v>
      </c>
      <c r="K40" s="356">
        <f t="shared" si="4"/>
        <v>13.838132487647888</v>
      </c>
      <c r="L40" s="356">
        <f t="shared" si="5"/>
        <v>11.439532799999999</v>
      </c>
      <c r="M40" s="356">
        <f t="shared" si="6"/>
        <v>15.244539326920767</v>
      </c>
      <c r="N40" s="356">
        <f t="shared" si="7"/>
        <v>9.949259519999998</v>
      </c>
      <c r="O40" s="356">
        <f t="shared" si="8"/>
        <v>13.754267624053371</v>
      </c>
      <c r="P40" s="356">
        <f t="shared" si="9"/>
        <v>11.36019456</v>
      </c>
      <c r="Q40" s="356">
        <f t="shared" si="10"/>
        <v>15.142282446716342</v>
      </c>
      <c r="R40" s="356">
        <f t="shared" si="11"/>
        <v>9.88932096</v>
      </c>
      <c r="S40" s="356">
        <f t="shared" si="12"/>
        <v>13.67140608108295</v>
      </c>
      <c r="T40" s="356">
        <f t="shared" si="13"/>
        <v>10.623456</v>
      </c>
      <c r="U40" s="356">
        <f t="shared" si="14"/>
        <v>14.1906430998739</v>
      </c>
      <c r="V40" s="356" t="s">
        <v>341</v>
      </c>
      <c r="W40" s="356" t="s">
        <v>341</v>
      </c>
    </row>
    <row r="41" spans="1:23" s="143" customFormat="1" ht="12" thickBot="1">
      <c r="A41" s="42" t="s">
        <v>1092</v>
      </c>
      <c r="B41" s="42" t="s">
        <v>1093</v>
      </c>
      <c r="C41" s="169">
        <v>7896548197585</v>
      </c>
      <c r="D41" s="170">
        <v>500904901132312</v>
      </c>
      <c r="E41" s="170" t="s">
        <v>21</v>
      </c>
      <c r="F41" s="357">
        <f t="shared" si="0"/>
        <v>45.75599999999999</v>
      </c>
      <c r="G41" s="357">
        <f t="shared" si="1"/>
        <v>63.254985774678644</v>
      </c>
      <c r="H41" s="357">
        <v>44.64</v>
      </c>
      <c r="I41" s="357">
        <f t="shared" si="2"/>
        <v>61.71218124358894</v>
      </c>
      <c r="J41" s="357">
        <f t="shared" si="3"/>
        <v>44.64</v>
      </c>
      <c r="K41" s="357">
        <f t="shared" si="4"/>
        <v>61.71218124358894</v>
      </c>
      <c r="L41" s="357">
        <f t="shared" si="5"/>
        <v>44.36943696</v>
      </c>
      <c r="M41" s="357">
        <f t="shared" si="6"/>
        <v>61.338143713071545</v>
      </c>
      <c r="N41" s="357">
        <f t="shared" si="7"/>
        <v>44.36943696</v>
      </c>
      <c r="O41" s="357">
        <f t="shared" si="8"/>
        <v>61.338143713071545</v>
      </c>
      <c r="P41" s="357">
        <f t="shared" si="9"/>
        <v>44.10217728</v>
      </c>
      <c r="Q41" s="357">
        <f t="shared" si="10"/>
        <v>60.96867288396617</v>
      </c>
      <c r="R41" s="357">
        <f t="shared" si="11"/>
        <v>44.10217728</v>
      </c>
      <c r="S41" s="357">
        <f t="shared" si="12"/>
        <v>60.96867288396617</v>
      </c>
      <c r="T41" s="357">
        <f t="shared" si="13"/>
        <v>41.59635552</v>
      </c>
      <c r="U41" s="357">
        <f t="shared" si="14"/>
        <v>57.504521302038555</v>
      </c>
      <c r="V41" s="357" t="s">
        <v>341</v>
      </c>
      <c r="W41" s="357" t="s">
        <v>341</v>
      </c>
    </row>
    <row r="42" spans="1:23" s="143" customFormat="1" ht="12" thickBot="1">
      <c r="A42" s="57" t="s">
        <v>1094</v>
      </c>
      <c r="B42" s="31" t="s">
        <v>1095</v>
      </c>
      <c r="C42" s="68">
        <v>7896548199459</v>
      </c>
      <c r="D42" s="69">
        <v>526514120079903</v>
      </c>
      <c r="E42" s="69" t="s">
        <v>21</v>
      </c>
      <c r="F42" s="356">
        <f t="shared" si="0"/>
        <v>82.35567499999999</v>
      </c>
      <c r="G42" s="356">
        <f t="shared" si="1"/>
        <v>113.85188938257404</v>
      </c>
      <c r="H42" s="356">
        <v>80.347</v>
      </c>
      <c r="I42" s="356">
        <f t="shared" si="2"/>
        <v>111.07501403177956</v>
      </c>
      <c r="J42" s="356">
        <f t="shared" si="3"/>
        <v>80.347</v>
      </c>
      <c r="K42" s="356">
        <f t="shared" si="4"/>
        <v>111.07501403177956</v>
      </c>
      <c r="L42" s="356">
        <f t="shared" si="5"/>
        <v>79.86001683299999</v>
      </c>
      <c r="M42" s="356">
        <f t="shared" si="6"/>
        <v>110.40178837173293</v>
      </c>
      <c r="N42" s="356">
        <f t="shared" si="7"/>
        <v>79.86001683299999</v>
      </c>
      <c r="O42" s="356">
        <f t="shared" si="8"/>
        <v>110.40178837173293</v>
      </c>
      <c r="P42" s="356">
        <f t="shared" si="9"/>
        <v>79.378979344</v>
      </c>
      <c r="Q42" s="356">
        <f t="shared" si="10"/>
        <v>109.73678226272469</v>
      </c>
      <c r="R42" s="356">
        <f t="shared" si="11"/>
        <v>79.378979344</v>
      </c>
      <c r="S42" s="356">
        <f t="shared" si="12"/>
        <v>109.73678226272469</v>
      </c>
      <c r="T42" s="356">
        <f t="shared" si="13"/>
        <v>74.86878084599999</v>
      </c>
      <c r="U42" s="356">
        <f t="shared" si="14"/>
        <v>103.50169742506476</v>
      </c>
      <c r="V42" s="356" t="s">
        <v>341</v>
      </c>
      <c r="W42" s="356" t="s">
        <v>341</v>
      </c>
    </row>
    <row r="43" spans="1:23" s="143" customFormat="1" ht="12" thickBot="1">
      <c r="A43" s="42" t="s">
        <v>1080</v>
      </c>
      <c r="B43" s="168" t="s">
        <v>1081</v>
      </c>
      <c r="C43" s="169">
        <v>7896548115251</v>
      </c>
      <c r="D43" s="170">
        <v>500903101175310</v>
      </c>
      <c r="E43" s="170" t="s">
        <v>21</v>
      </c>
      <c r="F43" s="357">
        <f t="shared" si="0"/>
        <v>41.0164</v>
      </c>
      <c r="G43" s="357">
        <f t="shared" si="1"/>
        <v>56.702766818090076</v>
      </c>
      <c r="H43" s="357">
        <v>40.016</v>
      </c>
      <c r="I43" s="357">
        <f t="shared" si="2"/>
        <v>55.319772505453734</v>
      </c>
      <c r="J43" s="357">
        <f t="shared" si="3"/>
        <v>40.016</v>
      </c>
      <c r="K43" s="357">
        <f t="shared" si="4"/>
        <v>55.319772505453734</v>
      </c>
      <c r="L43" s="357">
        <f t="shared" si="5"/>
        <v>39.773463024</v>
      </c>
      <c r="M43" s="357">
        <f t="shared" si="6"/>
        <v>54.98447936429818</v>
      </c>
      <c r="N43" s="357">
        <f t="shared" si="7"/>
        <v>39.773463024</v>
      </c>
      <c r="O43" s="357">
        <f t="shared" si="8"/>
        <v>54.98447936429818</v>
      </c>
      <c r="P43" s="357">
        <f t="shared" si="9"/>
        <v>39.533887232</v>
      </c>
      <c r="Q43" s="357">
        <f t="shared" si="10"/>
        <v>54.65327988630803</v>
      </c>
      <c r="R43" s="357">
        <f t="shared" si="11"/>
        <v>39.533887232</v>
      </c>
      <c r="S43" s="357">
        <f t="shared" si="12"/>
        <v>54.65327988630803</v>
      </c>
      <c r="T43" s="357">
        <f t="shared" si="13"/>
        <v>37.287629088</v>
      </c>
      <c r="U43" s="357">
        <f t="shared" si="14"/>
        <v>51.54795977648689</v>
      </c>
      <c r="V43" s="357" t="s">
        <v>341</v>
      </c>
      <c r="W43" s="357" t="s">
        <v>341</v>
      </c>
    </row>
    <row r="44" spans="1:23" s="143" customFormat="1" ht="12" thickBot="1">
      <c r="A44" s="57" t="s">
        <v>1078</v>
      </c>
      <c r="B44" s="57" t="s">
        <v>1079</v>
      </c>
      <c r="C44" s="68">
        <v>7896548140581</v>
      </c>
      <c r="D44" s="69">
        <v>500904601171411</v>
      </c>
      <c r="E44" s="69" t="s">
        <v>21</v>
      </c>
      <c r="F44" s="356">
        <f t="shared" si="0"/>
        <v>41.0164</v>
      </c>
      <c r="G44" s="356">
        <f t="shared" si="1"/>
        <v>56.702766818090076</v>
      </c>
      <c r="H44" s="356">
        <v>40.016</v>
      </c>
      <c r="I44" s="356">
        <f t="shared" si="2"/>
        <v>55.319772505453734</v>
      </c>
      <c r="J44" s="356">
        <f t="shared" si="3"/>
        <v>40.016</v>
      </c>
      <c r="K44" s="356">
        <f t="shared" si="4"/>
        <v>55.319772505453734</v>
      </c>
      <c r="L44" s="356">
        <f t="shared" si="5"/>
        <v>39.773463024</v>
      </c>
      <c r="M44" s="356">
        <f t="shared" si="6"/>
        <v>54.98447936429818</v>
      </c>
      <c r="N44" s="356">
        <f t="shared" si="7"/>
        <v>39.773463024</v>
      </c>
      <c r="O44" s="356">
        <f t="shared" si="8"/>
        <v>54.98447936429818</v>
      </c>
      <c r="P44" s="356">
        <f t="shared" si="9"/>
        <v>39.533887232</v>
      </c>
      <c r="Q44" s="356">
        <f t="shared" si="10"/>
        <v>54.65327988630803</v>
      </c>
      <c r="R44" s="356">
        <f t="shared" si="11"/>
        <v>39.533887232</v>
      </c>
      <c r="S44" s="356">
        <f t="shared" si="12"/>
        <v>54.65327988630803</v>
      </c>
      <c r="T44" s="356">
        <f t="shared" si="13"/>
        <v>37.287629088</v>
      </c>
      <c r="U44" s="356">
        <f t="shared" si="14"/>
        <v>51.54795977648689</v>
      </c>
      <c r="V44" s="356" t="s">
        <v>341</v>
      </c>
      <c r="W44" s="356" t="s">
        <v>341</v>
      </c>
    </row>
    <row r="45" spans="1:23" s="143" customFormat="1" ht="12" thickBot="1">
      <c r="A45" s="42" t="s">
        <v>1099</v>
      </c>
      <c r="B45" s="42" t="s">
        <v>1100</v>
      </c>
      <c r="C45" s="169">
        <v>7896548137048</v>
      </c>
      <c r="D45" s="170">
        <v>500903301174113</v>
      </c>
      <c r="E45" s="170" t="s">
        <v>21</v>
      </c>
      <c r="F45" s="357">
        <f t="shared" si="0"/>
        <v>38.15665</v>
      </c>
      <c r="G45" s="357">
        <f t="shared" si="1"/>
        <v>52.74933020717266</v>
      </c>
      <c r="H45" s="357">
        <v>37.226</v>
      </c>
      <c r="I45" s="357">
        <f t="shared" si="2"/>
        <v>51.462761177729426</v>
      </c>
      <c r="J45" s="357">
        <f t="shared" si="3"/>
        <v>37.226</v>
      </c>
      <c r="K45" s="357">
        <f t="shared" si="4"/>
        <v>51.462761177729426</v>
      </c>
      <c r="L45" s="357">
        <f t="shared" si="5"/>
        <v>37.000373214</v>
      </c>
      <c r="M45" s="357">
        <f t="shared" si="6"/>
        <v>51.15084538223121</v>
      </c>
      <c r="N45" s="357">
        <f t="shared" si="7"/>
        <v>37.000373214</v>
      </c>
      <c r="O45" s="357">
        <f t="shared" si="8"/>
        <v>51.15084538223121</v>
      </c>
      <c r="P45" s="357">
        <f t="shared" si="9"/>
        <v>36.777501152</v>
      </c>
      <c r="Q45" s="357">
        <f t="shared" si="10"/>
        <v>50.84273783106014</v>
      </c>
      <c r="R45" s="357">
        <f t="shared" si="11"/>
        <v>36.777501152</v>
      </c>
      <c r="S45" s="357">
        <f t="shared" si="12"/>
        <v>50.84273783106014</v>
      </c>
      <c r="T45" s="357">
        <f t="shared" si="13"/>
        <v>34.687856868</v>
      </c>
      <c r="U45" s="357">
        <f t="shared" si="14"/>
        <v>47.95392719510947</v>
      </c>
      <c r="V45" s="357" t="s">
        <v>341</v>
      </c>
      <c r="W45" s="357" t="s">
        <v>341</v>
      </c>
    </row>
    <row r="46" spans="1:23" s="143" customFormat="1" ht="11.25">
      <c r="A46" s="57" t="s">
        <v>1121</v>
      </c>
      <c r="B46" s="31" t="s">
        <v>1123</v>
      </c>
      <c r="C46" s="68">
        <v>7896548198070</v>
      </c>
      <c r="D46" s="69">
        <v>500903401160319</v>
      </c>
      <c r="E46" s="69" t="s">
        <v>21</v>
      </c>
      <c r="F46" s="356">
        <f t="shared" si="0"/>
        <v>26.129299999999997</v>
      </c>
      <c r="G46" s="356">
        <f t="shared" si="1"/>
        <v>36.122224403407444</v>
      </c>
      <c r="H46" s="356">
        <v>25.492</v>
      </c>
      <c r="I46" s="356">
        <f t="shared" si="2"/>
        <v>35.2411945399097</v>
      </c>
      <c r="J46" s="356">
        <f t="shared" si="3"/>
        <v>25.492</v>
      </c>
      <c r="K46" s="356">
        <f t="shared" si="4"/>
        <v>35.2411945399097</v>
      </c>
      <c r="L46" s="356">
        <f t="shared" si="5"/>
        <v>25.337492988</v>
      </c>
      <c r="M46" s="356">
        <f t="shared" si="6"/>
        <v>35.02759765980331</v>
      </c>
      <c r="N46" s="356">
        <f t="shared" si="7"/>
        <v>25.337492988</v>
      </c>
      <c r="O46" s="356">
        <f t="shared" si="8"/>
        <v>35.02759765980331</v>
      </c>
      <c r="P46" s="356">
        <f t="shared" si="9"/>
        <v>25.184872384000002</v>
      </c>
      <c r="Q46" s="356">
        <f t="shared" si="10"/>
        <v>34.81660862809287</v>
      </c>
      <c r="R46" s="356">
        <f t="shared" si="11"/>
        <v>25.184872384000002</v>
      </c>
      <c r="S46" s="356">
        <f t="shared" si="12"/>
        <v>34.81660862809287</v>
      </c>
      <c r="T46" s="356">
        <f t="shared" si="13"/>
        <v>23.753904456</v>
      </c>
      <c r="U46" s="356">
        <f t="shared" si="14"/>
        <v>32.83837941378958</v>
      </c>
      <c r="V46" s="356" t="s">
        <v>341</v>
      </c>
      <c r="W46" s="356" t="s">
        <v>341</v>
      </c>
    </row>
    <row r="47" spans="1:23" s="143" customFormat="1" ht="12" thickBot="1">
      <c r="A47" s="57" t="s">
        <v>1121</v>
      </c>
      <c r="B47" s="31" t="s">
        <v>1122</v>
      </c>
      <c r="C47" s="68">
        <v>7896548112908</v>
      </c>
      <c r="D47" s="69">
        <v>500903402175311</v>
      </c>
      <c r="E47" s="69" t="s">
        <v>21</v>
      </c>
      <c r="F47" s="356">
        <f t="shared" si="0"/>
        <v>24.1572</v>
      </c>
      <c r="G47" s="356">
        <f t="shared" si="1"/>
        <v>33.39591184448088</v>
      </c>
      <c r="H47" s="356">
        <v>23.568</v>
      </c>
      <c r="I47" s="356">
        <f t="shared" si="2"/>
        <v>32.58137740924964</v>
      </c>
      <c r="J47" s="356">
        <f t="shared" si="3"/>
        <v>23.568</v>
      </c>
      <c r="K47" s="356">
        <f t="shared" si="4"/>
        <v>32.58137740924964</v>
      </c>
      <c r="L47" s="356">
        <f t="shared" si="5"/>
        <v>23.425154352000003</v>
      </c>
      <c r="M47" s="356">
        <f t="shared" si="6"/>
        <v>32.38390168077218</v>
      </c>
      <c r="N47" s="356">
        <f t="shared" si="7"/>
        <v>23.425154352000003</v>
      </c>
      <c r="O47" s="356">
        <f t="shared" si="8"/>
        <v>32.38390168077218</v>
      </c>
      <c r="P47" s="356">
        <f t="shared" si="9"/>
        <v>23.284052736000003</v>
      </c>
      <c r="Q47" s="356">
        <f t="shared" si="10"/>
        <v>32.18883697422301</v>
      </c>
      <c r="R47" s="356">
        <f t="shared" si="11"/>
        <v>23.284052736000003</v>
      </c>
      <c r="S47" s="356">
        <f t="shared" si="12"/>
        <v>32.18883697422301</v>
      </c>
      <c r="T47" s="356">
        <f t="shared" si="13"/>
        <v>21.961086624000004</v>
      </c>
      <c r="U47" s="356">
        <f t="shared" si="14"/>
        <v>30.359913934732187</v>
      </c>
      <c r="V47" s="356" t="s">
        <v>341</v>
      </c>
      <c r="W47" s="356" t="s">
        <v>341</v>
      </c>
    </row>
    <row r="48" spans="1:23" s="143" customFormat="1" ht="12" thickBot="1">
      <c r="A48" s="42" t="s">
        <v>1124</v>
      </c>
      <c r="B48" s="42" t="s">
        <v>1125</v>
      </c>
      <c r="C48" s="169">
        <v>7896548140666</v>
      </c>
      <c r="D48" s="170">
        <v>500903501173110</v>
      </c>
      <c r="E48" s="170" t="s">
        <v>21</v>
      </c>
      <c r="F48" s="357">
        <f t="shared" si="0"/>
        <v>15.924399999999999</v>
      </c>
      <c r="G48" s="357">
        <f t="shared" si="1"/>
        <v>22.014548812621136</v>
      </c>
      <c r="H48" s="357">
        <v>15.536</v>
      </c>
      <c r="I48" s="357">
        <f t="shared" si="2"/>
        <v>21.477608597679158</v>
      </c>
      <c r="J48" s="357">
        <f t="shared" si="3"/>
        <v>15.536</v>
      </c>
      <c r="K48" s="357">
        <f t="shared" si="4"/>
        <v>21.477608597679158</v>
      </c>
      <c r="L48" s="357">
        <f t="shared" si="5"/>
        <v>15.441836304</v>
      </c>
      <c r="M48" s="357">
        <f t="shared" si="6"/>
        <v>21.347432811968627</v>
      </c>
      <c r="N48" s="357">
        <f t="shared" si="7"/>
        <v>15.441836304</v>
      </c>
      <c r="O48" s="357">
        <f t="shared" si="8"/>
        <v>21.347432811968627</v>
      </c>
      <c r="P48" s="357">
        <f t="shared" si="9"/>
        <v>15.348822272</v>
      </c>
      <c r="Q48" s="357">
        <f t="shared" si="10"/>
        <v>21.21884636929432</v>
      </c>
      <c r="R48" s="357">
        <f t="shared" si="11"/>
        <v>15.348822272</v>
      </c>
      <c r="S48" s="357">
        <f t="shared" si="12"/>
        <v>21.21884636929432</v>
      </c>
      <c r="T48" s="357">
        <f t="shared" si="13"/>
        <v>14.476724448</v>
      </c>
      <c r="U48" s="357">
        <f t="shared" si="14"/>
        <v>20.0132222882722</v>
      </c>
      <c r="V48" s="357" t="s">
        <v>341</v>
      </c>
      <c r="W48" s="357" t="s">
        <v>341</v>
      </c>
    </row>
    <row r="49" spans="1:23" s="143" customFormat="1" ht="11.25">
      <c r="A49" s="57" t="s">
        <v>1101</v>
      </c>
      <c r="B49" s="57" t="s">
        <v>1073</v>
      </c>
      <c r="C49" s="68">
        <v>7896548198162</v>
      </c>
      <c r="D49" s="69">
        <v>500903701164311</v>
      </c>
      <c r="E49" s="69" t="s">
        <v>21</v>
      </c>
      <c r="F49" s="356">
        <f t="shared" si="0"/>
        <v>25.24165</v>
      </c>
      <c r="G49" s="356">
        <f t="shared" si="1"/>
        <v>34.89510035141659</v>
      </c>
      <c r="H49" s="356">
        <v>24.626</v>
      </c>
      <c r="I49" s="356">
        <f t="shared" si="2"/>
        <v>34.04400034284546</v>
      </c>
      <c r="J49" s="356">
        <f t="shared" si="3"/>
        <v>24.626</v>
      </c>
      <c r="K49" s="356">
        <f t="shared" si="4"/>
        <v>34.04400034284546</v>
      </c>
      <c r="L49" s="356">
        <f t="shared" si="5"/>
        <v>24.476741814</v>
      </c>
      <c r="M49" s="356">
        <f t="shared" si="6"/>
        <v>33.83765965676747</v>
      </c>
      <c r="N49" s="356">
        <f t="shared" si="7"/>
        <v>24.476741814</v>
      </c>
      <c r="O49" s="356">
        <f t="shared" si="8"/>
        <v>33.83765965676747</v>
      </c>
      <c r="P49" s="356">
        <f t="shared" si="9"/>
        <v>24.329305952000002</v>
      </c>
      <c r="Q49" s="356">
        <f t="shared" si="10"/>
        <v>33.63383822671486</v>
      </c>
      <c r="R49" s="356">
        <f t="shared" si="11"/>
        <v>24.329305952000002</v>
      </c>
      <c r="S49" s="356">
        <f t="shared" si="12"/>
        <v>33.63383822671486</v>
      </c>
      <c r="T49" s="356">
        <f t="shared" si="13"/>
        <v>22.946950068000003</v>
      </c>
      <c r="U49" s="356">
        <f t="shared" si="14"/>
        <v>31.72281231146957</v>
      </c>
      <c r="V49" s="356" t="s">
        <v>341</v>
      </c>
      <c r="W49" s="356" t="s">
        <v>341</v>
      </c>
    </row>
    <row r="50" spans="1:23" s="143" customFormat="1" ht="12" thickBot="1">
      <c r="A50" s="57" t="s">
        <v>1101</v>
      </c>
      <c r="B50" s="31" t="s">
        <v>1071</v>
      </c>
      <c r="C50" s="68">
        <v>7896548112717</v>
      </c>
      <c r="D50" s="69">
        <v>500903702179310</v>
      </c>
      <c r="E50" s="69" t="s">
        <v>21</v>
      </c>
      <c r="F50" s="356">
        <f t="shared" si="0"/>
        <v>19.902425</v>
      </c>
      <c r="G50" s="356">
        <f t="shared" si="1"/>
        <v>27.51393500866791</v>
      </c>
      <c r="H50" s="356">
        <v>19.417</v>
      </c>
      <c r="I50" s="356">
        <f t="shared" si="2"/>
        <v>26.842863423090645</v>
      </c>
      <c r="J50" s="356">
        <f t="shared" si="3"/>
        <v>19.417</v>
      </c>
      <c r="K50" s="356">
        <f t="shared" si="4"/>
        <v>26.842863423090645</v>
      </c>
      <c r="L50" s="356">
        <f t="shared" si="5"/>
        <v>19.299313563000002</v>
      </c>
      <c r="M50" s="356">
        <f t="shared" si="6"/>
        <v>26.680168827883293</v>
      </c>
      <c r="N50" s="356">
        <f t="shared" si="7"/>
        <v>19.299313563000002</v>
      </c>
      <c r="O50" s="356">
        <f t="shared" si="8"/>
        <v>26.680168827883293</v>
      </c>
      <c r="P50" s="356">
        <f t="shared" si="9"/>
        <v>19.183063984000004</v>
      </c>
      <c r="Q50" s="356">
        <f t="shared" si="10"/>
        <v>26.519460604569254</v>
      </c>
      <c r="R50" s="356">
        <f t="shared" si="11"/>
        <v>19.183063984000004</v>
      </c>
      <c r="S50" s="356">
        <f t="shared" si="12"/>
        <v>26.519460604569254</v>
      </c>
      <c r="T50" s="356">
        <f t="shared" si="13"/>
        <v>18.093110106</v>
      </c>
      <c r="U50" s="356">
        <f t="shared" si="14"/>
        <v>25.01266330917748</v>
      </c>
      <c r="V50" s="356" t="s">
        <v>341</v>
      </c>
      <c r="W50" s="356" t="s">
        <v>341</v>
      </c>
    </row>
    <row r="51" spans="1:23" s="143" customFormat="1" ht="11.25">
      <c r="A51" s="61" t="s">
        <v>1102</v>
      </c>
      <c r="B51" s="29" t="s">
        <v>1103</v>
      </c>
      <c r="C51" s="131">
        <v>7896548198636</v>
      </c>
      <c r="D51" s="106">
        <v>500903801177316</v>
      </c>
      <c r="E51" s="106" t="s">
        <v>21</v>
      </c>
      <c r="F51" s="358">
        <f t="shared" si="0"/>
        <v>89.26315</v>
      </c>
      <c r="G51" s="358">
        <f t="shared" si="1"/>
        <v>123.40106835066454</v>
      </c>
      <c r="H51" s="358">
        <v>87.086</v>
      </c>
      <c r="I51" s="358">
        <f t="shared" si="2"/>
        <v>120.39128619577029</v>
      </c>
      <c r="J51" s="358">
        <f t="shared" si="3"/>
        <v>87.086</v>
      </c>
      <c r="K51" s="358">
        <f t="shared" si="4"/>
        <v>120.39128619577029</v>
      </c>
      <c r="L51" s="358">
        <f t="shared" si="5"/>
        <v>86.558171754</v>
      </c>
      <c r="M51" s="358">
        <f t="shared" si="6"/>
        <v>119.66159461013773</v>
      </c>
      <c r="N51" s="358">
        <f t="shared" si="7"/>
        <v>86.558171754</v>
      </c>
      <c r="O51" s="358">
        <f t="shared" si="8"/>
        <v>119.66159461013773</v>
      </c>
      <c r="P51" s="358">
        <f t="shared" si="9"/>
        <v>86.036787872</v>
      </c>
      <c r="Q51" s="358">
        <f t="shared" si="10"/>
        <v>118.94081197968366</v>
      </c>
      <c r="R51" s="358">
        <f t="shared" si="11"/>
        <v>86.036787872</v>
      </c>
      <c r="S51" s="358">
        <f t="shared" si="12"/>
        <v>118.94081197968366</v>
      </c>
      <c r="T51" s="358">
        <f t="shared" si="13"/>
        <v>81.148302348</v>
      </c>
      <c r="U51" s="358">
        <f t="shared" si="14"/>
        <v>112.18276752037028</v>
      </c>
      <c r="V51" s="358" t="s">
        <v>341</v>
      </c>
      <c r="W51" s="358" t="s">
        <v>341</v>
      </c>
    </row>
    <row r="52" spans="1:23" s="143" customFormat="1" ht="12" thickBot="1">
      <c r="A52" s="62" t="s">
        <v>1102</v>
      </c>
      <c r="B52" s="62" t="s">
        <v>1104</v>
      </c>
      <c r="C52" s="72">
        <v>7896548197608</v>
      </c>
      <c r="D52" s="73">
        <v>500912110006403</v>
      </c>
      <c r="E52" s="73" t="s">
        <v>21</v>
      </c>
      <c r="F52" s="355">
        <f t="shared" si="0"/>
        <v>178.5263</v>
      </c>
      <c r="G52" s="355">
        <f t="shared" si="1"/>
        <v>246.8021367013291</v>
      </c>
      <c r="H52" s="355">
        <v>174.172</v>
      </c>
      <c r="I52" s="355">
        <f t="shared" si="2"/>
        <v>240.78257239154058</v>
      </c>
      <c r="J52" s="355">
        <f t="shared" si="3"/>
        <v>174.172</v>
      </c>
      <c r="K52" s="355">
        <f t="shared" si="4"/>
        <v>240.78257239154058</v>
      </c>
      <c r="L52" s="355">
        <f t="shared" si="5"/>
        <v>173.116343508</v>
      </c>
      <c r="M52" s="355">
        <f t="shared" si="6"/>
        <v>239.32318922027545</v>
      </c>
      <c r="N52" s="355">
        <f t="shared" si="7"/>
        <v>173.116343508</v>
      </c>
      <c r="O52" s="355">
        <f t="shared" si="8"/>
        <v>239.32318922027545</v>
      </c>
      <c r="P52" s="355">
        <f t="shared" si="9"/>
        <v>172.073575744</v>
      </c>
      <c r="Q52" s="355">
        <f t="shared" si="10"/>
        <v>237.88162395936732</v>
      </c>
      <c r="R52" s="355">
        <f t="shared" si="11"/>
        <v>172.073575744</v>
      </c>
      <c r="S52" s="355">
        <f t="shared" si="12"/>
        <v>237.88162395936732</v>
      </c>
      <c r="T52" s="355">
        <f t="shared" si="13"/>
        <v>162.296604696</v>
      </c>
      <c r="U52" s="355">
        <f t="shared" si="14"/>
        <v>224.36553504074055</v>
      </c>
      <c r="V52" s="355" t="s">
        <v>341</v>
      </c>
      <c r="W52" s="355" t="s">
        <v>341</v>
      </c>
    </row>
    <row r="53" spans="1:23" s="143" customFormat="1" ht="12" thickBot="1">
      <c r="A53" s="57" t="s">
        <v>1136</v>
      </c>
      <c r="B53" s="57" t="s">
        <v>1137</v>
      </c>
      <c r="C53" s="68">
        <v>7896548140222</v>
      </c>
      <c r="D53" s="69">
        <v>500903901171311</v>
      </c>
      <c r="E53" s="69" t="s">
        <v>28</v>
      </c>
      <c r="F53" s="356">
        <f t="shared" si="0"/>
        <v>15.244952832000003</v>
      </c>
      <c r="G53" s="356">
        <f t="shared" si="1"/>
        <v>20.291539994888836</v>
      </c>
      <c r="H53" s="356">
        <v>14.816</v>
      </c>
      <c r="I53" s="356">
        <f t="shared" si="2"/>
        <v>19.739480426391964</v>
      </c>
      <c r="J53" s="356">
        <f t="shared" si="3"/>
        <v>12.873874272000002</v>
      </c>
      <c r="K53" s="356">
        <f t="shared" si="4"/>
        <v>17.79737594939159</v>
      </c>
      <c r="L53" s="356">
        <f t="shared" si="5"/>
        <v>14.71251024</v>
      </c>
      <c r="M53" s="356">
        <f t="shared" si="6"/>
        <v>19.606171412123103</v>
      </c>
      <c r="N53" s="356">
        <f t="shared" si="7"/>
        <v>12.795853216</v>
      </c>
      <c r="O53" s="356">
        <f t="shared" si="8"/>
        <v>17.689516416490868</v>
      </c>
      <c r="P53" s="356">
        <f t="shared" si="9"/>
        <v>14.610472448000001</v>
      </c>
      <c r="Q53" s="356">
        <f t="shared" si="10"/>
        <v>19.47465770230463</v>
      </c>
      <c r="R53" s="356">
        <f t="shared" si="11"/>
        <v>12.718765568</v>
      </c>
      <c r="S53" s="356">
        <f t="shared" si="12"/>
        <v>17.582947265392793</v>
      </c>
      <c r="T53" s="356">
        <f t="shared" si="13"/>
        <v>13.6629448</v>
      </c>
      <c r="U53" s="356">
        <f t="shared" si="14"/>
        <v>18.25074376456005</v>
      </c>
      <c r="V53" s="356" t="s">
        <v>341</v>
      </c>
      <c r="W53" s="356" t="s">
        <v>341</v>
      </c>
    </row>
    <row r="54" spans="1:23" s="143" customFormat="1" ht="12" thickBot="1">
      <c r="A54" s="42" t="s">
        <v>1119</v>
      </c>
      <c r="B54" s="168" t="s">
        <v>1120</v>
      </c>
      <c r="C54" s="169">
        <v>7896548197554</v>
      </c>
      <c r="D54" s="170">
        <v>500904801138319</v>
      </c>
      <c r="E54" s="170" t="s">
        <v>21</v>
      </c>
      <c r="F54" s="357">
        <f t="shared" si="0"/>
        <v>26.140575</v>
      </c>
      <c r="G54" s="357">
        <f t="shared" si="1"/>
        <v>36.13781142947199</v>
      </c>
      <c r="H54" s="357">
        <v>25.503</v>
      </c>
      <c r="I54" s="357">
        <f t="shared" si="2"/>
        <v>35.256401394606826</v>
      </c>
      <c r="J54" s="357">
        <f t="shared" si="3"/>
        <v>25.503</v>
      </c>
      <c r="K54" s="357">
        <f t="shared" si="4"/>
        <v>35.256401394606826</v>
      </c>
      <c r="L54" s="357">
        <f t="shared" si="5"/>
        <v>25.348426317</v>
      </c>
      <c r="M54" s="357">
        <f t="shared" si="6"/>
        <v>35.04271234575411</v>
      </c>
      <c r="N54" s="357">
        <f t="shared" si="7"/>
        <v>25.348426317</v>
      </c>
      <c r="O54" s="357">
        <f t="shared" si="8"/>
        <v>35.04271234575411</v>
      </c>
      <c r="P54" s="357">
        <f t="shared" si="9"/>
        <v>25.195739856000003</v>
      </c>
      <c r="Q54" s="357">
        <f t="shared" si="10"/>
        <v>34.8316322706046</v>
      </c>
      <c r="R54" s="357">
        <f t="shared" si="11"/>
        <v>25.195739856000003</v>
      </c>
      <c r="S54" s="357">
        <f t="shared" si="12"/>
        <v>34.8316322706046</v>
      </c>
      <c r="T54" s="357">
        <f t="shared" si="13"/>
        <v>23.764154454</v>
      </c>
      <c r="U54" s="357">
        <f t="shared" si="14"/>
        <v>32.85254943471974</v>
      </c>
      <c r="V54" s="357" t="s">
        <v>341</v>
      </c>
      <c r="W54" s="357" t="s">
        <v>341</v>
      </c>
    </row>
    <row r="55" spans="1:23" s="143" customFormat="1" ht="12" thickBot="1">
      <c r="A55" s="57" t="s">
        <v>1074</v>
      </c>
      <c r="B55" s="31" t="s">
        <v>1075</v>
      </c>
      <c r="C55" s="68">
        <v>7896548139585</v>
      </c>
      <c r="D55" s="69">
        <v>500904201130317</v>
      </c>
      <c r="E55" s="69" t="s">
        <v>21</v>
      </c>
      <c r="F55" s="356">
        <f t="shared" si="0"/>
        <v>27.420799999999996</v>
      </c>
      <c r="G55" s="356">
        <f t="shared" si="1"/>
        <v>37.907647388983044</v>
      </c>
      <c r="H55" s="356">
        <v>26.752</v>
      </c>
      <c r="I55" s="356">
        <f t="shared" si="2"/>
        <v>36.9830706233981</v>
      </c>
      <c r="J55" s="356">
        <f t="shared" si="3"/>
        <v>26.752</v>
      </c>
      <c r="K55" s="356">
        <f t="shared" si="4"/>
        <v>36.9830706233981</v>
      </c>
      <c r="L55" s="356">
        <f t="shared" si="5"/>
        <v>26.589856128</v>
      </c>
      <c r="M55" s="356">
        <f t="shared" si="6"/>
        <v>36.758916232349684</v>
      </c>
      <c r="N55" s="356">
        <f t="shared" si="7"/>
        <v>26.589856128</v>
      </c>
      <c r="O55" s="356">
        <f t="shared" si="8"/>
        <v>36.758916232349684</v>
      </c>
      <c r="P55" s="356">
        <f t="shared" si="9"/>
        <v>26.429691904000002</v>
      </c>
      <c r="Q55" s="356">
        <f t="shared" si="10"/>
        <v>36.5374985885274</v>
      </c>
      <c r="R55" s="356">
        <f t="shared" si="11"/>
        <v>26.429691904000002</v>
      </c>
      <c r="S55" s="356">
        <f t="shared" si="12"/>
        <v>36.5374985885274</v>
      </c>
      <c r="T55" s="356">
        <f t="shared" si="13"/>
        <v>24.927995136</v>
      </c>
      <c r="U55" s="356">
        <f t="shared" si="14"/>
        <v>34.46149090215357</v>
      </c>
      <c r="V55" s="356" t="s">
        <v>341</v>
      </c>
      <c r="W55" s="356" t="s">
        <v>341</v>
      </c>
    </row>
    <row r="56" spans="1:23" s="143" customFormat="1" ht="12" thickBot="1">
      <c r="A56" s="42" t="s">
        <v>1107</v>
      </c>
      <c r="B56" s="168" t="s">
        <v>1108</v>
      </c>
      <c r="C56" s="169">
        <v>7896261014992</v>
      </c>
      <c r="D56" s="170">
        <v>526516101175416</v>
      </c>
      <c r="E56" s="170" t="s">
        <v>28</v>
      </c>
      <c r="F56" s="357">
        <f t="shared" si="0"/>
        <v>32.747426352000005</v>
      </c>
      <c r="G56" s="357">
        <f t="shared" si="1"/>
        <v>43.58791521850244</v>
      </c>
      <c r="H56" s="357">
        <v>31.826</v>
      </c>
      <c r="I56" s="357">
        <f t="shared" si="2"/>
        <v>42.40204535976988</v>
      </c>
      <c r="J56" s="357">
        <f t="shared" si="3"/>
        <v>27.654152442</v>
      </c>
      <c r="K56" s="357">
        <f t="shared" si="4"/>
        <v>38.23024345068418</v>
      </c>
      <c r="L56" s="357">
        <f t="shared" si="5"/>
        <v>31.60369539</v>
      </c>
      <c r="M56" s="357">
        <f t="shared" si="6"/>
        <v>42.11568651202955</v>
      </c>
      <c r="N56" s="357">
        <f t="shared" si="7"/>
        <v>27.486556726</v>
      </c>
      <c r="O56" s="357">
        <f t="shared" si="8"/>
        <v>37.99855220513218</v>
      </c>
      <c r="P56" s="357">
        <f t="shared" si="9"/>
        <v>31.384509728</v>
      </c>
      <c r="Q56" s="357">
        <f t="shared" si="10"/>
        <v>41.833184127534224</v>
      </c>
      <c r="R56" s="357">
        <f t="shared" si="11"/>
        <v>27.320966048</v>
      </c>
      <c r="S56" s="357">
        <f t="shared" si="12"/>
        <v>37.76963280699184</v>
      </c>
      <c r="T56" s="357">
        <f t="shared" si="13"/>
        <v>29.34914155</v>
      </c>
      <c r="U56" s="357">
        <f t="shared" si="14"/>
        <v>39.204115216717604</v>
      </c>
      <c r="V56" s="357" t="s">
        <v>341</v>
      </c>
      <c r="W56" s="357" t="s">
        <v>341</v>
      </c>
    </row>
    <row r="57" spans="1:23" ht="13.5" thickBot="1">
      <c r="A57" s="57" t="s">
        <v>1379</v>
      </c>
      <c r="B57" s="31" t="s">
        <v>1380</v>
      </c>
      <c r="C57" s="68" t="s">
        <v>1381</v>
      </c>
      <c r="D57" s="69">
        <v>526515070085401</v>
      </c>
      <c r="E57" s="69" t="s">
        <v>28</v>
      </c>
      <c r="F57" s="357">
        <f t="shared" si="0"/>
        <v>13475.642086296</v>
      </c>
      <c r="G57" s="356">
        <f t="shared" si="1"/>
        <v>17936.528460548176</v>
      </c>
      <c r="H57" s="356">
        <v>13096.473</v>
      </c>
      <c r="I57" s="356">
        <f t="shared" si="2"/>
        <v>17448.54025636277</v>
      </c>
      <c r="J57" s="356">
        <f t="shared" si="3"/>
        <v>11379.748029741</v>
      </c>
      <c r="K57" s="356">
        <f t="shared" si="4"/>
        <v>15731.834070738143</v>
      </c>
      <c r="L57" s="356">
        <f t="shared" si="5"/>
        <v>13004.994136095</v>
      </c>
      <c r="M57" s="356">
        <f t="shared" si="6"/>
        <v>17330.702924692363</v>
      </c>
      <c r="N57" s="356">
        <f t="shared" si="7"/>
        <v>11310.782002922999</v>
      </c>
      <c r="O57" s="356">
        <f t="shared" si="8"/>
        <v>15636.492584478225</v>
      </c>
      <c r="P57" s="356">
        <f t="shared" si="9"/>
        <v>12914.798726544</v>
      </c>
      <c r="Q57" s="356">
        <f t="shared" si="10"/>
        <v>17214.452536614106</v>
      </c>
      <c r="R57" s="356">
        <f t="shared" si="11"/>
        <v>11242.641053903999</v>
      </c>
      <c r="S57" s="356">
        <f t="shared" si="12"/>
        <v>15542.291719873147</v>
      </c>
      <c r="T57" s="356">
        <f t="shared" si="13"/>
        <v>12077.239988775</v>
      </c>
      <c r="U57" s="356">
        <f t="shared" si="14"/>
        <v>16132.584566851985</v>
      </c>
      <c r="V57" s="356" t="s">
        <v>341</v>
      </c>
      <c r="W57" s="356" t="s">
        <v>341</v>
      </c>
    </row>
    <row r="58" spans="1:23" ht="13.5" thickBot="1">
      <c r="A58" s="42" t="s">
        <v>1382</v>
      </c>
      <c r="B58" s="168" t="s">
        <v>208</v>
      </c>
      <c r="C58" s="169" t="s">
        <v>1383</v>
      </c>
      <c r="D58" s="170">
        <v>526511701166417</v>
      </c>
      <c r="E58" s="170" t="s">
        <v>21</v>
      </c>
      <c r="F58" s="357">
        <f t="shared" si="0"/>
        <v>30.580875</v>
      </c>
      <c r="G58" s="357">
        <f t="shared" si="1"/>
        <v>42.27626569416527</v>
      </c>
      <c r="H58" s="357">
        <v>29.835</v>
      </c>
      <c r="I58" s="357">
        <f t="shared" si="2"/>
        <v>41.24513726260027</v>
      </c>
      <c r="J58" s="357">
        <f t="shared" si="3"/>
        <v>29.835</v>
      </c>
      <c r="K58" s="357">
        <f t="shared" si="4"/>
        <v>41.24513726260027</v>
      </c>
      <c r="L58" s="357">
        <f t="shared" si="5"/>
        <v>29.654170065000002</v>
      </c>
      <c r="M58" s="357">
        <f t="shared" si="6"/>
        <v>40.99515048565165</v>
      </c>
      <c r="N58" s="357">
        <f t="shared" si="7"/>
        <v>29.654170065000002</v>
      </c>
      <c r="O58" s="357">
        <f t="shared" si="8"/>
        <v>40.99515048565165</v>
      </c>
      <c r="P58" s="357">
        <f t="shared" si="9"/>
        <v>29.475547920000004</v>
      </c>
      <c r="Q58" s="357">
        <f t="shared" si="10"/>
        <v>40.74821584886046</v>
      </c>
      <c r="R58" s="357">
        <f t="shared" si="11"/>
        <v>29.475547920000004</v>
      </c>
      <c r="S58" s="357">
        <f t="shared" si="12"/>
        <v>40.74821584886046</v>
      </c>
      <c r="T58" s="357">
        <f t="shared" si="13"/>
        <v>27.80079003</v>
      </c>
      <c r="U58" s="357">
        <f t="shared" si="14"/>
        <v>38.43296131376166</v>
      </c>
      <c r="V58" s="357" t="s">
        <v>341</v>
      </c>
      <c r="W58" s="357" t="s">
        <v>341</v>
      </c>
    </row>
    <row r="64" ht="12.75">
      <c r="B64" s="141"/>
    </row>
  </sheetData>
  <sheetProtection/>
  <mergeCells count="19">
    <mergeCell ref="Y23:Y25"/>
    <mergeCell ref="Y11:Y13"/>
    <mergeCell ref="Y15:Z16"/>
    <mergeCell ref="AA15:AG15"/>
    <mergeCell ref="Y17:Y19"/>
    <mergeCell ref="Y21:Z22"/>
    <mergeCell ref="AA21:AG21"/>
    <mergeCell ref="AJ9:AL9"/>
    <mergeCell ref="F9:G9"/>
    <mergeCell ref="H9:I9"/>
    <mergeCell ref="J9:K9"/>
    <mergeCell ref="L9:M9"/>
    <mergeCell ref="N9:O9"/>
    <mergeCell ref="P9:Q9"/>
    <mergeCell ref="R9:S9"/>
    <mergeCell ref="T9:U9"/>
    <mergeCell ref="Y9:Z10"/>
    <mergeCell ref="AA9:AG9"/>
    <mergeCell ref="AI9:AI10"/>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D88"/>
  <sheetViews>
    <sheetView showGridLines="0" zoomScalePageLayoutView="0" workbookViewId="0" topLeftCell="A7">
      <selection activeCell="X18" sqref="X18"/>
    </sheetView>
  </sheetViews>
  <sheetFormatPr defaultColWidth="9.140625" defaultRowHeight="15"/>
  <cols>
    <col min="1" max="1" width="28.7109375" style="1" customWidth="1"/>
    <col min="2" max="2" width="59.8515625" style="1" customWidth="1"/>
    <col min="3" max="3" width="37.00390625" style="2" customWidth="1"/>
    <col min="4" max="4" width="24.00390625" style="3" customWidth="1"/>
    <col min="5" max="5" width="19.57421875" style="2" customWidth="1"/>
    <col min="6" max="6" width="18.28125" style="2" customWidth="1"/>
    <col min="7" max="7" width="18.421875" style="1" bestFit="1" customWidth="1"/>
    <col min="8" max="9" width="13.8515625" style="163" customWidth="1"/>
    <col min="10" max="11" width="14.421875" style="163" customWidth="1"/>
    <col min="12" max="21" width="13.8515625" style="163" customWidth="1"/>
    <col min="22" max="25" width="13.8515625" style="165" customWidth="1"/>
    <col min="26" max="26" width="18.8515625" style="109" customWidth="1"/>
    <col min="27" max="27" width="16.140625" style="109" customWidth="1"/>
    <col min="28" max="28" width="56.57421875" style="6" customWidth="1"/>
    <col min="29" max="29" width="11.140625" style="6" bestFit="1" customWidth="1"/>
    <col min="30" max="30" width="35.140625" style="6" bestFit="1" customWidth="1"/>
    <col min="31" max="36" width="9.140625" style="6" customWidth="1"/>
    <col min="37" max="37" width="43.7109375" style="6" customWidth="1"/>
    <col min="38" max="38" width="8.140625" style="6" bestFit="1" customWidth="1"/>
    <col min="39" max="39" width="52.140625" style="6" bestFit="1" customWidth="1"/>
    <col min="40" max="40" width="9.140625" style="6" customWidth="1"/>
    <col min="41" max="41" width="65.140625" style="6" bestFit="1" customWidth="1"/>
    <col min="42" max="42" width="16.8515625" style="6" customWidth="1"/>
    <col min="43" max="43" width="19.7109375" style="6" customWidth="1"/>
    <col min="44" max="56" width="9.140625" style="6" customWidth="1"/>
    <col min="57" max="16384" width="9.140625" style="6" customWidth="1"/>
  </cols>
  <sheetData>
    <row r="1" spans="3:21" ht="12.75">
      <c r="C1" s="3"/>
      <c r="D1" s="2"/>
      <c r="E1" s="1"/>
      <c r="F1" s="1"/>
      <c r="G1" s="4"/>
      <c r="J1" s="164"/>
      <c r="K1" s="164"/>
      <c r="L1" s="165"/>
      <c r="M1" s="165"/>
      <c r="N1" s="165"/>
      <c r="O1" s="165"/>
      <c r="P1" s="165"/>
      <c r="Q1" s="165"/>
      <c r="R1" s="165"/>
      <c r="S1" s="165"/>
      <c r="T1" s="165"/>
      <c r="U1" s="165"/>
    </row>
    <row r="2" spans="1:11" ht="12.75">
      <c r="A2" s="7" t="s">
        <v>1138</v>
      </c>
      <c r="B2" s="8"/>
      <c r="C2" s="10"/>
      <c r="D2" s="9"/>
      <c r="E2" s="10"/>
      <c r="F2" s="10"/>
      <c r="G2" s="11"/>
      <c r="J2" s="165"/>
      <c r="K2" s="165"/>
    </row>
    <row r="3" spans="1:11" ht="12.75">
      <c r="A3" s="7"/>
      <c r="B3" s="8"/>
      <c r="C3" s="10"/>
      <c r="D3" s="9"/>
      <c r="E3" s="10"/>
      <c r="F3" s="10"/>
      <c r="G3" s="11"/>
      <c r="J3" s="165"/>
      <c r="K3" s="165"/>
    </row>
    <row r="4" spans="1:11" ht="12.75">
      <c r="A4" s="7"/>
      <c r="B4" s="8"/>
      <c r="C4" s="10"/>
      <c r="D4" s="9"/>
      <c r="E4" s="10"/>
      <c r="F4" s="10"/>
      <c r="G4" s="11"/>
      <c r="J4" s="165"/>
      <c r="K4" s="165"/>
    </row>
    <row r="5" spans="1:7" ht="12.75">
      <c r="A5" s="13" t="s">
        <v>0</v>
      </c>
      <c r="B5" s="8"/>
      <c r="C5" s="10"/>
      <c r="D5" s="9"/>
      <c r="E5" s="8"/>
      <c r="F5" s="8"/>
      <c r="G5" s="8"/>
    </row>
    <row r="6" spans="1:7" ht="12.75">
      <c r="A6" s="13" t="s">
        <v>960</v>
      </c>
      <c r="B6" s="10"/>
      <c r="C6" s="10"/>
      <c r="D6" s="9"/>
      <c r="E6" s="9"/>
      <c r="F6" s="9"/>
      <c r="G6" s="11" t="s">
        <v>1</v>
      </c>
    </row>
    <row r="7" spans="1:7" ht="12.75">
      <c r="A7" s="13"/>
      <c r="B7" s="10"/>
      <c r="C7" s="10"/>
      <c r="D7" s="9"/>
      <c r="E7" s="9"/>
      <c r="F7" s="9"/>
      <c r="G7" s="11"/>
    </row>
    <row r="8" spans="1:7" ht="13.5" thickBot="1">
      <c r="A8" s="13"/>
      <c r="B8" s="10"/>
      <c r="C8" s="10"/>
      <c r="D8" s="9"/>
      <c r="E8" s="9"/>
      <c r="F8" s="9"/>
      <c r="G8" s="11"/>
    </row>
    <row r="9" spans="1:56" s="78" customFormat="1" ht="32.25" thickBot="1">
      <c r="A9" s="149" t="s">
        <v>2</v>
      </c>
      <c r="B9" s="150"/>
      <c r="C9" s="151"/>
      <c r="D9" s="150"/>
      <c r="E9" s="151"/>
      <c r="F9" s="151"/>
      <c r="G9" s="151"/>
      <c r="H9" s="442" t="s">
        <v>1352</v>
      </c>
      <c r="I9" s="443"/>
      <c r="J9" s="442" t="s">
        <v>4</v>
      </c>
      <c r="K9" s="443"/>
      <c r="L9" s="442" t="s">
        <v>1353</v>
      </c>
      <c r="M9" s="443"/>
      <c r="N9" s="442" t="s">
        <v>1354</v>
      </c>
      <c r="O9" s="443"/>
      <c r="P9" s="442" t="s">
        <v>1355</v>
      </c>
      <c r="Q9" s="443"/>
      <c r="R9" s="442" t="s">
        <v>5</v>
      </c>
      <c r="S9" s="443"/>
      <c r="T9" s="442" t="s">
        <v>1356</v>
      </c>
      <c r="U9" s="443"/>
      <c r="V9" s="442" t="s">
        <v>7</v>
      </c>
      <c r="W9" s="443"/>
      <c r="X9" s="146" t="s">
        <v>8</v>
      </c>
      <c r="Y9" s="199"/>
      <c r="Z9" s="456" t="s">
        <v>344</v>
      </c>
      <c r="AA9" s="457"/>
      <c r="AB9" s="457"/>
      <c r="AC9" s="91" t="s">
        <v>349</v>
      </c>
      <c r="AD9" s="91" t="s">
        <v>347</v>
      </c>
      <c r="AE9" s="91" t="s">
        <v>348</v>
      </c>
      <c r="AF9" s="67" t="s">
        <v>956</v>
      </c>
      <c r="AG9" s="268" t="s">
        <v>955</v>
      </c>
      <c r="AH9" s="67" t="s">
        <v>954</v>
      </c>
      <c r="AI9" s="91" t="s">
        <v>1213</v>
      </c>
      <c r="AJ9" s="268" t="s">
        <v>1235</v>
      </c>
      <c r="AK9" s="268" t="s">
        <v>1318</v>
      </c>
      <c r="AL9" s="91" t="s">
        <v>1208</v>
      </c>
      <c r="AM9" s="298" t="s">
        <v>1140</v>
      </c>
      <c r="AN9" s="297" t="s">
        <v>1292</v>
      </c>
      <c r="AO9" s="297" t="s">
        <v>1291</v>
      </c>
      <c r="AQ9" s="453"/>
      <c r="AR9" s="453"/>
      <c r="AS9" s="454" t="s">
        <v>1367</v>
      </c>
      <c r="AT9" s="454"/>
      <c r="AU9" s="454"/>
      <c r="AV9" s="454"/>
      <c r="AW9" s="454"/>
      <c r="AX9" s="454"/>
      <c r="AY9" s="454"/>
      <c r="AZ9"/>
      <c r="BA9" s="453"/>
      <c r="BB9" s="452" t="s">
        <v>1368</v>
      </c>
      <c r="BC9" s="452"/>
      <c r="BD9" s="452"/>
    </row>
    <row r="10" spans="1:56" s="92" customFormat="1" ht="28.5" thickBot="1" thickTop="1">
      <c r="A10" s="25" t="s">
        <v>9</v>
      </c>
      <c r="B10" s="25" t="s">
        <v>10</v>
      </c>
      <c r="C10" s="45" t="s">
        <v>14</v>
      </c>
      <c r="D10" s="44" t="s">
        <v>15</v>
      </c>
      <c r="E10" s="45" t="s">
        <v>16</v>
      </c>
      <c r="F10" s="45" t="s">
        <v>17</v>
      </c>
      <c r="G10" s="28" t="s">
        <v>342</v>
      </c>
      <c r="H10" s="91" t="s">
        <v>1357</v>
      </c>
      <c r="I10" s="91" t="s">
        <v>1358</v>
      </c>
      <c r="J10" s="267" t="s">
        <v>1195</v>
      </c>
      <c r="K10" s="91" t="s">
        <v>1196</v>
      </c>
      <c r="L10" s="267" t="s">
        <v>1359</v>
      </c>
      <c r="M10" s="91" t="s">
        <v>1360</v>
      </c>
      <c r="N10" s="267" t="s">
        <v>1361</v>
      </c>
      <c r="O10" s="91" t="s">
        <v>1362</v>
      </c>
      <c r="P10" s="267" t="s">
        <v>1363</v>
      </c>
      <c r="Q10" s="91" t="s">
        <v>1364</v>
      </c>
      <c r="R10" s="267" t="s">
        <v>1197</v>
      </c>
      <c r="S10" s="91" t="s">
        <v>1198</v>
      </c>
      <c r="T10" s="267" t="s">
        <v>1365</v>
      </c>
      <c r="U10" s="91" t="s">
        <v>1366</v>
      </c>
      <c r="V10" s="91" t="s">
        <v>1201</v>
      </c>
      <c r="W10" s="91" t="s">
        <v>1202</v>
      </c>
      <c r="X10" s="67" t="s">
        <v>1203</v>
      </c>
      <c r="Y10" s="268" t="s">
        <v>1204</v>
      </c>
      <c r="Z10" s="43" t="s">
        <v>345</v>
      </c>
      <c r="AA10" s="43" t="s">
        <v>346</v>
      </c>
      <c r="AB10" s="43" t="s">
        <v>957</v>
      </c>
      <c r="AC10" s="91"/>
      <c r="AD10" s="91"/>
      <c r="AE10" s="91"/>
      <c r="AF10" s="67"/>
      <c r="AG10" s="268"/>
      <c r="AH10" s="67"/>
      <c r="AI10" s="91"/>
      <c r="AJ10" s="268"/>
      <c r="AK10" s="268"/>
      <c r="AL10" s="91"/>
      <c r="AM10" s="298"/>
      <c r="AN10" s="297"/>
      <c r="AO10" s="297"/>
      <c r="AQ10" s="453"/>
      <c r="AR10" s="453"/>
      <c r="AS10" s="322">
        <v>0</v>
      </c>
      <c r="AT10" s="323">
        <v>0.12</v>
      </c>
      <c r="AU10" s="323">
        <v>0.17</v>
      </c>
      <c r="AV10" s="324">
        <v>0.175</v>
      </c>
      <c r="AW10" s="323">
        <v>0.18</v>
      </c>
      <c r="AX10" s="323">
        <v>0.19</v>
      </c>
      <c r="AY10" s="323">
        <v>0.2</v>
      </c>
      <c r="AZ10"/>
      <c r="BA10" s="453"/>
      <c r="BB10" s="325" t="s">
        <v>1369</v>
      </c>
      <c r="BC10" s="326" t="s">
        <v>1370</v>
      </c>
      <c r="BD10" s="326" t="s">
        <v>1371</v>
      </c>
    </row>
    <row r="11" spans="1:56" ht="15.75" thickBot="1">
      <c r="A11" s="59" t="s">
        <v>447</v>
      </c>
      <c r="B11" s="59" t="s">
        <v>979</v>
      </c>
      <c r="C11" s="34">
        <v>7896261000414</v>
      </c>
      <c r="D11" s="46" t="s">
        <v>1039</v>
      </c>
      <c r="E11" s="34">
        <v>526502705154317</v>
      </c>
      <c r="F11" s="34">
        <v>132231</v>
      </c>
      <c r="G11" s="47" t="s">
        <v>21</v>
      </c>
      <c r="H11" s="351">
        <f>IF($G11="P",$J11*$AY$11,IF($G11="N",$J11*$AY$18,$J11*$AY$25))</f>
        <v>8.0483</v>
      </c>
      <c r="I11" s="351">
        <f>IF($G11="P",H11/$BB$17,IF($G11="N",H11/$BC$17,H11/$BD$17))</f>
        <v>11.126302605348942</v>
      </c>
      <c r="J11" s="351">
        <f>VLOOKUP(E11,'[2]Plan1'!$A$2:$J$430,10,FALSE)</f>
        <v>7.852</v>
      </c>
      <c r="K11" s="351">
        <f>IF($G11="P",J11/$BB$15,IF($G11="N",J11/$BC$15,J11/$BD$15))</f>
        <v>10.85492937107214</v>
      </c>
      <c r="L11" s="351">
        <f>IF($G11="P",$J11*$AW$11,IF($G11="N",$J11*$AW$12,$J11*$AW$13))</f>
        <v>7.852</v>
      </c>
      <c r="M11" s="351">
        <f>L11/$BB$15</f>
        <v>10.85492937107214</v>
      </c>
      <c r="N11" s="351">
        <f>IF($G11="P",$J11*$AV$11,IF($G11="N",$J11*$AV$18,$J11*$AV$25))</f>
        <v>7.804409028</v>
      </c>
      <c r="O11" s="351">
        <f>IF($G11="P",N11/$BB$14,IF($G11="N",N11/$BC$14,N11/$BD$14))</f>
        <v>10.78913764415407</v>
      </c>
      <c r="P11" s="351">
        <f>IF($G11="P",$J11*$AV$11,IF($G11="N",$J11*$AV$12,$J11*$AV$13))</f>
        <v>7.804409028</v>
      </c>
      <c r="Q11" s="351">
        <f>P11/$BB$15</f>
        <v>10.78913764415407</v>
      </c>
      <c r="R11" s="351">
        <f>IF($G11="P",$J11*$AU$11,IF($G11="N",$J11*$AU$18,$J11*$AU$25))</f>
        <v>7.757399104000001</v>
      </c>
      <c r="S11" s="351">
        <f>IF($G11="P",R11/$BB$13,IF($G11="N",R11/$BC$13,R11/$BD$13))</f>
        <v>10.724149182009464</v>
      </c>
      <c r="T11" s="351">
        <f>IF($G11="P",$J11*$AU$11,IF($G11="N",$J11*$AU$12,$J11*$AU$13))</f>
        <v>7.757399104000001</v>
      </c>
      <c r="U11" s="351">
        <f>T11/$BB$15</f>
        <v>10.724149182009464</v>
      </c>
      <c r="V11" s="351">
        <f>IF($G11="P",$J11*$AT$11,IF($G11="N",$J11*$AT$18,$J11*$AT$25))</f>
        <v>7.316634936000001</v>
      </c>
      <c r="W11" s="351">
        <f>IF($G11="P",V11/$BB$12,IF($G11="N",V11/$BC$12,V11/$BD$12))</f>
        <v>10.1148185766937</v>
      </c>
      <c r="X11" s="351" t="s">
        <v>341</v>
      </c>
      <c r="Y11" s="351" t="s">
        <v>341</v>
      </c>
      <c r="Z11" s="71" t="s">
        <v>341</v>
      </c>
      <c r="AA11" s="71" t="s">
        <v>341</v>
      </c>
      <c r="AB11" s="71" t="s">
        <v>341</v>
      </c>
      <c r="AC11" s="71"/>
      <c r="AD11" s="71"/>
      <c r="AE11" s="71"/>
      <c r="AF11" s="71"/>
      <c r="AG11" s="71"/>
      <c r="AH11" s="71"/>
      <c r="AI11" s="71"/>
      <c r="AJ11" s="71"/>
      <c r="AK11" s="71"/>
      <c r="AL11" s="71"/>
      <c r="AM11" s="71"/>
      <c r="AN11" s="71"/>
      <c r="AO11" s="71"/>
      <c r="AQ11" s="455" t="s">
        <v>1372</v>
      </c>
      <c r="AR11" s="326" t="s">
        <v>1373</v>
      </c>
      <c r="AS11" s="327">
        <v>0.82</v>
      </c>
      <c r="AT11" s="328">
        <v>0.931818</v>
      </c>
      <c r="AU11" s="328">
        <v>0.987952</v>
      </c>
      <c r="AV11" s="328">
        <v>0.993939</v>
      </c>
      <c r="AW11" s="327">
        <v>1</v>
      </c>
      <c r="AX11" s="327">
        <v>1.01235</v>
      </c>
      <c r="AY11" s="328">
        <v>1.025</v>
      </c>
      <c r="AZ11"/>
      <c r="BA11" s="329">
        <v>0</v>
      </c>
      <c r="BB11" s="330">
        <v>0.723358</v>
      </c>
      <c r="BC11" s="330">
        <v>0.745454</v>
      </c>
      <c r="BD11" s="330">
        <v>0.740214</v>
      </c>
    </row>
    <row r="12" spans="1:56" ht="15.75" thickBot="1">
      <c r="A12" s="59" t="s">
        <v>453</v>
      </c>
      <c r="B12" s="59" t="s">
        <v>981</v>
      </c>
      <c r="C12" s="34">
        <v>7896261014244</v>
      </c>
      <c r="D12" s="46" t="s">
        <v>1035</v>
      </c>
      <c r="E12" s="34">
        <v>526530306161315</v>
      </c>
      <c r="F12" s="34">
        <v>717995</v>
      </c>
      <c r="G12" s="47" t="s">
        <v>28</v>
      </c>
      <c r="H12" s="351">
        <f aca="true" t="shared" si="0" ref="H12:H47">IF($G12="P",$J12*$AY$11,IF($G12="N",$J12*$AY$18,$J12*$AY$25))</f>
        <v>9.16796232</v>
      </c>
      <c r="I12" s="351">
        <f aca="true" t="shared" si="1" ref="I12:I47">IF($G12="P",H12/$BB$17,IF($G12="N",H12/$BC$17,H12/$BD$17))</f>
        <v>12.202863212369028</v>
      </c>
      <c r="J12" s="351">
        <f>VLOOKUP(E12,'[2]Plan1'!$A$2:$J$430,10,FALSE)</f>
        <v>8.91</v>
      </c>
      <c r="K12" s="351">
        <f aca="true" t="shared" si="2" ref="K12:K47">IF($G12="P",J12/$BB$15,IF($G12="N",J12/$BC$15,J12/$BD$15))</f>
        <v>11.870867346055102</v>
      </c>
      <c r="L12" s="351">
        <f aca="true" t="shared" si="3" ref="L12:L47">IF($G12="P",$J12*$AW$11,IF($G12="N",$J12*$AW$12,$J12*$AW$13))</f>
        <v>7.742050470000001</v>
      </c>
      <c r="M12" s="351">
        <f aca="true" t="shared" si="4" ref="M12:M47">L12/$BB$15</f>
        <v>10.702930595915165</v>
      </c>
      <c r="N12" s="351">
        <f aca="true" t="shared" si="5" ref="N12:N47">IF($G12="P",$J12*$AV$11,IF($G12="N",$J12*$AV$18,$J12*$AV$25))</f>
        <v>8.84776365</v>
      </c>
      <c r="O12" s="351">
        <f aca="true" t="shared" si="6" ref="O12:O47">IF($G12="P",N12/$BB$14,IF($G12="N",N12/$BC$14,N12/$BD$14))</f>
        <v>11.790698385665282</v>
      </c>
      <c r="P12" s="351">
        <f aca="true" t="shared" si="7" ref="P12:P47">IF($G12="P",$J12*$AV$11,IF($G12="N",$J12*$AV$12,$J12*$AV$13))</f>
        <v>7.69513041</v>
      </c>
      <c r="Q12" s="351">
        <f aca="true" t="shared" si="8" ref="Q12:Q47">P12/$BB$15</f>
        <v>10.638066365478782</v>
      </c>
      <c r="R12" s="351">
        <f aca="true" t="shared" si="9" ref="R12:R47">IF($G12="P",$J12*$AU$11,IF($G12="N",$J12*$AU$18,$J12*$AU$25))</f>
        <v>8.786400480000001</v>
      </c>
      <c r="S12" s="351">
        <f aca="true" t="shared" si="10" ref="S12:S47">IF($G12="P",R12/$BB$13,IF($G12="N",R12/$BC$13,R12/$BD$13))</f>
        <v>11.711609079882171</v>
      </c>
      <c r="T12" s="351">
        <f aca="true" t="shared" si="11" ref="T12:T47">IF($G12="P",$J12*$AU$11,IF($G12="N",$J12*$AU$12,$J12*$AU$13))</f>
        <v>7.64877168</v>
      </c>
      <c r="U12" s="351">
        <f aca="true" t="shared" si="12" ref="U12:U47">T12/$BB$15</f>
        <v>10.573978140837594</v>
      </c>
      <c r="V12" s="351">
        <f aca="true" t="shared" si="13" ref="V12:V47">IF($G12="P",$J12*$AT$11,IF($G12="N",$J12*$AT$18,$J12*$AT$25))</f>
        <v>8.21657925</v>
      </c>
      <c r="W12" s="351">
        <f aca="true" t="shared" si="14" ref="W12:W47">IF($G12="P",V12/$BB$12,IF($G12="N",V12/$BC$12,V12/$BD$12))</f>
        <v>10.975575522558723</v>
      </c>
      <c r="X12" s="351" t="s">
        <v>341</v>
      </c>
      <c r="Y12" s="351" t="s">
        <v>341</v>
      </c>
      <c r="Z12" s="71" t="s">
        <v>341</v>
      </c>
      <c r="AA12" s="71" t="s">
        <v>341</v>
      </c>
      <c r="AB12" s="71" t="s">
        <v>341</v>
      </c>
      <c r="AC12" s="71"/>
      <c r="AD12" s="71"/>
      <c r="AE12" s="71"/>
      <c r="AF12" s="71"/>
      <c r="AG12" s="71"/>
      <c r="AH12" s="71"/>
      <c r="AI12" s="71"/>
      <c r="AJ12" s="71"/>
      <c r="AK12" s="71"/>
      <c r="AL12" s="71"/>
      <c r="AM12" s="71"/>
      <c r="AN12" s="71"/>
      <c r="AO12" s="71"/>
      <c r="AQ12" s="455"/>
      <c r="AR12" s="326" t="s">
        <v>1374</v>
      </c>
      <c r="AS12" s="328">
        <v>0.712512</v>
      </c>
      <c r="AT12" s="328">
        <v>0.809673</v>
      </c>
      <c r="AU12" s="328">
        <v>0.858448</v>
      </c>
      <c r="AV12" s="328">
        <v>0.863651</v>
      </c>
      <c r="AW12" s="328">
        <v>0.868917</v>
      </c>
      <c r="AX12" s="327">
        <v>0.87964</v>
      </c>
      <c r="AY12" s="328">
        <v>0.89064</v>
      </c>
      <c r="AZ12"/>
      <c r="BA12" s="329">
        <v>0.12</v>
      </c>
      <c r="BB12" s="330">
        <v>0.723358</v>
      </c>
      <c r="BC12" s="330">
        <v>0.748624</v>
      </c>
      <c r="BD12" s="330">
        <v>0.742604</v>
      </c>
    </row>
    <row r="13" spans="1:56" ht="15.75" thickBot="1">
      <c r="A13" s="59" t="s">
        <v>453</v>
      </c>
      <c r="B13" s="59" t="s">
        <v>982</v>
      </c>
      <c r="C13" s="34">
        <v>7896261014268</v>
      </c>
      <c r="D13" s="46" t="s">
        <v>1036</v>
      </c>
      <c r="E13" s="34">
        <v>526530307168313</v>
      </c>
      <c r="F13" s="34">
        <v>717996</v>
      </c>
      <c r="G13" s="47" t="s">
        <v>28</v>
      </c>
      <c r="H13" s="351">
        <f t="shared" si="0"/>
        <v>18.277274376000005</v>
      </c>
      <c r="I13" s="351">
        <f t="shared" si="1"/>
        <v>24.327660969844118</v>
      </c>
      <c r="J13" s="351">
        <f>VLOOKUP(E13,'[2]Plan1'!$A$2:$J$430,10,FALSE)</f>
        <v>17.763</v>
      </c>
      <c r="K13" s="351">
        <f t="shared" si="2"/>
        <v>23.66579311649571</v>
      </c>
      <c r="L13" s="351">
        <f t="shared" si="3"/>
        <v>15.434572671000002</v>
      </c>
      <c r="M13" s="351">
        <f t="shared" si="4"/>
        <v>21.337391265459154</v>
      </c>
      <c r="N13" s="351">
        <f t="shared" si="5"/>
        <v>17.638925445</v>
      </c>
      <c r="O13" s="351">
        <f t="shared" si="6"/>
        <v>23.50596806111924</v>
      </c>
      <c r="P13" s="351">
        <f t="shared" si="7"/>
        <v>15.341032713</v>
      </c>
      <c r="Q13" s="351">
        <f t="shared" si="8"/>
        <v>21.208077760942718</v>
      </c>
      <c r="R13" s="351">
        <f t="shared" si="9"/>
        <v>17.516591664000003</v>
      </c>
      <c r="S13" s="351">
        <f t="shared" si="10"/>
        <v>23.348295408074865</v>
      </c>
      <c r="T13" s="351">
        <f t="shared" si="11"/>
        <v>15.248611824000001</v>
      </c>
      <c r="U13" s="351">
        <f t="shared" si="12"/>
        <v>21.08031130366983</v>
      </c>
      <c r="V13" s="351">
        <f t="shared" si="13"/>
        <v>16.380594525</v>
      </c>
      <c r="W13" s="351">
        <f t="shared" si="14"/>
        <v>21.880936925612858</v>
      </c>
      <c r="X13" s="351" t="s">
        <v>341</v>
      </c>
      <c r="Y13" s="351" t="s">
        <v>341</v>
      </c>
      <c r="Z13" s="71" t="s">
        <v>341</v>
      </c>
      <c r="AA13" s="71" t="s">
        <v>341</v>
      </c>
      <c r="AB13" s="71" t="s">
        <v>341</v>
      </c>
      <c r="AC13" s="71"/>
      <c r="AD13" s="71"/>
      <c r="AE13" s="71"/>
      <c r="AF13" s="71"/>
      <c r="AG13" s="71"/>
      <c r="AH13" s="71"/>
      <c r="AI13" s="71"/>
      <c r="AJ13" s="71"/>
      <c r="AK13" s="71"/>
      <c r="AL13" s="71"/>
      <c r="AM13" s="71"/>
      <c r="AN13" s="71"/>
      <c r="AO13" s="71"/>
      <c r="AQ13" s="455"/>
      <c r="AR13" s="326" t="s">
        <v>1375</v>
      </c>
      <c r="AS13" s="328">
        <v>0.737483</v>
      </c>
      <c r="AT13" s="328">
        <v>0.838049</v>
      </c>
      <c r="AU13" s="328">
        <v>0.888533</v>
      </c>
      <c r="AV13" s="328">
        <v>0.893919</v>
      </c>
      <c r="AW13" s="328">
        <v>0.899369</v>
      </c>
      <c r="AX13" s="327">
        <v>0.91047</v>
      </c>
      <c r="AY13" s="328">
        <v>0.921853</v>
      </c>
      <c r="AZ13"/>
      <c r="BA13" s="329">
        <v>0.17</v>
      </c>
      <c r="BB13" s="330">
        <v>0.723358</v>
      </c>
      <c r="BC13" s="330">
        <v>0.75023</v>
      </c>
      <c r="BD13" s="330">
        <v>0.743812</v>
      </c>
    </row>
    <row r="14" spans="1:56" ht="15.75" thickBot="1">
      <c r="A14" s="59" t="s">
        <v>453</v>
      </c>
      <c r="B14" s="59" t="s">
        <v>980</v>
      </c>
      <c r="C14" s="34">
        <v>7896261016279</v>
      </c>
      <c r="D14" s="46" t="s">
        <v>1037</v>
      </c>
      <c r="E14" s="34">
        <v>526530305165317</v>
      </c>
      <c r="F14" s="34">
        <v>717986</v>
      </c>
      <c r="G14" s="47" t="s">
        <v>28</v>
      </c>
      <c r="H14" s="351">
        <f t="shared" si="0"/>
        <v>24.135098112</v>
      </c>
      <c r="I14" s="351">
        <f t="shared" si="1"/>
        <v>32.12461947354971</v>
      </c>
      <c r="J14" s="351">
        <f>VLOOKUP(E14,'[2]Plan1'!$A$2:$J$430,10,FALSE)</f>
        <v>23.456</v>
      </c>
      <c r="K14" s="351">
        <f t="shared" si="2"/>
        <v>31.250624519536302</v>
      </c>
      <c r="L14" s="351">
        <f t="shared" si="3"/>
        <v>20.381317152</v>
      </c>
      <c r="M14" s="351">
        <f t="shared" si="4"/>
        <v>28.175975315127506</v>
      </c>
      <c r="N14" s="351">
        <f t="shared" si="5"/>
        <v>23.29215984</v>
      </c>
      <c r="O14" s="351">
        <f t="shared" si="6"/>
        <v>31.03957590731368</v>
      </c>
      <c r="P14" s="351">
        <f t="shared" si="7"/>
        <v>20.257797856</v>
      </c>
      <c r="Q14" s="351">
        <f t="shared" si="8"/>
        <v>28.0052171345309</v>
      </c>
      <c r="R14" s="351">
        <f t="shared" si="9"/>
        <v>23.130618368</v>
      </c>
      <c r="S14" s="351">
        <f t="shared" si="10"/>
        <v>30.831369537341885</v>
      </c>
      <c r="T14" s="351">
        <f t="shared" si="11"/>
        <v>20.135756288</v>
      </c>
      <c r="U14" s="351">
        <f t="shared" si="12"/>
        <v>27.836501826205005</v>
      </c>
      <c r="V14" s="351">
        <f t="shared" si="13"/>
        <v>21.630536799999998</v>
      </c>
      <c r="W14" s="351">
        <f t="shared" si="14"/>
        <v>28.89372608946547</v>
      </c>
      <c r="X14" s="351" t="s">
        <v>341</v>
      </c>
      <c r="Y14" s="351" t="s">
        <v>341</v>
      </c>
      <c r="Z14" s="71" t="s">
        <v>341</v>
      </c>
      <c r="AA14" s="71" t="s">
        <v>341</v>
      </c>
      <c r="AB14" s="71" t="s">
        <v>341</v>
      </c>
      <c r="AC14" s="71"/>
      <c r="AD14" s="71"/>
      <c r="AE14" s="71"/>
      <c r="AF14" s="71"/>
      <c r="AG14" s="71"/>
      <c r="AH14" s="71"/>
      <c r="AI14" s="71"/>
      <c r="AJ14" s="71"/>
      <c r="AK14" s="71"/>
      <c r="AL14" s="71"/>
      <c r="AM14" s="71"/>
      <c r="AN14" s="71"/>
      <c r="AO14" s="71"/>
      <c r="AQ14"/>
      <c r="AR14"/>
      <c r="AS14"/>
      <c r="AT14"/>
      <c r="AU14"/>
      <c r="AV14"/>
      <c r="AW14"/>
      <c r="AX14"/>
      <c r="AY14"/>
      <c r="AZ14"/>
      <c r="BA14" s="331">
        <v>0.175</v>
      </c>
      <c r="BB14" s="330">
        <v>0.723358</v>
      </c>
      <c r="BC14" s="330">
        <v>0.750402</v>
      </c>
      <c r="BD14" s="330">
        <v>0.743942</v>
      </c>
    </row>
    <row r="15" spans="1:56" ht="15.75" thickBot="1">
      <c r="A15" s="59" t="s">
        <v>453</v>
      </c>
      <c r="B15" s="59" t="s">
        <v>983</v>
      </c>
      <c r="C15" s="34">
        <v>7896261018310</v>
      </c>
      <c r="D15" s="46" t="s">
        <v>1038</v>
      </c>
      <c r="E15" s="34">
        <v>526530308164311</v>
      </c>
      <c r="F15" s="34">
        <v>723971</v>
      </c>
      <c r="G15" s="47" t="s">
        <v>28</v>
      </c>
      <c r="H15" s="351">
        <f t="shared" si="0"/>
        <v>30.420965880000004</v>
      </c>
      <c r="I15" s="351">
        <f t="shared" si="1"/>
        <v>40.491318841042684</v>
      </c>
      <c r="J15" s="351">
        <f>VLOOKUP(E15,'[2]Plan1'!$A$2:$J$430,10,FALSE)</f>
        <v>29.565</v>
      </c>
      <c r="K15" s="351">
        <f t="shared" si="2"/>
        <v>39.38969619372829</v>
      </c>
      <c r="L15" s="351">
        <f t="shared" si="3"/>
        <v>25.689531105000004</v>
      </c>
      <c r="M15" s="351">
        <f t="shared" si="4"/>
        <v>35.514269704627594</v>
      </c>
      <c r="N15" s="351">
        <f t="shared" si="5"/>
        <v>29.358488475</v>
      </c>
      <c r="O15" s="351">
        <f t="shared" si="6"/>
        <v>39.12368100698026</v>
      </c>
      <c r="P15" s="351">
        <f t="shared" si="7"/>
        <v>25.533841815</v>
      </c>
      <c r="Q15" s="351">
        <f t="shared" si="8"/>
        <v>35.29903839454323</v>
      </c>
      <c r="R15" s="351">
        <f t="shared" si="9"/>
        <v>29.15487432</v>
      </c>
      <c r="S15" s="351">
        <f t="shared" si="10"/>
        <v>38.861248310518114</v>
      </c>
      <c r="T15" s="351">
        <f t="shared" si="11"/>
        <v>25.38001512</v>
      </c>
      <c r="U15" s="351">
        <f t="shared" si="12"/>
        <v>35.08638201277929</v>
      </c>
      <c r="V15" s="351">
        <f t="shared" si="13"/>
        <v>27.264103875</v>
      </c>
      <c r="W15" s="351">
        <f t="shared" si="14"/>
        <v>36.41895514303576</v>
      </c>
      <c r="X15" s="351" t="s">
        <v>341</v>
      </c>
      <c r="Y15" s="351" t="s">
        <v>341</v>
      </c>
      <c r="Z15" s="71" t="s">
        <v>341</v>
      </c>
      <c r="AA15" s="71" t="s">
        <v>341</v>
      </c>
      <c r="AB15" s="71" t="s">
        <v>341</v>
      </c>
      <c r="AC15" s="71"/>
      <c r="AD15" s="71"/>
      <c r="AE15" s="71"/>
      <c r="AF15" s="71"/>
      <c r="AG15" s="71"/>
      <c r="AH15" s="71"/>
      <c r="AI15" s="71"/>
      <c r="AJ15" s="71"/>
      <c r="AK15" s="71"/>
      <c r="AL15" s="71"/>
      <c r="AM15" s="71"/>
      <c r="AN15" s="71"/>
      <c r="AO15" s="71"/>
      <c r="AQ15" s="453"/>
      <c r="AR15" s="453"/>
      <c r="AS15" s="454" t="s">
        <v>1376</v>
      </c>
      <c r="AT15" s="454"/>
      <c r="AU15" s="454"/>
      <c r="AV15" s="454"/>
      <c r="AW15" s="454"/>
      <c r="AX15" s="454"/>
      <c r="AY15" s="454"/>
      <c r="AZ15"/>
      <c r="BA15" s="329">
        <v>0.18</v>
      </c>
      <c r="BB15" s="330">
        <v>0.723358</v>
      </c>
      <c r="BC15" s="330">
        <v>0.750577</v>
      </c>
      <c r="BD15" s="330">
        <v>0.744072</v>
      </c>
    </row>
    <row r="16" spans="1:56" ht="15.75" thickBot="1">
      <c r="A16" s="59" t="s">
        <v>337</v>
      </c>
      <c r="B16" s="59" t="s">
        <v>339</v>
      </c>
      <c r="C16" s="34">
        <v>7896261019003</v>
      </c>
      <c r="D16" s="46" t="s">
        <v>340</v>
      </c>
      <c r="E16" s="34">
        <v>526514010078603</v>
      </c>
      <c r="F16" s="34">
        <v>727032</v>
      </c>
      <c r="G16" s="47" t="s">
        <v>21</v>
      </c>
      <c r="H16" s="351">
        <f t="shared" si="0"/>
        <v>8.797575</v>
      </c>
      <c r="I16" s="351">
        <f t="shared" si="1"/>
        <v>12.162131337456696</v>
      </c>
      <c r="J16" s="351">
        <f>VLOOKUP(E16,'[2]Plan1'!$A$2:$J$430,10,FALSE)</f>
        <v>8.583</v>
      </c>
      <c r="K16" s="351">
        <f t="shared" si="2"/>
        <v>11.86549398776263</v>
      </c>
      <c r="L16" s="351">
        <f t="shared" si="3"/>
        <v>8.583</v>
      </c>
      <c r="M16" s="351">
        <f t="shared" si="4"/>
        <v>11.86549398776263</v>
      </c>
      <c r="N16" s="351">
        <f t="shared" si="5"/>
        <v>8.530978437</v>
      </c>
      <c r="O16" s="351">
        <f t="shared" si="6"/>
        <v>11.793577228702802</v>
      </c>
      <c r="P16" s="351">
        <f t="shared" si="7"/>
        <v>8.530978437</v>
      </c>
      <c r="Q16" s="351">
        <f t="shared" si="8"/>
        <v>11.793577228702802</v>
      </c>
      <c r="R16" s="351">
        <f t="shared" si="9"/>
        <v>8.479592016</v>
      </c>
      <c r="S16" s="351">
        <f t="shared" si="10"/>
        <v>11.722538516198066</v>
      </c>
      <c r="T16" s="351">
        <f t="shared" si="11"/>
        <v>8.479592016</v>
      </c>
      <c r="U16" s="351">
        <f t="shared" si="12"/>
        <v>11.722538516198066</v>
      </c>
      <c r="V16" s="351">
        <f t="shared" si="13"/>
        <v>7.997793894000001</v>
      </c>
      <c r="W16" s="351">
        <f t="shared" si="14"/>
        <v>11.056480876689</v>
      </c>
      <c r="X16" s="351"/>
      <c r="Y16" s="351"/>
      <c r="Z16" s="71"/>
      <c r="AA16" s="71"/>
      <c r="AB16" s="71"/>
      <c r="AC16" s="71"/>
      <c r="AD16" s="71"/>
      <c r="AE16" s="71"/>
      <c r="AF16" s="71"/>
      <c r="AG16" s="71"/>
      <c r="AH16" s="71"/>
      <c r="AI16" s="71"/>
      <c r="AJ16" s="71"/>
      <c r="AK16" s="71"/>
      <c r="AL16" s="71"/>
      <c r="AM16" s="71"/>
      <c r="AN16" s="71"/>
      <c r="AO16" s="71"/>
      <c r="AQ16" s="453"/>
      <c r="AR16" s="453"/>
      <c r="AS16" s="322">
        <v>0</v>
      </c>
      <c r="AT16" s="323">
        <v>0.12</v>
      </c>
      <c r="AU16" s="323">
        <v>0.17</v>
      </c>
      <c r="AV16" s="324">
        <v>0.175</v>
      </c>
      <c r="AW16" s="323">
        <v>0.18</v>
      </c>
      <c r="AX16" s="323">
        <v>0.19</v>
      </c>
      <c r="AY16" s="323">
        <v>0.2</v>
      </c>
      <c r="AZ16"/>
      <c r="BA16" s="329">
        <v>0.19</v>
      </c>
      <c r="BB16" s="330">
        <v>0.723358</v>
      </c>
      <c r="BC16" s="330">
        <v>0.750932</v>
      </c>
      <c r="BD16" s="330">
        <v>0.744339</v>
      </c>
    </row>
    <row r="17" spans="1:56" s="192" customFormat="1" ht="15.75" thickBot="1">
      <c r="A17" s="59" t="s">
        <v>477</v>
      </c>
      <c r="B17" s="59" t="s">
        <v>481</v>
      </c>
      <c r="C17" s="34">
        <v>7896261018365</v>
      </c>
      <c r="D17" s="46">
        <v>1006810770029</v>
      </c>
      <c r="E17" s="34">
        <v>526503304110414</v>
      </c>
      <c r="F17" s="34"/>
      <c r="G17" s="47" t="s">
        <v>28</v>
      </c>
      <c r="H17" s="351">
        <f t="shared" si="0"/>
        <v>10.440775944</v>
      </c>
      <c r="I17" s="351">
        <f t="shared" si="1"/>
        <v>13.897020540506007</v>
      </c>
      <c r="J17" s="351">
        <f>VLOOKUP(E17,'[2]Plan1'!$A$2:$J$430,10,FALSE)</f>
        <v>10.147</v>
      </c>
      <c r="K17" s="351">
        <f t="shared" si="2"/>
        <v>13.51893276772403</v>
      </c>
      <c r="L17" s="351">
        <f t="shared" si="3"/>
        <v>8.816900799</v>
      </c>
      <c r="M17" s="351">
        <f t="shared" si="4"/>
        <v>12.188848120847494</v>
      </c>
      <c r="N17" s="351">
        <f t="shared" si="5"/>
        <v>10.076123205</v>
      </c>
      <c r="O17" s="351">
        <f t="shared" si="6"/>
        <v>13.42763372832162</v>
      </c>
      <c r="P17" s="351">
        <f t="shared" si="7"/>
        <v>8.763466697</v>
      </c>
      <c r="Q17" s="351">
        <f t="shared" si="8"/>
        <v>12.114978609485208</v>
      </c>
      <c r="R17" s="351">
        <f t="shared" si="9"/>
        <v>10.006240816</v>
      </c>
      <c r="S17" s="351">
        <f t="shared" si="10"/>
        <v>13.337564234967944</v>
      </c>
      <c r="T17" s="351">
        <f t="shared" si="11"/>
        <v>8.710671856</v>
      </c>
      <c r="U17" s="351">
        <f t="shared" si="12"/>
        <v>12.04199283895388</v>
      </c>
      <c r="V17" s="351">
        <f t="shared" si="13"/>
        <v>9.357309725</v>
      </c>
      <c r="W17" s="351">
        <f t="shared" si="14"/>
        <v>12.499345098474002</v>
      </c>
      <c r="X17" s="351" t="s">
        <v>341</v>
      </c>
      <c r="Y17" s="351" t="s">
        <v>341</v>
      </c>
      <c r="Z17" s="71" t="s">
        <v>356</v>
      </c>
      <c r="AA17" s="71" t="s">
        <v>416</v>
      </c>
      <c r="AB17" s="71"/>
      <c r="AC17" s="71"/>
      <c r="AD17" s="71"/>
      <c r="AE17" s="71"/>
      <c r="AF17" s="71"/>
      <c r="AG17" s="71"/>
      <c r="AH17" s="71"/>
      <c r="AI17" s="71"/>
      <c r="AJ17" s="71"/>
      <c r="AK17" s="71"/>
      <c r="AL17" s="71"/>
      <c r="AM17" s="71"/>
      <c r="AN17" s="71"/>
      <c r="AO17" s="71"/>
      <c r="AQ17" s="455" t="s">
        <v>1372</v>
      </c>
      <c r="AR17" s="326" t="s">
        <v>1373</v>
      </c>
      <c r="AS17" s="328">
        <v>0.9184</v>
      </c>
      <c r="AT17" s="328">
        <v>1.061292</v>
      </c>
      <c r="AU17" s="328">
        <v>1.134893</v>
      </c>
      <c r="AV17" s="328">
        <v>1.142819</v>
      </c>
      <c r="AW17" s="328">
        <v>1.150858</v>
      </c>
      <c r="AX17" s="327">
        <v>1.16728</v>
      </c>
      <c r="AY17" s="328">
        <v>1.184177</v>
      </c>
      <c r="AZ17"/>
      <c r="BA17" s="329">
        <v>0.2</v>
      </c>
      <c r="BB17" s="330">
        <v>0.723358</v>
      </c>
      <c r="BC17" s="330">
        <v>0.751296</v>
      </c>
      <c r="BD17" s="330">
        <v>0.744613</v>
      </c>
    </row>
    <row r="18" spans="1:56" s="192" customFormat="1" ht="15.75" thickBot="1">
      <c r="A18" s="59" t="s">
        <v>114</v>
      </c>
      <c r="B18" s="59" t="s">
        <v>115</v>
      </c>
      <c r="C18" s="34">
        <v>7896261008168</v>
      </c>
      <c r="D18" s="46" t="s">
        <v>116</v>
      </c>
      <c r="E18" s="34">
        <v>526504601119112</v>
      </c>
      <c r="F18" s="34">
        <v>702356</v>
      </c>
      <c r="G18" s="47" t="s">
        <v>21</v>
      </c>
      <c r="H18" s="351">
        <f t="shared" si="0"/>
        <v>16.315949999999997</v>
      </c>
      <c r="I18" s="351">
        <f t="shared" si="1"/>
        <v>22.555843717771836</v>
      </c>
      <c r="J18" s="351">
        <f>VLOOKUP(E18,'[2]Plan1'!$A$2:$J$430,10,FALSE)</f>
        <v>15.918</v>
      </c>
      <c r="K18" s="351">
        <f t="shared" si="2"/>
        <v>22.005701188070084</v>
      </c>
      <c r="L18" s="351">
        <f t="shared" si="3"/>
        <v>15.918</v>
      </c>
      <c r="M18" s="351">
        <f t="shared" si="4"/>
        <v>22.005701188070084</v>
      </c>
      <c r="N18" s="351">
        <f t="shared" si="5"/>
        <v>15.821521001999999</v>
      </c>
      <c r="O18" s="351">
        <f t="shared" si="6"/>
        <v>21.872324633169193</v>
      </c>
      <c r="P18" s="351">
        <f t="shared" si="7"/>
        <v>15.821521001999999</v>
      </c>
      <c r="Q18" s="351">
        <f t="shared" si="8"/>
        <v>21.872324633169193</v>
      </c>
      <c r="R18" s="351">
        <f t="shared" si="9"/>
        <v>15.726219936</v>
      </c>
      <c r="S18" s="351">
        <f t="shared" si="10"/>
        <v>21.740576500156216</v>
      </c>
      <c r="T18" s="351">
        <f t="shared" si="11"/>
        <v>15.726219936</v>
      </c>
      <c r="U18" s="351">
        <f t="shared" si="12"/>
        <v>21.740576500156216</v>
      </c>
      <c r="V18" s="351">
        <f t="shared" si="13"/>
        <v>14.832678924</v>
      </c>
      <c r="W18" s="351">
        <f t="shared" si="14"/>
        <v>20.505308469665092</v>
      </c>
      <c r="X18" s="351" t="s">
        <v>341</v>
      </c>
      <c r="Y18" s="351" t="s">
        <v>341</v>
      </c>
      <c r="Z18" s="71" t="s">
        <v>362</v>
      </c>
      <c r="AA18" s="71" t="s">
        <v>352</v>
      </c>
      <c r="AB18" s="71"/>
      <c r="AC18" s="71"/>
      <c r="AD18" s="71"/>
      <c r="AE18" s="71"/>
      <c r="AF18" s="71"/>
      <c r="AG18" s="71"/>
      <c r="AH18" s="71"/>
      <c r="AI18" s="71"/>
      <c r="AJ18" s="71"/>
      <c r="AK18" s="71"/>
      <c r="AL18" s="71"/>
      <c r="AM18" s="71"/>
      <c r="AN18" s="71"/>
      <c r="AO18" s="71"/>
      <c r="AQ18" s="455"/>
      <c r="AR18" s="326" t="s">
        <v>1374</v>
      </c>
      <c r="AS18" s="328">
        <v>0.798014</v>
      </c>
      <c r="AT18" s="328">
        <v>0.922175</v>
      </c>
      <c r="AU18" s="328">
        <v>0.986128</v>
      </c>
      <c r="AV18" s="328">
        <v>0.993015</v>
      </c>
      <c r="AW18" s="327">
        <v>1</v>
      </c>
      <c r="AX18" s="327">
        <v>1.01427</v>
      </c>
      <c r="AY18" s="328">
        <v>1.028952</v>
      </c>
      <c r="AZ18"/>
      <c r="BA18"/>
      <c r="BB18"/>
      <c r="BC18"/>
      <c r="BD18"/>
    </row>
    <row r="19" spans="1:56" s="192" customFormat="1" ht="15.75" thickBot="1">
      <c r="A19" s="59" t="s">
        <v>117</v>
      </c>
      <c r="B19" s="59" t="s">
        <v>118</v>
      </c>
      <c r="C19" s="34">
        <v>7896261011076</v>
      </c>
      <c r="D19" s="46" t="s">
        <v>119</v>
      </c>
      <c r="E19" s="34">
        <v>526504810117211</v>
      </c>
      <c r="F19" s="34">
        <v>704654</v>
      </c>
      <c r="G19" s="47" t="s">
        <v>21</v>
      </c>
      <c r="H19" s="351">
        <f t="shared" si="0"/>
        <v>34.812075</v>
      </c>
      <c r="I19" s="351">
        <f t="shared" si="1"/>
        <v>48.12565147547964</v>
      </c>
      <c r="J19" s="351">
        <f>VLOOKUP(E19,'[2]Plan1'!$A$2:$J$430,10,FALSE)</f>
        <v>33.963</v>
      </c>
      <c r="K19" s="351">
        <f t="shared" si="2"/>
        <v>46.95185509802892</v>
      </c>
      <c r="L19" s="351">
        <f t="shared" si="3"/>
        <v>33.963</v>
      </c>
      <c r="M19" s="351">
        <f t="shared" si="4"/>
        <v>46.95185509802892</v>
      </c>
      <c r="N19" s="351">
        <f t="shared" si="5"/>
        <v>33.757150257</v>
      </c>
      <c r="O19" s="351">
        <f t="shared" si="6"/>
        <v>46.667279904279766</v>
      </c>
      <c r="P19" s="351">
        <f t="shared" si="7"/>
        <v>33.757150257</v>
      </c>
      <c r="Q19" s="351">
        <f t="shared" si="8"/>
        <v>46.667279904279766</v>
      </c>
      <c r="R19" s="351">
        <f t="shared" si="9"/>
        <v>33.553813776000005</v>
      </c>
      <c r="S19" s="351">
        <f t="shared" si="10"/>
        <v>46.38617914780787</v>
      </c>
      <c r="T19" s="351">
        <f t="shared" si="11"/>
        <v>33.553813776000005</v>
      </c>
      <c r="U19" s="351">
        <f t="shared" si="12"/>
        <v>46.38617914780787</v>
      </c>
      <c r="V19" s="351">
        <f t="shared" si="13"/>
        <v>31.647334734</v>
      </c>
      <c r="W19" s="351">
        <f t="shared" si="14"/>
        <v>43.75058371373511</v>
      </c>
      <c r="X19" s="351" t="s">
        <v>341</v>
      </c>
      <c r="Y19" s="351" t="s">
        <v>341</v>
      </c>
      <c r="Z19" s="71" t="s">
        <v>351</v>
      </c>
      <c r="AA19" s="71" t="s">
        <v>352</v>
      </c>
      <c r="AB19" s="71"/>
      <c r="AC19" s="71"/>
      <c r="AD19" s="71"/>
      <c r="AE19" s="71"/>
      <c r="AF19" s="71"/>
      <c r="AG19" s="71"/>
      <c r="AH19" s="71"/>
      <c r="AI19" s="71"/>
      <c r="AJ19" s="71"/>
      <c r="AK19" s="71"/>
      <c r="AL19" s="71"/>
      <c r="AM19" s="71"/>
      <c r="AN19" s="71"/>
      <c r="AO19" s="71"/>
      <c r="AQ19" s="455"/>
      <c r="AR19" s="326" t="s">
        <v>1375</v>
      </c>
      <c r="AS19" s="328">
        <v>0.825981</v>
      </c>
      <c r="AT19" s="328">
        <v>0.954494</v>
      </c>
      <c r="AU19" s="328">
        <v>1.020688</v>
      </c>
      <c r="AV19" s="328">
        <v>1.027817</v>
      </c>
      <c r="AW19" s="328">
        <v>1.035046</v>
      </c>
      <c r="AX19" s="327">
        <v>1.04981</v>
      </c>
      <c r="AY19" s="328">
        <v>1.065012</v>
      </c>
      <c r="AZ19"/>
      <c r="BA19"/>
      <c r="BB19"/>
      <c r="BC19"/>
      <c r="BD19"/>
    </row>
    <row r="20" spans="1:56" s="193" customFormat="1" ht="15">
      <c r="A20" s="59" t="s">
        <v>120</v>
      </c>
      <c r="B20" s="32" t="s">
        <v>121</v>
      </c>
      <c r="C20" s="34">
        <v>7896261008281</v>
      </c>
      <c r="D20" s="47" t="s">
        <v>122</v>
      </c>
      <c r="E20" s="34">
        <v>526505001115319</v>
      </c>
      <c r="F20" s="47">
        <v>702338</v>
      </c>
      <c r="G20" s="47" t="s">
        <v>21</v>
      </c>
      <c r="H20" s="351">
        <f t="shared" si="0"/>
        <v>98.464575</v>
      </c>
      <c r="I20" s="351">
        <f t="shared" si="1"/>
        <v>136.121498621706</v>
      </c>
      <c r="J20" s="351">
        <f>VLOOKUP(E20,'[2]Plan1'!$A$2:$J$430,10,FALSE)</f>
        <v>96.063</v>
      </c>
      <c r="K20" s="351">
        <f t="shared" si="2"/>
        <v>132.80146206995707</v>
      </c>
      <c r="L20" s="351">
        <f t="shared" si="3"/>
        <v>96.063</v>
      </c>
      <c r="M20" s="351">
        <f t="shared" si="4"/>
        <v>132.80146206995707</v>
      </c>
      <c r="N20" s="351">
        <f t="shared" si="5"/>
        <v>95.480762157</v>
      </c>
      <c r="O20" s="351">
        <f t="shared" si="6"/>
        <v>131.99655240835105</v>
      </c>
      <c r="P20" s="351">
        <f t="shared" si="7"/>
        <v>95.480762157</v>
      </c>
      <c r="Q20" s="351">
        <f t="shared" si="8"/>
        <v>131.99655240835105</v>
      </c>
      <c r="R20" s="351">
        <f t="shared" si="9"/>
        <v>94.905632976</v>
      </c>
      <c r="S20" s="351">
        <f t="shared" si="10"/>
        <v>131.20147005493823</v>
      </c>
      <c r="T20" s="351">
        <f t="shared" si="11"/>
        <v>94.905632976</v>
      </c>
      <c r="U20" s="351">
        <f t="shared" si="12"/>
        <v>131.20147005493823</v>
      </c>
      <c r="V20" s="351">
        <f t="shared" si="13"/>
        <v>89.51323253400001</v>
      </c>
      <c r="W20" s="351">
        <f t="shared" si="14"/>
        <v>123.74679278310327</v>
      </c>
      <c r="X20" s="351" t="s">
        <v>341</v>
      </c>
      <c r="Y20" s="351" t="s">
        <v>341</v>
      </c>
      <c r="Z20" s="47" t="s">
        <v>351</v>
      </c>
      <c r="AA20" s="47" t="s">
        <v>352</v>
      </c>
      <c r="AB20" s="47"/>
      <c r="AC20" s="47"/>
      <c r="AD20" s="47"/>
      <c r="AE20" s="47"/>
      <c r="AF20" s="47"/>
      <c r="AG20" s="47"/>
      <c r="AH20" s="47"/>
      <c r="AI20" s="47"/>
      <c r="AJ20" s="47"/>
      <c r="AK20" s="47"/>
      <c r="AL20" s="47"/>
      <c r="AM20" s="47"/>
      <c r="AN20" s="47"/>
      <c r="AO20" s="47"/>
      <c r="AQ20"/>
      <c r="AR20"/>
      <c r="AS20"/>
      <c r="AT20"/>
      <c r="AU20"/>
      <c r="AV20"/>
      <c r="AW20"/>
      <c r="AX20"/>
      <c r="AY20"/>
      <c r="AZ20"/>
      <c r="BA20"/>
      <c r="BB20"/>
      <c r="BC20"/>
      <c r="BD20"/>
    </row>
    <row r="21" spans="1:56" s="193" customFormat="1" ht="15.75" thickBot="1">
      <c r="A21" s="33" t="s">
        <v>120</v>
      </c>
      <c r="B21" s="33" t="s">
        <v>123</v>
      </c>
      <c r="C21" s="38">
        <v>7896261008267</v>
      </c>
      <c r="D21" s="52" t="s">
        <v>124</v>
      </c>
      <c r="E21" s="38">
        <v>526504901112318</v>
      </c>
      <c r="F21" s="52">
        <v>702344</v>
      </c>
      <c r="G21" s="52" t="s">
        <v>21</v>
      </c>
      <c r="H21" s="352">
        <f t="shared" si="0"/>
        <v>98.464575</v>
      </c>
      <c r="I21" s="352">
        <f t="shared" si="1"/>
        <v>136.121498621706</v>
      </c>
      <c r="J21" s="352">
        <f>VLOOKUP(E21,'[2]Plan1'!$A$2:$J$430,10,FALSE)</f>
        <v>96.063</v>
      </c>
      <c r="K21" s="352">
        <f t="shared" si="2"/>
        <v>132.80146206995707</v>
      </c>
      <c r="L21" s="352">
        <f t="shared" si="3"/>
        <v>96.063</v>
      </c>
      <c r="M21" s="352">
        <f t="shared" si="4"/>
        <v>132.80146206995707</v>
      </c>
      <c r="N21" s="352">
        <f t="shared" si="5"/>
        <v>95.480762157</v>
      </c>
      <c r="O21" s="352">
        <f t="shared" si="6"/>
        <v>131.99655240835105</v>
      </c>
      <c r="P21" s="352">
        <f t="shared" si="7"/>
        <v>95.480762157</v>
      </c>
      <c r="Q21" s="352">
        <f t="shared" si="8"/>
        <v>131.99655240835105</v>
      </c>
      <c r="R21" s="352">
        <f t="shared" si="9"/>
        <v>94.905632976</v>
      </c>
      <c r="S21" s="352">
        <f t="shared" si="10"/>
        <v>131.20147005493823</v>
      </c>
      <c r="T21" s="352">
        <f t="shared" si="11"/>
        <v>94.905632976</v>
      </c>
      <c r="U21" s="352">
        <f t="shared" si="12"/>
        <v>131.20147005493823</v>
      </c>
      <c r="V21" s="352">
        <f t="shared" si="13"/>
        <v>89.51323253400001</v>
      </c>
      <c r="W21" s="352">
        <f t="shared" si="14"/>
        <v>123.74679278310327</v>
      </c>
      <c r="X21" s="352" t="s">
        <v>341</v>
      </c>
      <c r="Y21" s="352" t="s">
        <v>341</v>
      </c>
      <c r="Z21" s="52" t="s">
        <v>351</v>
      </c>
      <c r="AA21" s="52" t="s">
        <v>352</v>
      </c>
      <c r="AB21" s="52"/>
      <c r="AC21" s="52"/>
      <c r="AD21" s="52"/>
      <c r="AE21" s="52"/>
      <c r="AF21" s="52"/>
      <c r="AG21" s="52"/>
      <c r="AH21" s="52"/>
      <c r="AI21" s="52"/>
      <c r="AJ21" s="52"/>
      <c r="AK21" s="52"/>
      <c r="AL21" s="52"/>
      <c r="AM21" s="52"/>
      <c r="AN21" s="52"/>
      <c r="AO21" s="52"/>
      <c r="AQ21" s="453"/>
      <c r="AR21" s="453"/>
      <c r="AS21" s="454" t="s">
        <v>1377</v>
      </c>
      <c r="AT21" s="454"/>
      <c r="AU21" s="454"/>
      <c r="AV21" s="454"/>
      <c r="AW21" s="454"/>
      <c r="AX21" s="454"/>
      <c r="AY21" s="454"/>
      <c r="AZ21"/>
      <c r="BA21"/>
      <c r="BB21"/>
      <c r="BC21"/>
      <c r="BD21"/>
    </row>
    <row r="22" spans="1:56" s="147" customFormat="1" ht="15.75" thickBot="1">
      <c r="A22" s="59" t="s">
        <v>1168</v>
      </c>
      <c r="B22" s="59" t="s">
        <v>125</v>
      </c>
      <c r="C22" s="46">
        <v>7896261016354</v>
      </c>
      <c r="D22" s="47" t="s">
        <v>126</v>
      </c>
      <c r="E22" s="105">
        <v>526530701117315</v>
      </c>
      <c r="F22" s="47">
        <v>718396</v>
      </c>
      <c r="G22" s="47" t="s">
        <v>21</v>
      </c>
      <c r="H22" s="351">
        <f t="shared" si="0"/>
        <v>50.137874999999994</v>
      </c>
      <c r="I22" s="351">
        <f t="shared" si="1"/>
        <v>69.31267090431017</v>
      </c>
      <c r="J22" s="351">
        <f>VLOOKUP(E22,'[2]Plan1'!$A$2:$J$430,10,FALSE)</f>
        <v>48.915</v>
      </c>
      <c r="K22" s="351">
        <f t="shared" si="2"/>
        <v>67.62211795542457</v>
      </c>
      <c r="L22" s="351">
        <f t="shared" si="3"/>
        <v>48.915</v>
      </c>
      <c r="M22" s="351">
        <f t="shared" si="4"/>
        <v>67.62211795542457</v>
      </c>
      <c r="N22" s="351">
        <f t="shared" si="5"/>
        <v>48.618526185</v>
      </c>
      <c r="O22" s="351">
        <f t="shared" si="6"/>
        <v>67.21226029849674</v>
      </c>
      <c r="P22" s="351">
        <f t="shared" si="7"/>
        <v>48.618526185</v>
      </c>
      <c r="Q22" s="351">
        <f t="shared" si="8"/>
        <v>67.21226029849674</v>
      </c>
      <c r="R22" s="351">
        <f t="shared" si="9"/>
        <v>48.325672080000004</v>
      </c>
      <c r="S22" s="351">
        <f t="shared" si="10"/>
        <v>66.80740667829761</v>
      </c>
      <c r="T22" s="351">
        <f t="shared" si="11"/>
        <v>48.325672080000004</v>
      </c>
      <c r="U22" s="351">
        <f t="shared" si="12"/>
        <v>66.80740667829761</v>
      </c>
      <c r="V22" s="351">
        <f t="shared" si="13"/>
        <v>45.57987747</v>
      </c>
      <c r="W22" s="351">
        <f t="shared" si="14"/>
        <v>63.01150670898781</v>
      </c>
      <c r="X22" s="351" t="s">
        <v>341</v>
      </c>
      <c r="Y22" s="351" t="s">
        <v>341</v>
      </c>
      <c r="Z22" s="47" t="s">
        <v>351</v>
      </c>
      <c r="AA22" s="47" t="s">
        <v>352</v>
      </c>
      <c r="AB22" s="47"/>
      <c r="AC22" s="47"/>
      <c r="AD22" s="47"/>
      <c r="AE22" s="47"/>
      <c r="AF22" s="47"/>
      <c r="AG22" s="47"/>
      <c r="AH22" s="47"/>
      <c r="AI22" s="47"/>
      <c r="AJ22" s="47"/>
      <c r="AK22" s="47"/>
      <c r="AL22" s="47"/>
      <c r="AM22" s="47"/>
      <c r="AN22" s="47"/>
      <c r="AO22" s="47"/>
      <c r="AQ22" s="453"/>
      <c r="AR22" s="453"/>
      <c r="AS22" s="322">
        <v>0</v>
      </c>
      <c r="AT22" s="323">
        <v>0.12</v>
      </c>
      <c r="AU22" s="323">
        <v>0.17</v>
      </c>
      <c r="AV22" s="324">
        <v>0.175</v>
      </c>
      <c r="AW22" s="323">
        <v>0.18</v>
      </c>
      <c r="AX22" s="323">
        <v>0.19</v>
      </c>
      <c r="AY22" s="323">
        <v>0.2</v>
      </c>
      <c r="AZ22"/>
      <c r="BA22"/>
      <c r="BB22"/>
      <c r="BC22"/>
      <c r="BD22"/>
    </row>
    <row r="23" spans="1:56" s="192" customFormat="1" ht="15.75" thickBot="1">
      <c r="A23" s="59" t="s">
        <v>1168</v>
      </c>
      <c r="B23" s="59" t="s">
        <v>127</v>
      </c>
      <c r="C23" s="34">
        <v>7896261016347</v>
      </c>
      <c r="D23" s="46" t="s">
        <v>128</v>
      </c>
      <c r="E23" s="34">
        <v>526530702113313</v>
      </c>
      <c r="F23" s="34">
        <v>718398</v>
      </c>
      <c r="G23" s="47" t="s">
        <v>21</v>
      </c>
      <c r="H23" s="351">
        <f t="shared" si="0"/>
        <v>59.027699999999996</v>
      </c>
      <c r="I23" s="351">
        <f t="shared" si="1"/>
        <v>81.60233245502228</v>
      </c>
      <c r="J23" s="351">
        <f>VLOOKUP(E23,'[2]Plan1'!$A$2:$J$430,10,FALSE)</f>
        <v>57.588</v>
      </c>
      <c r="K23" s="351">
        <f t="shared" si="2"/>
        <v>79.61203166343637</v>
      </c>
      <c r="L23" s="351">
        <f t="shared" si="3"/>
        <v>57.588</v>
      </c>
      <c r="M23" s="351">
        <f t="shared" si="4"/>
        <v>79.61203166343637</v>
      </c>
      <c r="N23" s="351">
        <f t="shared" si="5"/>
        <v>57.238959132000005</v>
      </c>
      <c r="O23" s="351">
        <f t="shared" si="6"/>
        <v>79.12950313952429</v>
      </c>
      <c r="P23" s="351">
        <f t="shared" si="7"/>
        <v>57.238959132000005</v>
      </c>
      <c r="Q23" s="351">
        <f t="shared" si="8"/>
        <v>79.12950313952429</v>
      </c>
      <c r="R23" s="351">
        <f t="shared" si="9"/>
        <v>56.894179776</v>
      </c>
      <c r="S23" s="351">
        <f t="shared" si="10"/>
        <v>78.6528659059553</v>
      </c>
      <c r="T23" s="351">
        <f t="shared" si="11"/>
        <v>56.894179776</v>
      </c>
      <c r="U23" s="351">
        <f t="shared" si="12"/>
        <v>78.6528659059553</v>
      </c>
      <c r="V23" s="351">
        <f t="shared" si="13"/>
        <v>53.661534984000006</v>
      </c>
      <c r="W23" s="351">
        <f t="shared" si="14"/>
        <v>74.18392412055996</v>
      </c>
      <c r="X23" s="351" t="s">
        <v>341</v>
      </c>
      <c r="Y23" s="351" t="s">
        <v>341</v>
      </c>
      <c r="Z23" s="71" t="s">
        <v>351</v>
      </c>
      <c r="AA23" s="71" t="s">
        <v>352</v>
      </c>
      <c r="AB23" s="71"/>
      <c r="AC23" s="71"/>
      <c r="AD23" s="71"/>
      <c r="AE23" s="71"/>
      <c r="AF23" s="71"/>
      <c r="AG23" s="71"/>
      <c r="AH23" s="71"/>
      <c r="AI23" s="71"/>
      <c r="AJ23" s="71"/>
      <c r="AK23" s="71"/>
      <c r="AL23" s="71"/>
      <c r="AM23" s="71"/>
      <c r="AN23" s="71"/>
      <c r="AO23" s="71"/>
      <c r="AQ23" s="455" t="s">
        <v>1372</v>
      </c>
      <c r="AR23" s="326" t="s">
        <v>1373</v>
      </c>
      <c r="AS23" s="328">
        <v>0.893552</v>
      </c>
      <c r="AT23" s="328">
        <v>1.028136</v>
      </c>
      <c r="AU23" s="328">
        <v>1.096995</v>
      </c>
      <c r="AV23" s="328">
        <v>1.104393</v>
      </c>
      <c r="AW23" s="328">
        <v>1.11189</v>
      </c>
      <c r="AX23" s="327">
        <v>1.1272</v>
      </c>
      <c r="AY23" s="328">
        <v>1.14293</v>
      </c>
      <c r="AZ23"/>
      <c r="BA23"/>
      <c r="BB23"/>
      <c r="BC23"/>
      <c r="BD23"/>
    </row>
    <row r="24" spans="1:56" s="192" customFormat="1" ht="15.75" thickBot="1">
      <c r="A24" s="59" t="s">
        <v>557</v>
      </c>
      <c r="B24" s="59" t="s">
        <v>558</v>
      </c>
      <c r="C24" s="34">
        <v>7896261012059</v>
      </c>
      <c r="D24" s="46">
        <v>1006810460046</v>
      </c>
      <c r="E24" s="34">
        <v>526528302111419</v>
      </c>
      <c r="F24" s="34"/>
      <c r="G24" s="47" t="s">
        <v>28</v>
      </c>
      <c r="H24" s="351">
        <f t="shared" si="0"/>
        <v>266.973943824</v>
      </c>
      <c r="I24" s="351">
        <f t="shared" si="1"/>
        <v>355.35121153846154</v>
      </c>
      <c r="J24" s="351">
        <f>VLOOKUP(E24,'[2]Plan1'!$A$2:$J$430,10,FALSE)</f>
        <v>259.462</v>
      </c>
      <c r="K24" s="351">
        <f t="shared" si="2"/>
        <v>345.68338758048804</v>
      </c>
      <c r="L24" s="351">
        <f t="shared" si="3"/>
        <v>225.45094265400002</v>
      </c>
      <c r="M24" s="351">
        <f t="shared" si="4"/>
        <v>311.6727023880292</v>
      </c>
      <c r="N24" s="351">
        <f t="shared" si="5"/>
        <v>257.64965793</v>
      </c>
      <c r="O24" s="351">
        <f t="shared" si="6"/>
        <v>343.34884226054834</v>
      </c>
      <c r="P24" s="351">
        <f t="shared" si="7"/>
        <v>224.08461576199997</v>
      </c>
      <c r="Q24" s="351">
        <f t="shared" si="8"/>
        <v>309.7838356139007</v>
      </c>
      <c r="R24" s="351">
        <f t="shared" si="9"/>
        <v>255.86274313599998</v>
      </c>
      <c r="S24" s="351">
        <f t="shared" si="10"/>
        <v>341.04573682204125</v>
      </c>
      <c r="T24" s="351">
        <f t="shared" si="11"/>
        <v>222.734634976</v>
      </c>
      <c r="U24" s="351">
        <f t="shared" si="12"/>
        <v>307.917566372391</v>
      </c>
      <c r="V24" s="351">
        <f t="shared" si="13"/>
        <v>239.26936984999998</v>
      </c>
      <c r="W24" s="351">
        <f t="shared" si="14"/>
        <v>319.61220833155227</v>
      </c>
      <c r="X24" s="351" t="s">
        <v>341</v>
      </c>
      <c r="Y24" s="351" t="s">
        <v>341</v>
      </c>
      <c r="Z24" s="71" t="s">
        <v>356</v>
      </c>
      <c r="AA24" s="71" t="s">
        <v>416</v>
      </c>
      <c r="AB24" s="71"/>
      <c r="AC24" s="71"/>
      <c r="AD24" s="71"/>
      <c r="AE24" s="71"/>
      <c r="AF24" s="71"/>
      <c r="AG24" s="71"/>
      <c r="AH24" s="71"/>
      <c r="AI24" s="71"/>
      <c r="AJ24" s="71"/>
      <c r="AK24" s="71"/>
      <c r="AL24" s="71"/>
      <c r="AM24" s="71"/>
      <c r="AN24" s="71"/>
      <c r="AO24" s="71"/>
      <c r="AQ24" s="455"/>
      <c r="AR24" s="326" t="s">
        <v>1374</v>
      </c>
      <c r="AS24" s="328">
        <v>0.776422</v>
      </c>
      <c r="AT24" s="328">
        <v>0.893365</v>
      </c>
      <c r="AU24" s="328">
        <v>0.953198</v>
      </c>
      <c r="AV24" s="328">
        <v>0.959626</v>
      </c>
      <c r="AW24" s="328">
        <v>0.966141</v>
      </c>
      <c r="AX24" s="327">
        <v>0.97944</v>
      </c>
      <c r="AY24" s="328">
        <v>0.993111</v>
      </c>
      <c r="AZ24"/>
      <c r="BA24"/>
      <c r="BB24"/>
      <c r="BC24"/>
      <c r="BD24"/>
    </row>
    <row r="25" spans="1:56" s="192" customFormat="1" ht="15.75" thickBot="1">
      <c r="A25" s="59" t="s">
        <v>142</v>
      </c>
      <c r="B25" s="59" t="s">
        <v>143</v>
      </c>
      <c r="C25" s="34">
        <v>7896261007741</v>
      </c>
      <c r="D25" s="46" t="s">
        <v>144</v>
      </c>
      <c r="E25" s="34">
        <v>526506002115310</v>
      </c>
      <c r="F25" s="34">
        <v>706201</v>
      </c>
      <c r="G25" s="47" t="s">
        <v>21</v>
      </c>
      <c r="H25" s="351">
        <f t="shared" si="0"/>
        <v>81.24867499999999</v>
      </c>
      <c r="I25" s="351">
        <f t="shared" si="1"/>
        <v>112.32152682350925</v>
      </c>
      <c r="J25" s="351">
        <f>VLOOKUP(E25,'[2]Plan1'!$A$2:$J$430,10,FALSE)</f>
        <v>79.267</v>
      </c>
      <c r="K25" s="351">
        <f t="shared" si="2"/>
        <v>109.58197738878951</v>
      </c>
      <c r="L25" s="351">
        <f t="shared" si="3"/>
        <v>79.267</v>
      </c>
      <c r="M25" s="351">
        <f t="shared" si="4"/>
        <v>109.58197738878951</v>
      </c>
      <c r="N25" s="351">
        <f t="shared" si="5"/>
        <v>78.786562713</v>
      </c>
      <c r="O25" s="351">
        <f t="shared" si="6"/>
        <v>108.91780102383605</v>
      </c>
      <c r="P25" s="351">
        <f t="shared" si="7"/>
        <v>78.786562713</v>
      </c>
      <c r="Q25" s="351">
        <f t="shared" si="8"/>
        <v>108.91780102383605</v>
      </c>
      <c r="R25" s="351">
        <f t="shared" si="9"/>
        <v>78.31199118400001</v>
      </c>
      <c r="S25" s="351">
        <f t="shared" si="10"/>
        <v>108.26173372520938</v>
      </c>
      <c r="T25" s="351">
        <f t="shared" si="11"/>
        <v>78.31199118400001</v>
      </c>
      <c r="U25" s="351">
        <f t="shared" si="12"/>
        <v>108.26173372520938</v>
      </c>
      <c r="V25" s="351">
        <f t="shared" si="13"/>
        <v>73.862417406</v>
      </c>
      <c r="W25" s="351">
        <f t="shared" si="14"/>
        <v>102.11045900646708</v>
      </c>
      <c r="X25" s="351" t="s">
        <v>341</v>
      </c>
      <c r="Y25" s="351" t="s">
        <v>341</v>
      </c>
      <c r="Z25" s="71" t="s">
        <v>351</v>
      </c>
      <c r="AA25" s="71" t="s">
        <v>352</v>
      </c>
      <c r="AB25" s="71"/>
      <c r="AC25" s="71"/>
      <c r="AD25" s="71"/>
      <c r="AE25" s="71"/>
      <c r="AF25" s="71"/>
      <c r="AG25" s="71"/>
      <c r="AH25" s="71"/>
      <c r="AI25" s="71"/>
      <c r="AJ25" s="71"/>
      <c r="AK25" s="71"/>
      <c r="AL25" s="71"/>
      <c r="AM25" s="71"/>
      <c r="AN25" s="71"/>
      <c r="AO25" s="71"/>
      <c r="AQ25" s="455"/>
      <c r="AR25" s="326" t="s">
        <v>1375</v>
      </c>
      <c r="AS25" s="328">
        <v>0.803633</v>
      </c>
      <c r="AT25" s="328">
        <v>0.924674</v>
      </c>
      <c r="AU25" s="328">
        <v>0.986604</v>
      </c>
      <c r="AV25" s="328">
        <v>0.993257</v>
      </c>
      <c r="AW25" s="327">
        <v>1</v>
      </c>
      <c r="AX25" s="327">
        <v>1.01377</v>
      </c>
      <c r="AY25" s="328">
        <v>1.027916</v>
      </c>
      <c r="AZ25"/>
      <c r="BA25"/>
      <c r="BB25"/>
      <c r="BC25"/>
      <c r="BD25"/>
    </row>
    <row r="26" spans="1:41" s="192" customFormat="1" ht="14.25" thickBot="1">
      <c r="A26" s="59" t="s">
        <v>142</v>
      </c>
      <c r="B26" s="59" t="s">
        <v>145</v>
      </c>
      <c r="C26" s="34">
        <v>7896261007765</v>
      </c>
      <c r="D26" s="46" t="s">
        <v>146</v>
      </c>
      <c r="E26" s="34">
        <v>526506007117311</v>
      </c>
      <c r="F26" s="34">
        <v>700614</v>
      </c>
      <c r="G26" s="47" t="s">
        <v>21</v>
      </c>
      <c r="H26" s="351">
        <f t="shared" si="0"/>
        <v>370.34889999999996</v>
      </c>
      <c r="I26" s="351">
        <f t="shared" si="1"/>
        <v>511.98562813986985</v>
      </c>
      <c r="J26" s="351">
        <f>VLOOKUP(E26,'[2]Plan1'!$A$2:$J$430,10,FALSE)</f>
        <v>361.316</v>
      </c>
      <c r="K26" s="351">
        <f t="shared" si="2"/>
        <v>499.498173794995</v>
      </c>
      <c r="L26" s="351">
        <f t="shared" si="3"/>
        <v>361.316</v>
      </c>
      <c r="M26" s="351">
        <f t="shared" si="4"/>
        <v>499.498173794995</v>
      </c>
      <c r="N26" s="351">
        <f t="shared" si="5"/>
        <v>359.126063724</v>
      </c>
      <c r="O26" s="351">
        <f t="shared" si="6"/>
        <v>496.4707153636236</v>
      </c>
      <c r="P26" s="351">
        <f t="shared" si="7"/>
        <v>359.126063724</v>
      </c>
      <c r="Q26" s="351">
        <f t="shared" si="8"/>
        <v>496.4707153636236</v>
      </c>
      <c r="R26" s="351">
        <f t="shared" si="9"/>
        <v>356.962864832</v>
      </c>
      <c r="S26" s="351">
        <f t="shared" si="10"/>
        <v>493.4802197971129</v>
      </c>
      <c r="T26" s="351">
        <f t="shared" si="11"/>
        <v>356.962864832</v>
      </c>
      <c r="U26" s="351">
        <f t="shared" si="12"/>
        <v>493.4802197971129</v>
      </c>
      <c r="V26" s="351">
        <f t="shared" si="13"/>
        <v>336.680752488</v>
      </c>
      <c r="W26" s="351">
        <f t="shared" si="14"/>
        <v>465.44138930930467</v>
      </c>
      <c r="X26" s="351" t="s">
        <v>341</v>
      </c>
      <c r="Y26" s="351" t="s">
        <v>341</v>
      </c>
      <c r="Z26" s="71" t="s">
        <v>351</v>
      </c>
      <c r="AA26" s="71" t="s">
        <v>352</v>
      </c>
      <c r="AB26" s="71"/>
      <c r="AC26" s="71"/>
      <c r="AD26" s="71"/>
      <c r="AE26" s="71"/>
      <c r="AF26" s="71"/>
      <c r="AG26" s="71"/>
      <c r="AH26" s="71"/>
      <c r="AI26" s="71"/>
      <c r="AJ26" s="71"/>
      <c r="AK26" s="71"/>
      <c r="AL26" s="71"/>
      <c r="AM26" s="71"/>
      <c r="AN26" s="71"/>
      <c r="AO26" s="71"/>
    </row>
    <row r="27" spans="1:41" s="192" customFormat="1" ht="13.5" thickBot="1">
      <c r="A27" s="59" t="s">
        <v>565</v>
      </c>
      <c r="B27" s="59" t="s">
        <v>566</v>
      </c>
      <c r="C27" s="34">
        <v>7896261015685</v>
      </c>
      <c r="D27" s="46">
        <v>1006800990360</v>
      </c>
      <c r="E27" s="34">
        <v>526529608176311</v>
      </c>
      <c r="F27" s="34"/>
      <c r="G27" s="47" t="s">
        <v>21</v>
      </c>
      <c r="H27" s="351">
        <f t="shared" si="0"/>
        <v>54.196875</v>
      </c>
      <c r="I27" s="351">
        <f t="shared" si="1"/>
        <v>74.9240002875478</v>
      </c>
      <c r="J27" s="351">
        <f>VLOOKUP(E27,'[2]Plan1'!$A$2:$J$430,10,FALSE)</f>
        <v>52.875</v>
      </c>
      <c r="K27" s="351">
        <f t="shared" si="2"/>
        <v>73.0965856463881</v>
      </c>
      <c r="L27" s="351">
        <f t="shared" si="3"/>
        <v>52.875</v>
      </c>
      <c r="M27" s="351">
        <f t="shared" si="4"/>
        <v>73.0965856463881</v>
      </c>
      <c r="N27" s="351">
        <f t="shared" si="5"/>
        <v>52.554524625</v>
      </c>
      <c r="O27" s="351">
        <f t="shared" si="6"/>
        <v>72.65354724078534</v>
      </c>
      <c r="P27" s="351">
        <f t="shared" si="7"/>
        <v>52.554524625</v>
      </c>
      <c r="Q27" s="351">
        <f t="shared" si="8"/>
        <v>72.65354724078534</v>
      </c>
      <c r="R27" s="351">
        <f t="shared" si="9"/>
        <v>52.237962</v>
      </c>
      <c r="S27" s="351">
        <f t="shared" si="10"/>
        <v>72.21591798252042</v>
      </c>
      <c r="T27" s="351">
        <f t="shared" si="11"/>
        <v>52.237962</v>
      </c>
      <c r="U27" s="351">
        <f t="shared" si="12"/>
        <v>72.21591798252042</v>
      </c>
      <c r="V27" s="351">
        <f t="shared" si="13"/>
        <v>49.26987675</v>
      </c>
      <c r="W27" s="351">
        <f t="shared" si="14"/>
        <v>68.11271424384607</v>
      </c>
      <c r="X27" s="351" t="s">
        <v>341</v>
      </c>
      <c r="Y27" s="351" t="s">
        <v>341</v>
      </c>
      <c r="Z27" s="71" t="s">
        <v>351</v>
      </c>
      <c r="AA27" s="71" t="s">
        <v>352</v>
      </c>
      <c r="AB27" s="71"/>
      <c r="AC27" s="71"/>
      <c r="AD27" s="71"/>
      <c r="AE27" s="71"/>
      <c r="AF27" s="71"/>
      <c r="AG27" s="71"/>
      <c r="AH27" s="71"/>
      <c r="AI27" s="71"/>
      <c r="AJ27" s="71"/>
      <c r="AK27" s="71"/>
      <c r="AL27" s="71"/>
      <c r="AM27" s="71"/>
      <c r="AN27" s="71"/>
      <c r="AO27" s="71"/>
    </row>
    <row r="28" spans="1:41" s="192" customFormat="1" ht="13.5" thickBot="1">
      <c r="A28" s="59" t="s">
        <v>565</v>
      </c>
      <c r="B28" s="59" t="s">
        <v>567</v>
      </c>
      <c r="C28" s="34">
        <v>7896261017047</v>
      </c>
      <c r="D28" s="46">
        <v>1006800990379</v>
      </c>
      <c r="E28" s="34">
        <v>526529609172311</v>
      </c>
      <c r="F28" s="34"/>
      <c r="G28" s="47" t="s">
        <v>21</v>
      </c>
      <c r="H28" s="351">
        <f t="shared" si="0"/>
        <v>106.83677499999999</v>
      </c>
      <c r="I28" s="351">
        <f t="shared" si="1"/>
        <v>147.69557397581832</v>
      </c>
      <c r="J28" s="351">
        <f>VLOOKUP(E28,'[2]Plan1'!$A$2:$J$430,10,FALSE)</f>
        <v>104.231</v>
      </c>
      <c r="K28" s="351">
        <f t="shared" si="2"/>
        <v>144.0932429032374</v>
      </c>
      <c r="L28" s="351">
        <f t="shared" si="3"/>
        <v>104.231</v>
      </c>
      <c r="M28" s="351">
        <f t="shared" si="4"/>
        <v>144.0932429032374</v>
      </c>
      <c r="N28" s="351">
        <f t="shared" si="5"/>
        <v>103.599255909</v>
      </c>
      <c r="O28" s="351">
        <f t="shared" si="6"/>
        <v>143.2198937580009</v>
      </c>
      <c r="P28" s="351">
        <f t="shared" si="7"/>
        <v>103.599255909</v>
      </c>
      <c r="Q28" s="351">
        <f t="shared" si="8"/>
        <v>143.2198937580009</v>
      </c>
      <c r="R28" s="351">
        <f t="shared" si="9"/>
        <v>102.975224912</v>
      </c>
      <c r="S28" s="351">
        <f t="shared" si="10"/>
        <v>142.35720751273922</v>
      </c>
      <c r="T28" s="351">
        <f t="shared" si="11"/>
        <v>102.975224912</v>
      </c>
      <c r="U28" s="351">
        <f t="shared" si="12"/>
        <v>142.35720751273922</v>
      </c>
      <c r="V28" s="351">
        <f t="shared" si="13"/>
        <v>97.124321958</v>
      </c>
      <c r="W28" s="351">
        <f t="shared" si="14"/>
        <v>134.26867741560886</v>
      </c>
      <c r="X28" s="351" t="s">
        <v>341</v>
      </c>
      <c r="Y28" s="351" t="s">
        <v>341</v>
      </c>
      <c r="Z28" s="71" t="s">
        <v>351</v>
      </c>
      <c r="AA28" s="71" t="s">
        <v>352</v>
      </c>
      <c r="AB28" s="71"/>
      <c r="AC28" s="71"/>
      <c r="AD28" s="71"/>
      <c r="AE28" s="71"/>
      <c r="AF28" s="71"/>
      <c r="AG28" s="71"/>
      <c r="AH28" s="71"/>
      <c r="AI28" s="71"/>
      <c r="AJ28" s="71"/>
      <c r="AK28" s="71"/>
      <c r="AL28" s="71"/>
      <c r="AM28" s="71"/>
      <c r="AN28" s="71"/>
      <c r="AO28" s="71"/>
    </row>
    <row r="29" spans="1:41" s="350" customFormat="1" ht="13.5" thickBot="1">
      <c r="A29" s="345" t="s">
        <v>565</v>
      </c>
      <c r="B29" s="345" t="s">
        <v>568</v>
      </c>
      <c r="C29" s="347">
        <v>7896261013827</v>
      </c>
      <c r="D29" s="348">
        <v>1006800990344</v>
      </c>
      <c r="E29" s="347">
        <v>526529605177317</v>
      </c>
      <c r="F29" s="347"/>
      <c r="G29" s="346" t="s">
        <v>21</v>
      </c>
      <c r="H29" s="353" t="e">
        <f t="shared" si="0"/>
        <v>#N/A</v>
      </c>
      <c r="I29" s="353" t="e">
        <f t="shared" si="1"/>
        <v>#N/A</v>
      </c>
      <c r="J29" s="353" t="e">
        <f>VLOOKUP(E29,'[2]Plan1'!$A$2:$J$430,10,FALSE)</f>
        <v>#N/A</v>
      </c>
      <c r="K29" s="353" t="e">
        <f t="shared" si="2"/>
        <v>#N/A</v>
      </c>
      <c r="L29" s="353" t="e">
        <f t="shared" si="3"/>
        <v>#N/A</v>
      </c>
      <c r="M29" s="353" t="e">
        <f t="shared" si="4"/>
        <v>#N/A</v>
      </c>
      <c r="N29" s="353" t="e">
        <f t="shared" si="5"/>
        <v>#N/A</v>
      </c>
      <c r="O29" s="353" t="e">
        <f t="shared" si="6"/>
        <v>#N/A</v>
      </c>
      <c r="P29" s="353" t="e">
        <f t="shared" si="7"/>
        <v>#N/A</v>
      </c>
      <c r="Q29" s="353" t="e">
        <f t="shared" si="8"/>
        <v>#N/A</v>
      </c>
      <c r="R29" s="353" t="e">
        <f t="shared" si="9"/>
        <v>#N/A</v>
      </c>
      <c r="S29" s="353" t="e">
        <f t="shared" si="10"/>
        <v>#N/A</v>
      </c>
      <c r="T29" s="353" t="e">
        <f t="shared" si="11"/>
        <v>#N/A</v>
      </c>
      <c r="U29" s="353" t="e">
        <f t="shared" si="12"/>
        <v>#N/A</v>
      </c>
      <c r="V29" s="353" t="e">
        <f t="shared" si="13"/>
        <v>#N/A</v>
      </c>
      <c r="W29" s="353" t="e">
        <f t="shared" si="14"/>
        <v>#N/A</v>
      </c>
      <c r="X29" s="353" t="s">
        <v>341</v>
      </c>
      <c r="Y29" s="353" t="s">
        <v>341</v>
      </c>
      <c r="Z29" s="349" t="s">
        <v>351</v>
      </c>
      <c r="AA29" s="349" t="s">
        <v>352</v>
      </c>
      <c r="AB29" s="349"/>
      <c r="AC29" s="349"/>
      <c r="AD29" s="349"/>
      <c r="AE29" s="349"/>
      <c r="AF29" s="349"/>
      <c r="AG29" s="349"/>
      <c r="AH29" s="349"/>
      <c r="AI29" s="349"/>
      <c r="AJ29" s="349"/>
      <c r="AK29" s="349"/>
      <c r="AL29" s="349"/>
      <c r="AM29" s="349"/>
      <c r="AN29" s="349"/>
      <c r="AO29" s="349"/>
    </row>
    <row r="30" spans="1:41" s="192" customFormat="1" ht="13.5" thickBot="1">
      <c r="A30" s="59" t="s">
        <v>569</v>
      </c>
      <c r="B30" s="59" t="s">
        <v>570</v>
      </c>
      <c r="C30" s="34">
        <v>7896261018778</v>
      </c>
      <c r="D30" s="46">
        <v>1006810820050</v>
      </c>
      <c r="E30" s="34">
        <v>526513030077304</v>
      </c>
      <c r="F30" s="34"/>
      <c r="G30" s="47" t="s">
        <v>21</v>
      </c>
      <c r="H30" s="351">
        <f t="shared" si="0"/>
        <v>59.027699999999996</v>
      </c>
      <c r="I30" s="351">
        <f t="shared" si="1"/>
        <v>81.60233245502228</v>
      </c>
      <c r="J30" s="351">
        <f>VLOOKUP(E30,'[2]Plan1'!$A$2:$J$430,10,FALSE)</f>
        <v>57.588</v>
      </c>
      <c r="K30" s="351">
        <f t="shared" si="2"/>
        <v>79.61203166343637</v>
      </c>
      <c r="L30" s="351">
        <f t="shared" si="3"/>
        <v>57.588</v>
      </c>
      <c r="M30" s="351">
        <f t="shared" si="4"/>
        <v>79.61203166343637</v>
      </c>
      <c r="N30" s="351">
        <f t="shared" si="5"/>
        <v>57.238959132000005</v>
      </c>
      <c r="O30" s="351">
        <f t="shared" si="6"/>
        <v>79.12950313952429</v>
      </c>
      <c r="P30" s="351">
        <f t="shared" si="7"/>
        <v>57.238959132000005</v>
      </c>
      <c r="Q30" s="351">
        <f t="shared" si="8"/>
        <v>79.12950313952429</v>
      </c>
      <c r="R30" s="351">
        <f t="shared" si="9"/>
        <v>56.894179776</v>
      </c>
      <c r="S30" s="351">
        <f t="shared" si="10"/>
        <v>78.6528659059553</v>
      </c>
      <c r="T30" s="351">
        <f t="shared" si="11"/>
        <v>56.894179776</v>
      </c>
      <c r="U30" s="351">
        <f t="shared" si="12"/>
        <v>78.6528659059553</v>
      </c>
      <c r="V30" s="351">
        <f t="shared" si="13"/>
        <v>53.661534984000006</v>
      </c>
      <c r="W30" s="351">
        <f t="shared" si="14"/>
        <v>74.18392412055996</v>
      </c>
      <c r="X30" s="351" t="s">
        <v>341</v>
      </c>
      <c r="Y30" s="351" t="s">
        <v>341</v>
      </c>
      <c r="Z30" s="71" t="s">
        <v>351</v>
      </c>
      <c r="AA30" s="71" t="s">
        <v>352</v>
      </c>
      <c r="AB30" s="71"/>
      <c r="AC30" s="71"/>
      <c r="AD30" s="71"/>
      <c r="AE30" s="71"/>
      <c r="AF30" s="71"/>
      <c r="AG30" s="71"/>
      <c r="AH30" s="71"/>
      <c r="AI30" s="71"/>
      <c r="AJ30" s="71"/>
      <c r="AK30" s="71"/>
      <c r="AL30" s="71"/>
      <c r="AM30" s="71"/>
      <c r="AN30" s="71"/>
      <c r="AO30" s="71"/>
    </row>
    <row r="31" spans="1:41" s="192" customFormat="1" ht="13.5" thickBot="1">
      <c r="A31" s="59" t="s">
        <v>569</v>
      </c>
      <c r="B31" s="59" t="s">
        <v>571</v>
      </c>
      <c r="C31" s="34">
        <v>7896261018815</v>
      </c>
      <c r="D31" s="46">
        <v>1006810820115</v>
      </c>
      <c r="E31" s="34">
        <v>526513030076904</v>
      </c>
      <c r="F31" s="34"/>
      <c r="G31" s="47" t="s">
        <v>21</v>
      </c>
      <c r="H31" s="351">
        <f t="shared" si="0"/>
        <v>59.027699999999996</v>
      </c>
      <c r="I31" s="351">
        <f t="shared" si="1"/>
        <v>81.60233245502228</v>
      </c>
      <c r="J31" s="351">
        <f>VLOOKUP(E31,'[2]Plan1'!$A$2:$J$430,10,FALSE)</f>
        <v>57.588</v>
      </c>
      <c r="K31" s="351">
        <f t="shared" si="2"/>
        <v>79.61203166343637</v>
      </c>
      <c r="L31" s="351">
        <f t="shared" si="3"/>
        <v>57.588</v>
      </c>
      <c r="M31" s="351">
        <f t="shared" si="4"/>
        <v>79.61203166343637</v>
      </c>
      <c r="N31" s="351">
        <f t="shared" si="5"/>
        <v>57.238959132000005</v>
      </c>
      <c r="O31" s="351">
        <f t="shared" si="6"/>
        <v>79.12950313952429</v>
      </c>
      <c r="P31" s="351">
        <f t="shared" si="7"/>
        <v>57.238959132000005</v>
      </c>
      <c r="Q31" s="351">
        <f t="shared" si="8"/>
        <v>79.12950313952429</v>
      </c>
      <c r="R31" s="351">
        <f t="shared" si="9"/>
        <v>56.894179776</v>
      </c>
      <c r="S31" s="351">
        <f t="shared" si="10"/>
        <v>78.6528659059553</v>
      </c>
      <c r="T31" s="351">
        <f t="shared" si="11"/>
        <v>56.894179776</v>
      </c>
      <c r="U31" s="351">
        <f t="shared" si="12"/>
        <v>78.6528659059553</v>
      </c>
      <c r="V31" s="351">
        <f t="shared" si="13"/>
        <v>53.661534984000006</v>
      </c>
      <c r="W31" s="351">
        <f t="shared" si="14"/>
        <v>74.18392412055996</v>
      </c>
      <c r="X31" s="351" t="s">
        <v>341</v>
      </c>
      <c r="Y31" s="351" t="s">
        <v>341</v>
      </c>
      <c r="Z31" s="71" t="s">
        <v>351</v>
      </c>
      <c r="AA31" s="71" t="s">
        <v>352</v>
      </c>
      <c r="AB31" s="71"/>
      <c r="AC31" s="71"/>
      <c r="AD31" s="71"/>
      <c r="AE31" s="71"/>
      <c r="AF31" s="71"/>
      <c r="AG31" s="71"/>
      <c r="AH31" s="71"/>
      <c r="AI31" s="71"/>
      <c r="AJ31" s="71"/>
      <c r="AK31" s="71"/>
      <c r="AL31" s="71"/>
      <c r="AM31" s="71"/>
      <c r="AN31" s="71"/>
      <c r="AO31" s="71"/>
    </row>
    <row r="32" spans="1:41" s="192" customFormat="1" ht="13.5" thickBot="1">
      <c r="A32" s="59" t="s">
        <v>569</v>
      </c>
      <c r="B32" s="59" t="s">
        <v>572</v>
      </c>
      <c r="C32" s="34">
        <v>7896261018839</v>
      </c>
      <c r="D32" s="46">
        <v>1006810820085</v>
      </c>
      <c r="E32" s="34">
        <v>526513030076704</v>
      </c>
      <c r="F32" s="34"/>
      <c r="G32" s="47" t="s">
        <v>21</v>
      </c>
      <c r="H32" s="351">
        <f t="shared" si="0"/>
        <v>50.137874999999994</v>
      </c>
      <c r="I32" s="351">
        <f t="shared" si="1"/>
        <v>69.31267090431017</v>
      </c>
      <c r="J32" s="351">
        <f>VLOOKUP(E32,'[2]Plan1'!$A$2:$J$430,10,FALSE)</f>
        <v>48.915</v>
      </c>
      <c r="K32" s="351">
        <f t="shared" si="2"/>
        <v>67.62211795542457</v>
      </c>
      <c r="L32" s="351">
        <f t="shared" si="3"/>
        <v>48.915</v>
      </c>
      <c r="M32" s="351">
        <f t="shared" si="4"/>
        <v>67.62211795542457</v>
      </c>
      <c r="N32" s="351">
        <f t="shared" si="5"/>
        <v>48.618526185</v>
      </c>
      <c r="O32" s="351">
        <f t="shared" si="6"/>
        <v>67.21226029849674</v>
      </c>
      <c r="P32" s="351">
        <f t="shared" si="7"/>
        <v>48.618526185</v>
      </c>
      <c r="Q32" s="351">
        <f t="shared" si="8"/>
        <v>67.21226029849674</v>
      </c>
      <c r="R32" s="351">
        <f t="shared" si="9"/>
        <v>48.325672080000004</v>
      </c>
      <c r="S32" s="351">
        <f t="shared" si="10"/>
        <v>66.80740667829761</v>
      </c>
      <c r="T32" s="351">
        <f t="shared" si="11"/>
        <v>48.325672080000004</v>
      </c>
      <c r="U32" s="351">
        <f t="shared" si="12"/>
        <v>66.80740667829761</v>
      </c>
      <c r="V32" s="351">
        <f t="shared" si="13"/>
        <v>45.57987747</v>
      </c>
      <c r="W32" s="351">
        <f t="shared" si="14"/>
        <v>63.01150670898781</v>
      </c>
      <c r="X32" s="351" t="s">
        <v>341</v>
      </c>
      <c r="Y32" s="351" t="s">
        <v>341</v>
      </c>
      <c r="Z32" s="71" t="s">
        <v>351</v>
      </c>
      <c r="AA32" s="71" t="s">
        <v>352</v>
      </c>
      <c r="AB32" s="71"/>
      <c r="AC32" s="71"/>
      <c r="AD32" s="71"/>
      <c r="AE32" s="71"/>
      <c r="AF32" s="71"/>
      <c r="AG32" s="71"/>
      <c r="AH32" s="71"/>
      <c r="AI32" s="71"/>
      <c r="AJ32" s="71"/>
      <c r="AK32" s="71"/>
      <c r="AL32" s="71"/>
      <c r="AM32" s="71"/>
      <c r="AN32" s="71"/>
      <c r="AO32" s="71"/>
    </row>
    <row r="33" spans="1:41" s="192" customFormat="1" ht="13.5" thickBot="1">
      <c r="A33" s="59" t="s">
        <v>573</v>
      </c>
      <c r="B33" s="59" t="s">
        <v>574</v>
      </c>
      <c r="C33" s="34">
        <v>7896261018198</v>
      </c>
      <c r="D33" s="46">
        <v>1006810810012</v>
      </c>
      <c r="E33" s="34">
        <v>526512110076304</v>
      </c>
      <c r="F33" s="34"/>
      <c r="G33" s="47" t="s">
        <v>21</v>
      </c>
      <c r="H33" s="351">
        <f t="shared" si="0"/>
        <v>1864.7988999999998</v>
      </c>
      <c r="I33" s="351">
        <f t="shared" si="1"/>
        <v>2577.975082877358</v>
      </c>
      <c r="J33" s="351">
        <f>VLOOKUP(E33,'[2]Plan1'!$A$2:$J$430,10,FALSE)</f>
        <v>1819.316</v>
      </c>
      <c r="K33" s="351">
        <f t="shared" si="2"/>
        <v>2515.097641831569</v>
      </c>
      <c r="L33" s="351">
        <f t="shared" si="3"/>
        <v>1819.316</v>
      </c>
      <c r="M33" s="351">
        <f t="shared" si="4"/>
        <v>2515.097641831569</v>
      </c>
      <c r="N33" s="351">
        <f t="shared" si="5"/>
        <v>1808.289125724</v>
      </c>
      <c r="O33" s="351">
        <f t="shared" si="6"/>
        <v>2499.853635024428</v>
      </c>
      <c r="P33" s="351">
        <f t="shared" si="7"/>
        <v>1808.289125724</v>
      </c>
      <c r="Q33" s="351">
        <f t="shared" si="8"/>
        <v>2499.853635024428</v>
      </c>
      <c r="R33" s="351">
        <f t="shared" si="9"/>
        <v>1797.396880832</v>
      </c>
      <c r="S33" s="351">
        <f t="shared" si="10"/>
        <v>2484.7957454427824</v>
      </c>
      <c r="T33" s="351">
        <f t="shared" si="11"/>
        <v>1797.396880832</v>
      </c>
      <c r="U33" s="351">
        <f t="shared" si="12"/>
        <v>2484.7957454427824</v>
      </c>
      <c r="V33" s="351">
        <f t="shared" si="13"/>
        <v>1695.2713964880002</v>
      </c>
      <c r="W33" s="351">
        <f t="shared" si="14"/>
        <v>2343.613254416209</v>
      </c>
      <c r="X33" s="351" t="s">
        <v>341</v>
      </c>
      <c r="Y33" s="351" t="s">
        <v>341</v>
      </c>
      <c r="Z33" s="71" t="s">
        <v>356</v>
      </c>
      <c r="AA33" s="71" t="s">
        <v>352</v>
      </c>
      <c r="AB33" s="71"/>
      <c r="AC33" s="71"/>
      <c r="AD33" s="71"/>
      <c r="AE33" s="71"/>
      <c r="AF33" s="71"/>
      <c r="AG33" s="71"/>
      <c r="AH33" s="71"/>
      <c r="AI33" s="71"/>
      <c r="AJ33" s="71"/>
      <c r="AK33" s="71"/>
      <c r="AL33" s="71"/>
      <c r="AM33" s="71"/>
      <c r="AN33" s="71"/>
      <c r="AO33" s="71"/>
    </row>
    <row r="34" spans="1:41" s="192" customFormat="1" ht="23.25" thickBot="1">
      <c r="A34" s="59" t="s">
        <v>573</v>
      </c>
      <c r="B34" s="59" t="s">
        <v>1044</v>
      </c>
      <c r="C34" s="34" t="s">
        <v>1045</v>
      </c>
      <c r="D34" s="46" t="s">
        <v>1046</v>
      </c>
      <c r="E34" s="34">
        <v>526514120080003</v>
      </c>
      <c r="F34" s="34"/>
      <c r="G34" s="47" t="s">
        <v>21</v>
      </c>
      <c r="H34" s="351">
        <f t="shared" si="0"/>
        <v>1864.7988999999998</v>
      </c>
      <c r="I34" s="351">
        <f t="shared" si="1"/>
        <v>2577.975082877358</v>
      </c>
      <c r="J34" s="351">
        <f>VLOOKUP(E34,'[2]Plan1'!$A$2:$J$430,10,FALSE)</f>
        <v>1819.316</v>
      </c>
      <c r="K34" s="351">
        <f t="shared" si="2"/>
        <v>2515.097641831569</v>
      </c>
      <c r="L34" s="351">
        <f t="shared" si="3"/>
        <v>1819.316</v>
      </c>
      <c r="M34" s="351">
        <f t="shared" si="4"/>
        <v>2515.097641831569</v>
      </c>
      <c r="N34" s="351">
        <f t="shared" si="5"/>
        <v>1808.289125724</v>
      </c>
      <c r="O34" s="351">
        <f t="shared" si="6"/>
        <v>2499.853635024428</v>
      </c>
      <c r="P34" s="351">
        <f t="shared" si="7"/>
        <v>1808.289125724</v>
      </c>
      <c r="Q34" s="351">
        <f t="shared" si="8"/>
        <v>2499.853635024428</v>
      </c>
      <c r="R34" s="351">
        <f t="shared" si="9"/>
        <v>1797.396880832</v>
      </c>
      <c r="S34" s="351">
        <f t="shared" si="10"/>
        <v>2484.7957454427824</v>
      </c>
      <c r="T34" s="351">
        <f t="shared" si="11"/>
        <v>1797.396880832</v>
      </c>
      <c r="U34" s="351">
        <f t="shared" si="12"/>
        <v>2484.7957454427824</v>
      </c>
      <c r="V34" s="351">
        <f t="shared" si="13"/>
        <v>1695.2713964880002</v>
      </c>
      <c r="W34" s="351">
        <f t="shared" si="14"/>
        <v>2343.613254416209</v>
      </c>
      <c r="X34" s="351" t="s">
        <v>341</v>
      </c>
      <c r="Y34" s="351" t="s">
        <v>341</v>
      </c>
      <c r="Z34" s="71" t="s">
        <v>356</v>
      </c>
      <c r="AA34" s="71" t="s">
        <v>352</v>
      </c>
      <c r="AB34" s="71"/>
      <c r="AC34" s="71"/>
      <c r="AD34" s="71"/>
      <c r="AE34" s="71"/>
      <c r="AF34" s="71"/>
      <c r="AG34" s="71"/>
      <c r="AH34" s="71"/>
      <c r="AI34" s="71"/>
      <c r="AJ34" s="71"/>
      <c r="AK34" s="71"/>
      <c r="AL34" s="71"/>
      <c r="AM34" s="71"/>
      <c r="AN34" s="71"/>
      <c r="AO34" s="71"/>
    </row>
    <row r="35" spans="1:41" s="192" customFormat="1" ht="23.25" thickBot="1">
      <c r="A35" s="59" t="s">
        <v>149</v>
      </c>
      <c r="B35" s="59" t="s">
        <v>150</v>
      </c>
      <c r="C35" s="34">
        <v>7896261007208</v>
      </c>
      <c r="D35" s="46" t="s">
        <v>151</v>
      </c>
      <c r="E35" s="34">
        <v>526506805171313</v>
      </c>
      <c r="F35" s="34">
        <v>724697</v>
      </c>
      <c r="G35" s="47" t="s">
        <v>21</v>
      </c>
      <c r="H35" s="351">
        <f t="shared" si="0"/>
        <v>29.3355</v>
      </c>
      <c r="I35" s="351">
        <f t="shared" si="1"/>
        <v>40.554607815217366</v>
      </c>
      <c r="J35" s="351">
        <f>VLOOKUP(E35,'[2]Plan1'!$A$2:$J$430,10,FALSE)</f>
        <v>28.62</v>
      </c>
      <c r="K35" s="351">
        <f t="shared" si="2"/>
        <v>39.565471039236456</v>
      </c>
      <c r="L35" s="351">
        <f t="shared" si="3"/>
        <v>28.62</v>
      </c>
      <c r="M35" s="351">
        <f t="shared" si="4"/>
        <v>39.565471039236456</v>
      </c>
      <c r="N35" s="351">
        <f t="shared" si="5"/>
        <v>28.44653418</v>
      </c>
      <c r="O35" s="351">
        <f t="shared" si="6"/>
        <v>39.32566471926764</v>
      </c>
      <c r="P35" s="351">
        <f t="shared" si="7"/>
        <v>28.44653418</v>
      </c>
      <c r="Q35" s="351">
        <f t="shared" si="8"/>
        <v>39.32566471926764</v>
      </c>
      <c r="R35" s="351">
        <f t="shared" si="9"/>
        <v>28.275186240000004</v>
      </c>
      <c r="S35" s="351">
        <f t="shared" si="10"/>
        <v>39.088786244155735</v>
      </c>
      <c r="T35" s="351">
        <f t="shared" si="11"/>
        <v>28.275186240000004</v>
      </c>
      <c r="U35" s="351">
        <f t="shared" si="12"/>
        <v>39.088786244155735</v>
      </c>
      <c r="V35" s="351">
        <f t="shared" si="13"/>
        <v>26.66863116</v>
      </c>
      <c r="W35" s="351">
        <f t="shared" si="14"/>
        <v>36.86781809283924</v>
      </c>
      <c r="X35" s="351" t="s">
        <v>341</v>
      </c>
      <c r="Y35" s="351" t="s">
        <v>341</v>
      </c>
      <c r="Z35" s="71" t="s">
        <v>351</v>
      </c>
      <c r="AA35" s="71" t="s">
        <v>352</v>
      </c>
      <c r="AB35" s="71"/>
      <c r="AC35" s="71"/>
      <c r="AD35" s="71"/>
      <c r="AE35" s="71"/>
      <c r="AF35" s="71"/>
      <c r="AG35" s="71"/>
      <c r="AH35" s="71"/>
      <c r="AI35" s="71"/>
      <c r="AJ35" s="71"/>
      <c r="AK35" s="71"/>
      <c r="AL35" s="71"/>
      <c r="AM35" s="71"/>
      <c r="AN35" s="71"/>
      <c r="AO35" s="71"/>
    </row>
    <row r="36" spans="1:41" s="192" customFormat="1" ht="13.5" thickBot="1">
      <c r="A36" s="59" t="s">
        <v>620</v>
      </c>
      <c r="B36" s="59" t="s">
        <v>621</v>
      </c>
      <c r="C36" s="34">
        <v>7896261017542</v>
      </c>
      <c r="D36" s="46">
        <v>1006810760023</v>
      </c>
      <c r="E36" s="34">
        <v>526532502111313</v>
      </c>
      <c r="F36" s="34"/>
      <c r="G36" s="47" t="s">
        <v>28</v>
      </c>
      <c r="H36" s="351">
        <f t="shared" si="0"/>
        <v>3295.3494569040004</v>
      </c>
      <c r="I36" s="351">
        <f t="shared" si="1"/>
        <v>4386.2198879057</v>
      </c>
      <c r="J36" s="351">
        <f>VLOOKUP(E36,'[2]Plan1'!$A$2:$J$430,10,FALSE)</f>
        <v>3202.627</v>
      </c>
      <c r="K36" s="351">
        <f t="shared" si="2"/>
        <v>4266.886675184558</v>
      </c>
      <c r="L36" s="351">
        <f t="shared" si="3"/>
        <v>2782.817044959</v>
      </c>
      <c r="M36" s="351">
        <f t="shared" si="4"/>
        <v>3847.0813137602686</v>
      </c>
      <c r="N36" s="351">
        <f t="shared" si="5"/>
        <v>3180.256650405</v>
      </c>
      <c r="O36" s="351">
        <f t="shared" si="6"/>
        <v>4238.07059470124</v>
      </c>
      <c r="P36" s="351">
        <f t="shared" si="7"/>
        <v>2765.952011177</v>
      </c>
      <c r="Q36" s="351">
        <f t="shared" si="8"/>
        <v>3823.766393925276</v>
      </c>
      <c r="R36" s="351">
        <f t="shared" si="9"/>
        <v>3158.200158256</v>
      </c>
      <c r="S36" s="351">
        <f t="shared" si="10"/>
        <v>4209.642587281234</v>
      </c>
      <c r="T36" s="351">
        <f t="shared" si="11"/>
        <v>2749.288742896</v>
      </c>
      <c r="U36" s="351">
        <f t="shared" si="12"/>
        <v>3800.7304030590662</v>
      </c>
      <c r="V36" s="351">
        <f t="shared" si="13"/>
        <v>2953.382553725</v>
      </c>
      <c r="W36" s="351">
        <f t="shared" si="14"/>
        <v>3945.0813141510293</v>
      </c>
      <c r="X36" s="351" t="s">
        <v>341</v>
      </c>
      <c r="Y36" s="351" t="s">
        <v>341</v>
      </c>
      <c r="Z36" s="71" t="s">
        <v>351</v>
      </c>
      <c r="AA36" s="71" t="s">
        <v>352</v>
      </c>
      <c r="AB36" s="71"/>
      <c r="AC36" s="71"/>
      <c r="AD36" s="71"/>
      <c r="AE36" s="71"/>
      <c r="AF36" s="71"/>
      <c r="AG36" s="71"/>
      <c r="AH36" s="71"/>
      <c r="AI36" s="71"/>
      <c r="AJ36" s="71"/>
      <c r="AK36" s="71"/>
      <c r="AL36" s="71"/>
      <c r="AM36" s="71"/>
      <c r="AN36" s="71"/>
      <c r="AO36" s="71"/>
    </row>
    <row r="37" spans="1:41" s="192" customFormat="1" ht="13.5" thickBot="1">
      <c r="A37" s="59" t="s">
        <v>620</v>
      </c>
      <c r="B37" s="59" t="s">
        <v>622</v>
      </c>
      <c r="C37" s="34">
        <v>7896261017597</v>
      </c>
      <c r="D37" s="46">
        <v>1006810760058</v>
      </c>
      <c r="E37" s="34">
        <v>526532503118311</v>
      </c>
      <c r="F37" s="34"/>
      <c r="G37" s="47" t="s">
        <v>28</v>
      </c>
      <c r="H37" s="351">
        <f t="shared" si="0"/>
        <v>19772.099828280003</v>
      </c>
      <c r="I37" s="351">
        <f t="shared" si="1"/>
        <v>26317.323436142353</v>
      </c>
      <c r="J37" s="351">
        <f>VLOOKUP(E37,'[2]Plan1'!$A$2:$J$430,10,FALSE)</f>
        <v>19215.765</v>
      </c>
      <c r="K37" s="351">
        <f t="shared" si="2"/>
        <v>25601.324048032377</v>
      </c>
      <c r="L37" s="351">
        <f t="shared" si="3"/>
        <v>16696.904876505</v>
      </c>
      <c r="M37" s="351">
        <f t="shared" si="4"/>
        <v>23082.491486241943</v>
      </c>
      <c r="N37" s="351">
        <f t="shared" si="5"/>
        <v>19081.542881474998</v>
      </c>
      <c r="O37" s="351">
        <f t="shared" si="6"/>
        <v>25428.427538139553</v>
      </c>
      <c r="P37" s="351">
        <f t="shared" si="7"/>
        <v>16595.714658015</v>
      </c>
      <c r="Q37" s="351">
        <f t="shared" si="8"/>
        <v>22942.601945392187</v>
      </c>
      <c r="R37" s="351">
        <f t="shared" si="9"/>
        <v>18949.20390792</v>
      </c>
      <c r="S37" s="351">
        <f t="shared" si="10"/>
        <v>25257.859466990125</v>
      </c>
      <c r="T37" s="351">
        <f t="shared" si="11"/>
        <v>16495.73503272</v>
      </c>
      <c r="U37" s="351">
        <f t="shared" si="12"/>
        <v>22804.3859786164</v>
      </c>
      <c r="V37" s="351">
        <f t="shared" si="13"/>
        <v>17720.298088875</v>
      </c>
      <c r="W37" s="351">
        <f t="shared" si="14"/>
        <v>23670.491580386148</v>
      </c>
      <c r="X37" s="351" t="s">
        <v>341</v>
      </c>
      <c r="Y37" s="351" t="s">
        <v>341</v>
      </c>
      <c r="Z37" s="71" t="s">
        <v>351</v>
      </c>
      <c r="AA37" s="71" t="s">
        <v>352</v>
      </c>
      <c r="AB37" s="71"/>
      <c r="AC37" s="71"/>
      <c r="AD37" s="71"/>
      <c r="AE37" s="71"/>
      <c r="AF37" s="71"/>
      <c r="AG37" s="71"/>
      <c r="AH37" s="71"/>
      <c r="AI37" s="71"/>
      <c r="AJ37" s="71"/>
      <c r="AK37" s="71"/>
      <c r="AL37" s="71"/>
      <c r="AM37" s="71"/>
      <c r="AN37" s="71"/>
      <c r="AO37" s="71"/>
    </row>
    <row r="38" spans="1:41" s="192" customFormat="1" ht="14.25" thickBot="1">
      <c r="A38" s="59" t="s">
        <v>154</v>
      </c>
      <c r="B38" s="59" t="s">
        <v>155</v>
      </c>
      <c r="C38" s="34">
        <v>7896261017016</v>
      </c>
      <c r="D38" s="46" t="s">
        <v>156</v>
      </c>
      <c r="E38" s="34">
        <v>526507304115311</v>
      </c>
      <c r="F38" s="34">
        <v>719753</v>
      </c>
      <c r="G38" s="47" t="s">
        <v>21</v>
      </c>
      <c r="H38" s="351">
        <f t="shared" si="0"/>
        <v>3.69</v>
      </c>
      <c r="I38" s="351">
        <f t="shared" si="1"/>
        <v>5.10120853021602</v>
      </c>
      <c r="J38" s="351">
        <f>VLOOKUP(E38,'[2]Plan1'!$A$2:$J$430,10,FALSE)</f>
        <v>3.6</v>
      </c>
      <c r="K38" s="351">
        <f t="shared" si="2"/>
        <v>4.976788809966849</v>
      </c>
      <c r="L38" s="351">
        <f t="shared" si="3"/>
        <v>3.6</v>
      </c>
      <c r="M38" s="351">
        <f t="shared" si="4"/>
        <v>4.976788809966849</v>
      </c>
      <c r="N38" s="351">
        <f t="shared" si="5"/>
        <v>3.5781804</v>
      </c>
      <c r="O38" s="351">
        <f t="shared" si="6"/>
        <v>4.94662449298964</v>
      </c>
      <c r="P38" s="351">
        <f t="shared" si="7"/>
        <v>3.5781804</v>
      </c>
      <c r="Q38" s="351">
        <f t="shared" si="8"/>
        <v>4.94662449298964</v>
      </c>
      <c r="R38" s="351">
        <f t="shared" si="9"/>
        <v>3.5566272000000003</v>
      </c>
      <c r="S38" s="351">
        <f t="shared" si="10"/>
        <v>4.916828458384369</v>
      </c>
      <c r="T38" s="351">
        <f t="shared" si="11"/>
        <v>3.5566272000000003</v>
      </c>
      <c r="U38" s="351">
        <f t="shared" si="12"/>
        <v>4.916828458384369</v>
      </c>
      <c r="V38" s="351">
        <f t="shared" si="13"/>
        <v>3.3545448</v>
      </c>
      <c r="W38" s="351">
        <f t="shared" si="14"/>
        <v>4.63746139532569</v>
      </c>
      <c r="X38" s="351" t="s">
        <v>341</v>
      </c>
      <c r="Y38" s="351" t="s">
        <v>341</v>
      </c>
      <c r="Z38" s="71" t="s">
        <v>351</v>
      </c>
      <c r="AA38" s="71" t="s">
        <v>352</v>
      </c>
      <c r="AB38" s="71"/>
      <c r="AC38" s="71"/>
      <c r="AD38" s="71"/>
      <c r="AE38" s="71"/>
      <c r="AF38" s="71"/>
      <c r="AG38" s="71"/>
      <c r="AH38" s="71"/>
      <c r="AI38" s="71"/>
      <c r="AJ38" s="71"/>
      <c r="AK38" s="71"/>
      <c r="AL38" s="71"/>
      <c r="AM38" s="71"/>
      <c r="AN38" s="71"/>
      <c r="AO38" s="71"/>
    </row>
    <row r="39" spans="1:41" s="192" customFormat="1" ht="14.25" thickBot="1">
      <c r="A39" s="59" t="s">
        <v>154</v>
      </c>
      <c r="B39" s="59" t="s">
        <v>158</v>
      </c>
      <c r="C39" s="34">
        <v>7896261018549</v>
      </c>
      <c r="D39" s="46" t="s">
        <v>159</v>
      </c>
      <c r="E39" s="34">
        <v>526512020076203</v>
      </c>
      <c r="F39" s="34">
        <v>725680</v>
      </c>
      <c r="G39" s="47" t="s">
        <v>21</v>
      </c>
      <c r="H39" s="351">
        <f t="shared" si="0"/>
        <v>6.480049999999999</v>
      </c>
      <c r="I39" s="351">
        <f t="shared" si="1"/>
        <v>8.958288980007133</v>
      </c>
      <c r="J39" s="351">
        <f>VLOOKUP(E39,'[2]Plan1'!$A$2:$J$430,10,FALSE)</f>
        <v>6.322</v>
      </c>
      <c r="K39" s="351">
        <f t="shared" si="2"/>
        <v>8.739794126836228</v>
      </c>
      <c r="L39" s="351">
        <f t="shared" si="3"/>
        <v>6.322</v>
      </c>
      <c r="M39" s="351">
        <f t="shared" si="4"/>
        <v>8.739794126836228</v>
      </c>
      <c r="N39" s="351">
        <f t="shared" si="5"/>
        <v>6.283682358</v>
      </c>
      <c r="O39" s="351">
        <f t="shared" si="6"/>
        <v>8.686822234633475</v>
      </c>
      <c r="P39" s="351">
        <f t="shared" si="7"/>
        <v>6.283682358</v>
      </c>
      <c r="Q39" s="351">
        <f t="shared" si="8"/>
        <v>8.686822234633475</v>
      </c>
      <c r="R39" s="351">
        <f t="shared" si="9"/>
        <v>6.245832544000001</v>
      </c>
      <c r="S39" s="351">
        <f t="shared" si="10"/>
        <v>8.634497087196106</v>
      </c>
      <c r="T39" s="351">
        <f t="shared" si="11"/>
        <v>6.245832544000001</v>
      </c>
      <c r="U39" s="351">
        <f t="shared" si="12"/>
        <v>8.634497087196106</v>
      </c>
      <c r="V39" s="351">
        <f t="shared" si="13"/>
        <v>5.8909533960000005</v>
      </c>
      <c r="W39" s="351">
        <f t="shared" si="14"/>
        <v>8.14389748368028</v>
      </c>
      <c r="X39" s="351" t="s">
        <v>341</v>
      </c>
      <c r="Y39" s="351" t="s">
        <v>341</v>
      </c>
      <c r="Z39" s="71" t="s">
        <v>351</v>
      </c>
      <c r="AA39" s="71" t="s">
        <v>352</v>
      </c>
      <c r="AB39" s="71"/>
      <c r="AC39" s="71"/>
      <c r="AD39" s="71"/>
      <c r="AE39" s="71"/>
      <c r="AF39" s="71"/>
      <c r="AG39" s="71"/>
      <c r="AH39" s="71"/>
      <c r="AI39" s="71"/>
      <c r="AJ39" s="71"/>
      <c r="AK39" s="71"/>
      <c r="AL39" s="71"/>
      <c r="AM39" s="71"/>
      <c r="AN39" s="71"/>
      <c r="AO39" s="71"/>
    </row>
    <row r="40" spans="1:41" s="192" customFormat="1" ht="14.25" thickBot="1">
      <c r="A40" s="59" t="s">
        <v>164</v>
      </c>
      <c r="B40" s="59" t="s">
        <v>165</v>
      </c>
      <c r="C40" s="34">
        <v>7896261002357</v>
      </c>
      <c r="D40" s="46" t="s">
        <v>167</v>
      </c>
      <c r="E40" s="34">
        <v>526508005111312</v>
      </c>
      <c r="F40" s="34">
        <v>105180</v>
      </c>
      <c r="G40" s="47" t="s">
        <v>21</v>
      </c>
      <c r="H40" s="351">
        <f t="shared" si="0"/>
        <v>61.27654999999999</v>
      </c>
      <c r="I40" s="351">
        <f t="shared" si="1"/>
        <v>84.71123565371504</v>
      </c>
      <c r="J40" s="351">
        <f>VLOOKUP(E40,'[2]Plan1'!$A$2:$J$430,10,FALSE)</f>
        <v>59.782</v>
      </c>
      <c r="K40" s="351">
        <f t="shared" si="2"/>
        <v>82.64510795484394</v>
      </c>
      <c r="L40" s="351">
        <f t="shared" si="3"/>
        <v>59.782</v>
      </c>
      <c r="M40" s="351">
        <f t="shared" si="4"/>
        <v>82.64510795484394</v>
      </c>
      <c r="N40" s="351">
        <f t="shared" si="5"/>
        <v>59.419661297999994</v>
      </c>
      <c r="O40" s="351">
        <f t="shared" si="6"/>
        <v>82.14419595552963</v>
      </c>
      <c r="P40" s="351">
        <f t="shared" si="7"/>
        <v>59.419661297999994</v>
      </c>
      <c r="Q40" s="351">
        <f t="shared" si="8"/>
        <v>82.14419595552963</v>
      </c>
      <c r="R40" s="351">
        <f t="shared" si="9"/>
        <v>59.061746464</v>
      </c>
      <c r="S40" s="351">
        <f t="shared" si="10"/>
        <v>81.64939969420399</v>
      </c>
      <c r="T40" s="351">
        <f t="shared" si="11"/>
        <v>59.061746464</v>
      </c>
      <c r="U40" s="351">
        <f t="shared" si="12"/>
        <v>81.64939969420399</v>
      </c>
      <c r="V40" s="351">
        <f t="shared" si="13"/>
        <v>55.705943676</v>
      </c>
      <c r="W40" s="351">
        <f t="shared" si="14"/>
        <v>77.01019920426677</v>
      </c>
      <c r="X40" s="351" t="s">
        <v>341</v>
      </c>
      <c r="Y40" s="351" t="s">
        <v>341</v>
      </c>
      <c r="Z40" s="71" t="s">
        <v>351</v>
      </c>
      <c r="AA40" s="71" t="s">
        <v>352</v>
      </c>
      <c r="AB40" s="71"/>
      <c r="AC40" s="71"/>
      <c r="AD40" s="71"/>
      <c r="AE40" s="71"/>
      <c r="AF40" s="71"/>
      <c r="AG40" s="71"/>
      <c r="AH40" s="71"/>
      <c r="AI40" s="71"/>
      <c r="AJ40" s="71"/>
      <c r="AK40" s="71"/>
      <c r="AL40" s="71"/>
      <c r="AM40" s="71"/>
      <c r="AN40" s="71"/>
      <c r="AO40" s="71"/>
    </row>
    <row r="41" spans="1:41" s="192" customFormat="1" ht="14.25" thickBot="1">
      <c r="A41" s="59" t="s">
        <v>164</v>
      </c>
      <c r="B41" s="59" t="s">
        <v>168</v>
      </c>
      <c r="C41" s="34">
        <v>7896261003231</v>
      </c>
      <c r="D41" s="46" t="s">
        <v>169</v>
      </c>
      <c r="E41" s="34">
        <v>526508008110317</v>
      </c>
      <c r="F41" s="34">
        <v>132533</v>
      </c>
      <c r="G41" s="47" t="s">
        <v>21</v>
      </c>
      <c r="H41" s="351">
        <f t="shared" si="0"/>
        <v>57.65624999999999</v>
      </c>
      <c r="I41" s="351">
        <f t="shared" si="1"/>
        <v>79.70638328462532</v>
      </c>
      <c r="J41" s="351">
        <f>VLOOKUP(E41,'[2]Plan1'!$A$2:$J$430,10,FALSE)</f>
        <v>56.25</v>
      </c>
      <c r="K41" s="351">
        <f t="shared" si="2"/>
        <v>77.76232515573203</v>
      </c>
      <c r="L41" s="351">
        <f t="shared" si="3"/>
        <v>56.25</v>
      </c>
      <c r="M41" s="351">
        <f t="shared" si="4"/>
        <v>77.76232515573203</v>
      </c>
      <c r="N41" s="351">
        <f t="shared" si="5"/>
        <v>55.90906875</v>
      </c>
      <c r="O41" s="351">
        <f t="shared" si="6"/>
        <v>77.29100770296313</v>
      </c>
      <c r="P41" s="351">
        <f t="shared" si="7"/>
        <v>55.90906875</v>
      </c>
      <c r="Q41" s="351">
        <f t="shared" si="8"/>
        <v>77.29100770296313</v>
      </c>
      <c r="R41" s="351">
        <f t="shared" si="9"/>
        <v>55.572300000000006</v>
      </c>
      <c r="S41" s="351">
        <f t="shared" si="10"/>
        <v>76.82544466225578</v>
      </c>
      <c r="T41" s="351">
        <f t="shared" si="11"/>
        <v>55.572300000000006</v>
      </c>
      <c r="U41" s="351">
        <f t="shared" si="12"/>
        <v>76.82544466225578</v>
      </c>
      <c r="V41" s="351">
        <f t="shared" si="13"/>
        <v>52.4147625</v>
      </c>
      <c r="W41" s="351">
        <f t="shared" si="14"/>
        <v>72.46033430196391</v>
      </c>
      <c r="X41" s="351" t="s">
        <v>341</v>
      </c>
      <c r="Y41" s="351" t="s">
        <v>341</v>
      </c>
      <c r="Z41" s="71" t="s">
        <v>351</v>
      </c>
      <c r="AA41" s="71" t="s">
        <v>352</v>
      </c>
      <c r="AB41" s="71"/>
      <c r="AC41" s="71"/>
      <c r="AD41" s="71"/>
      <c r="AE41" s="71"/>
      <c r="AF41" s="71"/>
      <c r="AG41" s="71"/>
      <c r="AH41" s="71"/>
      <c r="AI41" s="71"/>
      <c r="AJ41" s="71"/>
      <c r="AK41" s="71"/>
      <c r="AL41" s="71"/>
      <c r="AM41" s="71"/>
      <c r="AN41" s="71"/>
      <c r="AO41" s="71"/>
    </row>
    <row r="42" spans="1:41" s="192" customFormat="1" ht="13.5" thickBot="1">
      <c r="A42" s="59" t="s">
        <v>647</v>
      </c>
      <c r="B42" s="59" t="s">
        <v>174</v>
      </c>
      <c r="C42" s="34">
        <v>7896261009745</v>
      </c>
      <c r="D42" s="46">
        <v>1006800730199</v>
      </c>
      <c r="E42" s="34">
        <v>526508011162314</v>
      </c>
      <c r="F42" s="34"/>
      <c r="G42" s="47" t="s">
        <v>28</v>
      </c>
      <c r="H42" s="351">
        <f t="shared" si="0"/>
        <v>14.411501712000002</v>
      </c>
      <c r="I42" s="351">
        <f t="shared" si="1"/>
        <v>19.18218879376438</v>
      </c>
      <c r="J42" s="351">
        <f>VLOOKUP(E42,'[2]Plan1'!$A$2:$J$430,10,FALSE)</f>
        <v>14.006</v>
      </c>
      <c r="K42" s="351">
        <f t="shared" si="2"/>
        <v>18.66031066765968</v>
      </c>
      <c r="L42" s="351">
        <f t="shared" si="3"/>
        <v>12.170051502000002</v>
      </c>
      <c r="M42" s="351">
        <f t="shared" si="4"/>
        <v>16.82438225885385</v>
      </c>
      <c r="N42" s="351">
        <f t="shared" si="5"/>
        <v>13.90816809</v>
      </c>
      <c r="O42" s="351">
        <f t="shared" si="6"/>
        <v>18.534289740698984</v>
      </c>
      <c r="P42" s="351">
        <f t="shared" si="7"/>
        <v>12.096295906</v>
      </c>
      <c r="Q42" s="351">
        <f t="shared" si="8"/>
        <v>16.722419474174615</v>
      </c>
      <c r="R42" s="351">
        <f t="shared" si="9"/>
        <v>13.811708768</v>
      </c>
      <c r="S42" s="351">
        <f t="shared" si="10"/>
        <v>18.409965967769885</v>
      </c>
      <c r="T42" s="351">
        <f t="shared" si="11"/>
        <v>12.023422688</v>
      </c>
      <c r="U42" s="351">
        <f t="shared" si="12"/>
        <v>16.621676525316648</v>
      </c>
      <c r="V42" s="351">
        <f t="shared" si="13"/>
        <v>12.91598305</v>
      </c>
      <c r="W42" s="351">
        <f t="shared" si="14"/>
        <v>17.252964171600162</v>
      </c>
      <c r="X42" s="351" t="s">
        <v>341</v>
      </c>
      <c r="Y42" s="351" t="s">
        <v>341</v>
      </c>
      <c r="Z42" s="71" t="s">
        <v>351</v>
      </c>
      <c r="AA42" s="71" t="s">
        <v>352</v>
      </c>
      <c r="AB42" s="71"/>
      <c r="AC42" s="71"/>
      <c r="AD42" s="71"/>
      <c r="AE42" s="71"/>
      <c r="AF42" s="71"/>
      <c r="AG42" s="71"/>
      <c r="AH42" s="71"/>
      <c r="AI42" s="71"/>
      <c r="AJ42" s="71"/>
      <c r="AK42" s="71"/>
      <c r="AL42" s="71"/>
      <c r="AM42" s="71"/>
      <c r="AN42" s="71"/>
      <c r="AO42" s="71"/>
    </row>
    <row r="43" spans="1:41" s="350" customFormat="1" ht="13.5" thickBot="1">
      <c r="A43" s="345" t="s">
        <v>647</v>
      </c>
      <c r="B43" s="345" t="s">
        <v>648</v>
      </c>
      <c r="C43" s="347">
        <v>7896261002340</v>
      </c>
      <c r="D43" s="348">
        <v>1006800730059</v>
      </c>
      <c r="E43" s="347">
        <v>526508001167313</v>
      </c>
      <c r="F43" s="347">
        <v>703474</v>
      </c>
      <c r="G43" s="346" t="s">
        <v>28</v>
      </c>
      <c r="H43" s="353" t="e">
        <f t="shared" si="0"/>
        <v>#N/A</v>
      </c>
      <c r="I43" s="353" t="e">
        <f t="shared" si="1"/>
        <v>#N/A</v>
      </c>
      <c r="J43" s="353" t="e">
        <f>VLOOKUP(E43,'[2]Plan1'!$A$2:$J$430,10,FALSE)</f>
        <v>#N/A</v>
      </c>
      <c r="K43" s="353" t="e">
        <f t="shared" si="2"/>
        <v>#N/A</v>
      </c>
      <c r="L43" s="353" t="e">
        <f t="shared" si="3"/>
        <v>#N/A</v>
      </c>
      <c r="M43" s="353" t="e">
        <f t="shared" si="4"/>
        <v>#N/A</v>
      </c>
      <c r="N43" s="353" t="e">
        <f t="shared" si="5"/>
        <v>#N/A</v>
      </c>
      <c r="O43" s="353" t="e">
        <f t="shared" si="6"/>
        <v>#N/A</v>
      </c>
      <c r="P43" s="353" t="e">
        <f t="shared" si="7"/>
        <v>#N/A</v>
      </c>
      <c r="Q43" s="353" t="e">
        <f t="shared" si="8"/>
        <v>#N/A</v>
      </c>
      <c r="R43" s="353" t="e">
        <f t="shared" si="9"/>
        <v>#N/A</v>
      </c>
      <c r="S43" s="353" t="e">
        <f t="shared" si="10"/>
        <v>#N/A</v>
      </c>
      <c r="T43" s="353" t="e">
        <f t="shared" si="11"/>
        <v>#N/A</v>
      </c>
      <c r="U43" s="353" t="e">
        <f t="shared" si="12"/>
        <v>#N/A</v>
      </c>
      <c r="V43" s="353" t="e">
        <f t="shared" si="13"/>
        <v>#N/A</v>
      </c>
      <c r="W43" s="353" t="e">
        <f t="shared" si="14"/>
        <v>#N/A</v>
      </c>
      <c r="X43" s="353" t="s">
        <v>341</v>
      </c>
      <c r="Y43" s="353" t="s">
        <v>341</v>
      </c>
      <c r="Z43" s="349" t="s">
        <v>351</v>
      </c>
      <c r="AA43" s="349" t="s">
        <v>352</v>
      </c>
      <c r="AB43" s="349"/>
      <c r="AC43" s="349"/>
      <c r="AD43" s="349"/>
      <c r="AE43" s="349"/>
      <c r="AF43" s="349"/>
      <c r="AG43" s="349"/>
      <c r="AH43" s="349"/>
      <c r="AI43" s="349"/>
      <c r="AJ43" s="349"/>
      <c r="AK43" s="349"/>
      <c r="AL43" s="349"/>
      <c r="AM43" s="349"/>
      <c r="AN43" s="349"/>
      <c r="AO43" s="349"/>
    </row>
    <row r="44" spans="1:41" s="192" customFormat="1" ht="13.5" thickBot="1">
      <c r="A44" s="59" t="s">
        <v>647</v>
      </c>
      <c r="B44" s="59" t="s">
        <v>649</v>
      </c>
      <c r="C44" s="34">
        <v>7896261008991</v>
      </c>
      <c r="D44" s="46">
        <v>1006800730148</v>
      </c>
      <c r="E44" s="34">
        <v>526508010166316</v>
      </c>
      <c r="F44" s="34">
        <v>712661</v>
      </c>
      <c r="G44" s="47" t="s">
        <v>28</v>
      </c>
      <c r="H44" s="351">
        <f t="shared" si="0"/>
        <v>7.188258672000001</v>
      </c>
      <c r="I44" s="351">
        <f t="shared" si="1"/>
        <v>9.567811717352416</v>
      </c>
      <c r="J44" s="351">
        <f>VLOOKUP(E44,'[2]Plan1'!$A$2:$J$430,10,FALSE)</f>
        <v>6.986</v>
      </c>
      <c r="K44" s="351">
        <f t="shared" si="2"/>
        <v>9.307506091979903</v>
      </c>
      <c r="L44" s="351">
        <f t="shared" si="3"/>
        <v>6.070254162</v>
      </c>
      <c r="M44" s="351">
        <f t="shared" si="4"/>
        <v>8.391770274193416</v>
      </c>
      <c r="N44" s="351">
        <f t="shared" si="5"/>
        <v>6.93720279</v>
      </c>
      <c r="O44" s="351">
        <f t="shared" si="6"/>
        <v>9.24464858835664</v>
      </c>
      <c r="P44" s="351">
        <f t="shared" si="7"/>
        <v>6.033465885999999</v>
      </c>
      <c r="Q44" s="351">
        <f t="shared" si="8"/>
        <v>8.340912640767089</v>
      </c>
      <c r="R44" s="351">
        <f t="shared" si="9"/>
        <v>6.889090208</v>
      </c>
      <c r="S44" s="351">
        <f t="shared" si="10"/>
        <v>9.182637601802114</v>
      </c>
      <c r="T44" s="351">
        <f t="shared" si="11"/>
        <v>5.997117728</v>
      </c>
      <c r="U44" s="351">
        <f t="shared" si="12"/>
        <v>8.290663444656726</v>
      </c>
      <c r="V44" s="351">
        <f t="shared" si="13"/>
        <v>6.44231455</v>
      </c>
      <c r="W44" s="351">
        <f t="shared" si="14"/>
        <v>8.605541032614504</v>
      </c>
      <c r="X44" s="351" t="s">
        <v>341</v>
      </c>
      <c r="Y44" s="351" t="s">
        <v>341</v>
      </c>
      <c r="Z44" s="71" t="s">
        <v>351</v>
      </c>
      <c r="AA44" s="71" t="s">
        <v>352</v>
      </c>
      <c r="AB44" s="71"/>
      <c r="AC44" s="71"/>
      <c r="AD44" s="71"/>
      <c r="AE44" s="71"/>
      <c r="AF44" s="71"/>
      <c r="AG44" s="71"/>
      <c r="AH44" s="71"/>
      <c r="AI44" s="71"/>
      <c r="AJ44" s="71"/>
      <c r="AK44" s="71"/>
      <c r="AL44" s="71"/>
      <c r="AM44" s="71"/>
      <c r="AN44" s="71"/>
      <c r="AO44" s="71"/>
    </row>
    <row r="45" spans="1:41" s="350" customFormat="1" ht="13.5" thickBot="1">
      <c r="A45" s="345" t="s">
        <v>650</v>
      </c>
      <c r="B45" s="345" t="s">
        <v>651</v>
      </c>
      <c r="C45" s="347">
        <v>7896261009059</v>
      </c>
      <c r="D45" s="348">
        <v>1006800730113</v>
      </c>
      <c r="E45" s="347">
        <v>526508012169312</v>
      </c>
      <c r="F45" s="347"/>
      <c r="G45" s="346" t="s">
        <v>28</v>
      </c>
      <c r="H45" s="353" t="e">
        <f t="shared" si="0"/>
        <v>#N/A</v>
      </c>
      <c r="I45" s="353" t="e">
        <f t="shared" si="1"/>
        <v>#N/A</v>
      </c>
      <c r="J45" s="353" t="e">
        <f>VLOOKUP(E45,'[2]Plan1'!$A$2:$J$430,10,FALSE)</f>
        <v>#N/A</v>
      </c>
      <c r="K45" s="353" t="e">
        <f t="shared" si="2"/>
        <v>#N/A</v>
      </c>
      <c r="L45" s="353" t="e">
        <f t="shared" si="3"/>
        <v>#N/A</v>
      </c>
      <c r="M45" s="353" t="e">
        <f t="shared" si="4"/>
        <v>#N/A</v>
      </c>
      <c r="N45" s="353" t="e">
        <f t="shared" si="5"/>
        <v>#N/A</v>
      </c>
      <c r="O45" s="353" t="e">
        <f t="shared" si="6"/>
        <v>#N/A</v>
      </c>
      <c r="P45" s="353" t="e">
        <f t="shared" si="7"/>
        <v>#N/A</v>
      </c>
      <c r="Q45" s="353" t="e">
        <f t="shared" si="8"/>
        <v>#N/A</v>
      </c>
      <c r="R45" s="353" t="e">
        <f t="shared" si="9"/>
        <v>#N/A</v>
      </c>
      <c r="S45" s="353" t="e">
        <f t="shared" si="10"/>
        <v>#N/A</v>
      </c>
      <c r="T45" s="353" t="e">
        <f t="shared" si="11"/>
        <v>#N/A</v>
      </c>
      <c r="U45" s="353" t="e">
        <f t="shared" si="12"/>
        <v>#N/A</v>
      </c>
      <c r="V45" s="353" t="e">
        <f t="shared" si="13"/>
        <v>#N/A</v>
      </c>
      <c r="W45" s="353" t="e">
        <f t="shared" si="14"/>
        <v>#N/A</v>
      </c>
      <c r="X45" s="353" t="s">
        <v>341</v>
      </c>
      <c r="Y45" s="353" t="s">
        <v>341</v>
      </c>
      <c r="Z45" s="349" t="s">
        <v>351</v>
      </c>
      <c r="AA45" s="349" t="s">
        <v>352</v>
      </c>
      <c r="AB45" s="349"/>
      <c r="AC45" s="349"/>
      <c r="AD45" s="349"/>
      <c r="AE45" s="349"/>
      <c r="AF45" s="349"/>
      <c r="AG45" s="349"/>
      <c r="AH45" s="349"/>
      <c r="AI45" s="349"/>
      <c r="AJ45" s="349"/>
      <c r="AK45" s="349"/>
      <c r="AL45" s="349"/>
      <c r="AM45" s="349"/>
      <c r="AN45" s="349"/>
      <c r="AO45" s="349"/>
    </row>
    <row r="46" spans="1:41" s="192" customFormat="1" ht="13.5" thickBot="1">
      <c r="A46" s="59" t="s">
        <v>656</v>
      </c>
      <c r="B46" s="59" t="s">
        <v>657</v>
      </c>
      <c r="C46" s="34">
        <v>7896261008991</v>
      </c>
      <c r="D46" s="46">
        <v>1006810630014</v>
      </c>
      <c r="E46" s="34">
        <v>526531703164319</v>
      </c>
      <c r="F46" s="34"/>
      <c r="G46" s="47" t="s">
        <v>28</v>
      </c>
      <c r="H46" s="351">
        <f t="shared" si="0"/>
        <v>7.188258672000001</v>
      </c>
      <c r="I46" s="351">
        <f t="shared" si="1"/>
        <v>9.567811717352416</v>
      </c>
      <c r="J46" s="351">
        <f>VLOOKUP(E46,'[2]Plan1'!$A$2:$J$430,10,FALSE)</f>
        <v>6.986</v>
      </c>
      <c r="K46" s="351">
        <f t="shared" si="2"/>
        <v>9.307506091979903</v>
      </c>
      <c r="L46" s="351">
        <f t="shared" si="3"/>
        <v>6.070254162</v>
      </c>
      <c r="M46" s="351">
        <f t="shared" si="4"/>
        <v>8.391770274193416</v>
      </c>
      <c r="N46" s="351">
        <f t="shared" si="5"/>
        <v>6.93720279</v>
      </c>
      <c r="O46" s="351">
        <f t="shared" si="6"/>
        <v>9.24464858835664</v>
      </c>
      <c r="P46" s="351">
        <f t="shared" si="7"/>
        <v>6.033465885999999</v>
      </c>
      <c r="Q46" s="351">
        <f t="shared" si="8"/>
        <v>8.340912640767089</v>
      </c>
      <c r="R46" s="351">
        <f t="shared" si="9"/>
        <v>6.889090208</v>
      </c>
      <c r="S46" s="351">
        <f t="shared" si="10"/>
        <v>9.182637601802114</v>
      </c>
      <c r="T46" s="351">
        <f t="shared" si="11"/>
        <v>5.997117728</v>
      </c>
      <c r="U46" s="351">
        <f t="shared" si="12"/>
        <v>8.290663444656726</v>
      </c>
      <c r="V46" s="351">
        <f t="shared" si="13"/>
        <v>6.44231455</v>
      </c>
      <c r="W46" s="351">
        <f t="shared" si="14"/>
        <v>8.605541032614504</v>
      </c>
      <c r="X46" s="351" t="s">
        <v>341</v>
      </c>
      <c r="Y46" s="351" t="s">
        <v>341</v>
      </c>
      <c r="Z46" s="71" t="s">
        <v>351</v>
      </c>
      <c r="AA46" s="71" t="s">
        <v>352</v>
      </c>
      <c r="AB46" s="71"/>
      <c r="AC46" s="71"/>
      <c r="AD46" s="71"/>
      <c r="AE46" s="71"/>
      <c r="AF46" s="71"/>
      <c r="AG46" s="71"/>
      <c r="AH46" s="71"/>
      <c r="AI46" s="71"/>
      <c r="AJ46" s="71"/>
      <c r="AK46" s="71"/>
      <c r="AL46" s="71"/>
      <c r="AM46" s="71"/>
      <c r="AN46" s="71"/>
      <c r="AO46" s="71"/>
    </row>
    <row r="47" spans="1:41" s="192" customFormat="1" ht="13.5" thickBot="1">
      <c r="A47" s="59" t="s">
        <v>656</v>
      </c>
      <c r="B47" s="59" t="s">
        <v>658</v>
      </c>
      <c r="C47" s="34">
        <v>7896261003453</v>
      </c>
      <c r="D47" s="46">
        <v>1006810630081</v>
      </c>
      <c r="E47" s="34">
        <v>526531704160317</v>
      </c>
      <c r="F47" s="34"/>
      <c r="G47" s="47" t="s">
        <v>28</v>
      </c>
      <c r="H47" s="351">
        <f t="shared" si="0"/>
        <v>22.398227136000003</v>
      </c>
      <c r="I47" s="351">
        <f t="shared" si="1"/>
        <v>29.812786353181707</v>
      </c>
      <c r="J47" s="351">
        <f>VLOOKUP(E47,'[2]Plan1'!$A$2:$J$430,10,FALSE)</f>
        <v>21.768</v>
      </c>
      <c r="K47" s="351">
        <f t="shared" si="2"/>
        <v>29.001688034671993</v>
      </c>
      <c r="L47" s="351">
        <f t="shared" si="3"/>
        <v>18.914585256000002</v>
      </c>
      <c r="M47" s="351">
        <f t="shared" si="4"/>
        <v>26.148304513117992</v>
      </c>
      <c r="N47" s="351">
        <f t="shared" si="5"/>
        <v>21.615950520000002</v>
      </c>
      <c r="O47" s="351">
        <f t="shared" si="6"/>
        <v>28.80582743649404</v>
      </c>
      <c r="P47" s="351">
        <f t="shared" si="7"/>
        <v>18.799954967999998</v>
      </c>
      <c r="Q47" s="351">
        <f t="shared" si="8"/>
        <v>25.98983486461752</v>
      </c>
      <c r="R47" s="351">
        <f t="shared" si="9"/>
        <v>21.466034304</v>
      </c>
      <c r="S47" s="351">
        <f t="shared" si="10"/>
        <v>28.61260453994109</v>
      </c>
      <c r="T47" s="351">
        <f t="shared" si="11"/>
        <v>18.686696064</v>
      </c>
      <c r="U47" s="351">
        <f t="shared" si="12"/>
        <v>25.833261074046323</v>
      </c>
      <c r="V47" s="351">
        <f t="shared" si="13"/>
        <v>20.0739054</v>
      </c>
      <c r="W47" s="351">
        <f t="shared" si="14"/>
        <v>26.814402690803398</v>
      </c>
      <c r="X47" s="351" t="s">
        <v>341</v>
      </c>
      <c r="Y47" s="351" t="s">
        <v>341</v>
      </c>
      <c r="Z47" s="71" t="s">
        <v>351</v>
      </c>
      <c r="AA47" s="71" t="s">
        <v>352</v>
      </c>
      <c r="AB47" s="71"/>
      <c r="AC47" s="71"/>
      <c r="AD47" s="71"/>
      <c r="AE47" s="71"/>
      <c r="AF47" s="71"/>
      <c r="AG47" s="71"/>
      <c r="AH47" s="71"/>
      <c r="AI47" s="71"/>
      <c r="AJ47" s="71"/>
      <c r="AK47" s="71"/>
      <c r="AL47" s="71"/>
      <c r="AM47" s="71"/>
      <c r="AN47" s="71"/>
      <c r="AO47" s="71"/>
    </row>
    <row r="48" spans="1:41" s="192" customFormat="1" ht="13.5" thickBot="1">
      <c r="A48" s="59" t="s">
        <v>714</v>
      </c>
      <c r="B48" s="59" t="s">
        <v>1350</v>
      </c>
      <c r="C48" s="34" t="s">
        <v>1351</v>
      </c>
      <c r="D48" s="46">
        <v>1006810560032</v>
      </c>
      <c r="E48" s="34">
        <v>526515080085503</v>
      </c>
      <c r="F48" s="34"/>
      <c r="G48" s="47" t="s">
        <v>21</v>
      </c>
      <c r="H48" s="351"/>
      <c r="I48" s="351"/>
      <c r="J48" s="351">
        <f>VLOOKUP(E48,'[2]Plan1'!$A$2:$J$430,10,FALSE)</f>
        <v>2654.538</v>
      </c>
      <c r="K48" s="351"/>
      <c r="L48" s="351"/>
      <c r="M48" s="351"/>
      <c r="N48" s="351"/>
      <c r="O48" s="351"/>
      <c r="P48" s="351"/>
      <c r="Q48" s="351"/>
      <c r="R48" s="351"/>
      <c r="S48" s="351"/>
      <c r="T48" s="351"/>
      <c r="U48" s="351"/>
      <c r="V48" s="351"/>
      <c r="W48" s="351"/>
      <c r="X48" s="351" t="s">
        <v>341</v>
      </c>
      <c r="Y48" s="351" t="s">
        <v>341</v>
      </c>
      <c r="Z48" s="71"/>
      <c r="AA48" s="71"/>
      <c r="AB48" s="71"/>
      <c r="AC48" s="71"/>
      <c r="AD48" s="71"/>
      <c r="AE48" s="71"/>
      <c r="AF48" s="71"/>
      <c r="AG48" s="71"/>
      <c r="AH48" s="71"/>
      <c r="AI48" s="71"/>
      <c r="AJ48" s="71"/>
      <c r="AK48" s="71"/>
      <c r="AL48" s="71"/>
      <c r="AM48" s="71"/>
      <c r="AN48" s="71"/>
      <c r="AO48" s="71"/>
    </row>
    <row r="49" spans="1:41" s="192" customFormat="1" ht="13.5" thickBot="1">
      <c r="A49" s="59" t="s">
        <v>747</v>
      </c>
      <c r="B49" s="59" t="s">
        <v>748</v>
      </c>
      <c r="C49" s="34">
        <v>7896261006508</v>
      </c>
      <c r="D49" s="46">
        <v>1006800930023</v>
      </c>
      <c r="E49" s="34">
        <v>526510607174411</v>
      </c>
      <c r="F49" s="34"/>
      <c r="G49" s="47" t="s">
        <v>21</v>
      </c>
      <c r="H49" s="351">
        <v>10.02177</v>
      </c>
      <c r="I49" s="351">
        <v>13.851257948576167</v>
      </c>
      <c r="J49" s="351">
        <f>VLOOKUP(E49,'[2]Plan1'!$A$2:$J$430,10,FALSE)</f>
        <v>11.137</v>
      </c>
      <c r="K49" s="351">
        <v>13.685374619850705</v>
      </c>
      <c r="L49" s="351">
        <v>9.7812</v>
      </c>
      <c r="M49" s="351">
        <v>13.51949129112524</v>
      </c>
      <c r="N49" s="351">
        <v>9.7812</v>
      </c>
      <c r="O49" s="351">
        <v>13.51949129112524</v>
      </c>
      <c r="P49" s="351">
        <v>9.7812</v>
      </c>
      <c r="Q49" s="351">
        <v>13.51949129112524</v>
      </c>
      <c r="R49" s="351">
        <v>9.7812</v>
      </c>
      <c r="S49" s="351">
        <v>13.51949129112524</v>
      </c>
      <c r="T49" s="351">
        <v>9.7812</v>
      </c>
      <c r="U49" s="351">
        <v>13.51949129112524</v>
      </c>
      <c r="V49" s="351">
        <v>9.22482</v>
      </c>
      <c r="W49" s="351">
        <v>12.745369090406415</v>
      </c>
      <c r="X49" s="351" t="s">
        <v>341</v>
      </c>
      <c r="Y49" s="351" t="s">
        <v>341</v>
      </c>
      <c r="Z49" s="71" t="s">
        <v>356</v>
      </c>
      <c r="AA49" s="71" t="s">
        <v>352</v>
      </c>
      <c r="AB49" s="71"/>
      <c r="AC49" s="71"/>
      <c r="AD49" s="71"/>
      <c r="AE49" s="71"/>
      <c r="AF49" s="71"/>
      <c r="AG49" s="71"/>
      <c r="AH49" s="71"/>
      <c r="AI49" s="71"/>
      <c r="AJ49" s="71"/>
      <c r="AK49" s="71"/>
      <c r="AL49" s="71"/>
      <c r="AM49" s="71"/>
      <c r="AN49" s="71"/>
      <c r="AO49" s="71"/>
    </row>
    <row r="50" spans="1:41" s="192" customFormat="1" ht="13.5" thickBot="1">
      <c r="A50" s="59" t="s">
        <v>747</v>
      </c>
      <c r="B50" s="59" t="s">
        <v>750</v>
      </c>
      <c r="C50" s="34">
        <v>7896261006522</v>
      </c>
      <c r="D50" s="46">
        <v>1006800930041</v>
      </c>
      <c r="E50" s="34">
        <v>526510608170411</v>
      </c>
      <c r="F50" s="34"/>
      <c r="G50" s="47" t="s">
        <v>21</v>
      </c>
      <c r="H50" s="351">
        <v>19.426037</v>
      </c>
      <c r="I50" s="351">
        <v>26.859275642797897</v>
      </c>
      <c r="J50" s="351">
        <f>VLOOKUP(E50,'[2]Plan1'!$A$2:$J$430,10,FALSE)</f>
        <v>21.588</v>
      </c>
      <c r="K50" s="351">
        <v>26.527508985346973</v>
      </c>
      <c r="L50" s="351">
        <v>18.95972</v>
      </c>
      <c r="M50" s="351">
        <v>26.209565938623168</v>
      </c>
      <c r="N50" s="351">
        <v>18.95972</v>
      </c>
      <c r="O50" s="351">
        <v>26.209565938623168</v>
      </c>
      <c r="P50" s="351">
        <v>18.95972</v>
      </c>
      <c r="Q50" s="351">
        <v>26.209565938623168</v>
      </c>
      <c r="R50" s="351">
        <v>18.95972</v>
      </c>
      <c r="S50" s="351">
        <v>26.209565938623168</v>
      </c>
      <c r="T50" s="351">
        <v>18.95972</v>
      </c>
      <c r="U50" s="351">
        <v>26.209565938623168</v>
      </c>
      <c r="V50" s="351">
        <v>17.881242</v>
      </c>
      <c r="W50" s="351">
        <v>24.716615980093998</v>
      </c>
      <c r="X50" s="351" t="s">
        <v>341</v>
      </c>
      <c r="Y50" s="351" t="s">
        <v>341</v>
      </c>
      <c r="Z50" s="71" t="s">
        <v>356</v>
      </c>
      <c r="AA50" s="71" t="s">
        <v>352</v>
      </c>
      <c r="AB50" s="71"/>
      <c r="AC50" s="71"/>
      <c r="AD50" s="71"/>
      <c r="AE50" s="71"/>
      <c r="AF50" s="71"/>
      <c r="AG50" s="71"/>
      <c r="AH50" s="71"/>
      <c r="AI50" s="71"/>
      <c r="AJ50" s="71"/>
      <c r="AK50" s="71"/>
      <c r="AL50" s="71"/>
      <c r="AM50" s="71"/>
      <c r="AN50" s="71"/>
      <c r="AO50" s="71"/>
    </row>
    <row r="51" spans="1:41" s="192" customFormat="1" ht="14.25" thickBot="1">
      <c r="A51" s="59" t="s">
        <v>189</v>
      </c>
      <c r="B51" s="59" t="s">
        <v>190</v>
      </c>
      <c r="C51" s="34">
        <v>7896261006539</v>
      </c>
      <c r="D51" s="46" t="s">
        <v>191</v>
      </c>
      <c r="E51" s="34">
        <v>526510603179419</v>
      </c>
      <c r="F51" s="34">
        <v>720424</v>
      </c>
      <c r="G51" s="47" t="s">
        <v>21</v>
      </c>
      <c r="H51" s="351">
        <v>12.835963999999999</v>
      </c>
      <c r="I51" s="351">
        <v>17.74951617362455</v>
      </c>
      <c r="J51" s="351">
        <f>VLOOKUP(E51,'[2]Plan1'!$A$2:$J$430,10,FALSE)</f>
        <v>14.265</v>
      </c>
      <c r="K51" s="351">
        <v>17.5283384019906</v>
      </c>
      <c r="L51" s="351">
        <v>12.52784</v>
      </c>
      <c r="M51" s="351">
        <v>17.32098424108377</v>
      </c>
      <c r="N51" s="351">
        <v>12.52784</v>
      </c>
      <c r="O51" s="351">
        <v>17.32098424108377</v>
      </c>
      <c r="P51" s="351">
        <v>12.52784</v>
      </c>
      <c r="Q51" s="351">
        <v>17.32098424108377</v>
      </c>
      <c r="R51" s="351">
        <v>12.52784</v>
      </c>
      <c r="S51" s="351">
        <v>17.32098424108377</v>
      </c>
      <c r="T51" s="351">
        <v>12.52784</v>
      </c>
      <c r="U51" s="351">
        <v>17.32098424108377</v>
      </c>
      <c r="V51" s="351">
        <v>11.815223999999999</v>
      </c>
      <c r="W51" s="351">
        <v>16.339507879458115</v>
      </c>
      <c r="X51" s="351" t="s">
        <v>341</v>
      </c>
      <c r="Y51" s="351" t="s">
        <v>341</v>
      </c>
      <c r="Z51" s="71" t="s">
        <v>356</v>
      </c>
      <c r="AA51" s="71" t="s">
        <v>352</v>
      </c>
      <c r="AB51" s="71"/>
      <c r="AC51" s="71"/>
      <c r="AD51" s="71"/>
      <c r="AE51" s="71"/>
      <c r="AF51" s="71"/>
      <c r="AG51" s="71"/>
      <c r="AH51" s="71"/>
      <c r="AI51" s="71"/>
      <c r="AJ51" s="71"/>
      <c r="AK51" s="71"/>
      <c r="AL51" s="71"/>
      <c r="AM51" s="71"/>
      <c r="AN51" s="71"/>
      <c r="AO51" s="71"/>
    </row>
    <row r="52" spans="1:41" s="192" customFormat="1" ht="23.25" thickBot="1">
      <c r="A52" s="59" t="s">
        <v>769</v>
      </c>
      <c r="B52" s="59" t="s">
        <v>771</v>
      </c>
      <c r="C52" s="34">
        <v>7896261017764</v>
      </c>
      <c r="D52" s="34">
        <v>1006810700225</v>
      </c>
      <c r="E52" s="34">
        <v>526532104175419</v>
      </c>
      <c r="F52" s="34"/>
      <c r="G52" s="47" t="s">
        <v>28</v>
      </c>
      <c r="H52" s="351">
        <v>400.576416</v>
      </c>
      <c r="I52" s="351">
        <v>532.473747175329</v>
      </c>
      <c r="J52" s="351">
        <f>VLOOKUP(E52,'[2]Plan1'!$A$2:$J$430,10,FALSE)</f>
        <v>444.251</v>
      </c>
      <c r="K52" s="351">
        <v>545.8805640033177</v>
      </c>
      <c r="L52" s="351">
        <v>389.36154</v>
      </c>
      <c r="M52" s="351">
        <v>518.1104457751165</v>
      </c>
      <c r="N52" s="351">
        <v>389.36154</v>
      </c>
      <c r="O52" s="351">
        <v>518.1104457751165</v>
      </c>
      <c r="P52" s="351">
        <v>389.36154</v>
      </c>
      <c r="Q52" s="351">
        <v>518.1104457751165</v>
      </c>
      <c r="R52" s="351">
        <v>389.36154</v>
      </c>
      <c r="S52" s="351">
        <v>518.1104457751165</v>
      </c>
      <c r="T52" s="351">
        <v>338.21843600000005</v>
      </c>
      <c r="U52" s="351">
        <v>467.542464</v>
      </c>
      <c r="V52" s="351">
        <v>363.97011299999997</v>
      </c>
      <c r="W52" s="351">
        <v>485.35804773969863</v>
      </c>
      <c r="X52" s="351" t="s">
        <v>341</v>
      </c>
      <c r="Y52" s="351" t="s">
        <v>341</v>
      </c>
      <c r="Z52" s="71" t="s">
        <v>356</v>
      </c>
      <c r="AA52" s="71" t="s">
        <v>352</v>
      </c>
      <c r="AB52" s="71"/>
      <c r="AC52" s="71"/>
      <c r="AD52" s="71"/>
      <c r="AE52" s="71"/>
      <c r="AF52" s="71"/>
      <c r="AG52" s="71"/>
      <c r="AH52" s="71"/>
      <c r="AI52" s="71"/>
      <c r="AJ52" s="71"/>
      <c r="AK52" s="71"/>
      <c r="AL52" s="71"/>
      <c r="AM52" s="71"/>
      <c r="AN52" s="71"/>
      <c r="AO52" s="71"/>
    </row>
    <row r="53" spans="1:41" s="192" customFormat="1" ht="13.5" thickBot="1">
      <c r="A53" s="59" t="s">
        <v>780</v>
      </c>
      <c r="B53" s="59" t="s">
        <v>781</v>
      </c>
      <c r="C53" s="34">
        <v>7896261011731</v>
      </c>
      <c r="D53" s="46">
        <v>1006800420051</v>
      </c>
      <c r="E53" s="34">
        <v>526512004116416</v>
      </c>
      <c r="F53" s="34"/>
      <c r="G53" s="47" t="s">
        <v>21</v>
      </c>
      <c r="H53" s="351">
        <v>21.956787000000002</v>
      </c>
      <c r="I53" s="351">
        <v>30.356649156759744</v>
      </c>
      <c r="J53" s="351">
        <f>VLOOKUP(E53,'[2]Plan1'!$A$2:$J$430,10,FALSE)</f>
        <v>24.401</v>
      </c>
      <c r="K53" s="351">
        <v>29.983411667127452</v>
      </c>
      <c r="L53" s="351">
        <v>21.42972</v>
      </c>
      <c r="M53" s="351">
        <v>29.623997788222283</v>
      </c>
      <c r="N53" s="351">
        <v>21.42972</v>
      </c>
      <c r="O53" s="351">
        <v>29.623997788222283</v>
      </c>
      <c r="P53" s="351">
        <v>21.42972</v>
      </c>
      <c r="Q53" s="351">
        <v>29.623997788222283</v>
      </c>
      <c r="R53" s="351">
        <v>21.42972</v>
      </c>
      <c r="S53" s="351">
        <v>29.623997788222283</v>
      </c>
      <c r="T53" s="351">
        <v>21.42972</v>
      </c>
      <c r="U53" s="351">
        <v>29.623997788222283</v>
      </c>
      <c r="V53" s="351">
        <v>20.210742</v>
      </c>
      <c r="W53" s="351">
        <v>27.937517279513408</v>
      </c>
      <c r="X53" s="351" t="s">
        <v>341</v>
      </c>
      <c r="Y53" s="351" t="s">
        <v>341</v>
      </c>
      <c r="Z53" s="47" t="s">
        <v>351</v>
      </c>
      <c r="AA53" s="47" t="s">
        <v>352</v>
      </c>
      <c r="AB53" s="47"/>
      <c r="AC53" s="47"/>
      <c r="AD53" s="47"/>
      <c r="AE53" s="47"/>
      <c r="AF53" s="47"/>
      <c r="AG53" s="47"/>
      <c r="AH53" s="47"/>
      <c r="AI53" s="47"/>
      <c r="AJ53" s="47"/>
      <c r="AK53" s="47"/>
      <c r="AL53" s="47"/>
      <c r="AM53" s="47"/>
      <c r="AN53" s="47"/>
      <c r="AO53" s="47"/>
    </row>
    <row r="54" spans="1:41" s="192" customFormat="1" ht="13.5" thickBot="1">
      <c r="A54" s="59" t="s">
        <v>780</v>
      </c>
      <c r="B54" s="59" t="s">
        <v>782</v>
      </c>
      <c r="C54" s="34">
        <v>7896261002593</v>
      </c>
      <c r="D54" s="46">
        <v>1006800420025</v>
      </c>
      <c r="E54" s="34">
        <v>526512002113411</v>
      </c>
      <c r="F54" s="34"/>
      <c r="G54" s="47" t="s">
        <v>21</v>
      </c>
      <c r="H54" s="351">
        <v>23.08044</v>
      </c>
      <c r="I54" s="351">
        <v>31.904893558197397</v>
      </c>
      <c r="J54" s="351">
        <f>VLOOKUP(E54,'[2]Plan1'!$A$2:$J$430,10,FALSE)</f>
        <v>25.650000000000002</v>
      </c>
      <c r="K54" s="351">
        <v>31.517832457837986</v>
      </c>
      <c r="L54" s="351">
        <v>22.5264</v>
      </c>
      <c r="M54" s="351">
        <v>31.144594968205695</v>
      </c>
      <c r="N54" s="351">
        <v>22.5264</v>
      </c>
      <c r="O54" s="351">
        <v>31.144594968205695</v>
      </c>
      <c r="P54" s="351">
        <v>22.5264</v>
      </c>
      <c r="Q54" s="351">
        <v>31.144594968205695</v>
      </c>
      <c r="R54" s="351">
        <v>22.5264</v>
      </c>
      <c r="S54" s="351">
        <v>31.144594968205695</v>
      </c>
      <c r="T54" s="351">
        <v>22.5264</v>
      </c>
      <c r="U54" s="351">
        <v>31.144594968205695</v>
      </c>
      <c r="V54" s="351">
        <v>21.24504</v>
      </c>
      <c r="W54" s="351">
        <v>29.375172795134088</v>
      </c>
      <c r="X54" s="351" t="s">
        <v>341</v>
      </c>
      <c r="Y54" s="351" t="s">
        <v>341</v>
      </c>
      <c r="Z54" s="71" t="s">
        <v>351</v>
      </c>
      <c r="AA54" s="71" t="s">
        <v>352</v>
      </c>
      <c r="AB54" s="71"/>
      <c r="AC54" s="71"/>
      <c r="AD54" s="71"/>
      <c r="AE54" s="71"/>
      <c r="AF54" s="71"/>
      <c r="AG54" s="71"/>
      <c r="AH54" s="71"/>
      <c r="AI54" s="71"/>
      <c r="AJ54" s="71"/>
      <c r="AK54" s="71"/>
      <c r="AL54" s="71"/>
      <c r="AM54" s="71"/>
      <c r="AN54" s="71"/>
      <c r="AO54" s="71"/>
    </row>
    <row r="55" spans="1:41" s="192" customFormat="1" ht="13.5" thickBot="1">
      <c r="A55" s="59" t="s">
        <v>780</v>
      </c>
      <c r="B55" s="59" t="s">
        <v>784</v>
      </c>
      <c r="C55" s="34">
        <v>7896261011755</v>
      </c>
      <c r="D55" s="46">
        <v>1006800420041</v>
      </c>
      <c r="E55" s="34">
        <v>526512006119412</v>
      </c>
      <c r="F55" s="34"/>
      <c r="G55" s="47" t="s">
        <v>21</v>
      </c>
      <c r="H55" s="351">
        <v>52.204311</v>
      </c>
      <c r="I55" s="351">
        <v>72.15924799557645</v>
      </c>
      <c r="J55" s="351">
        <f>VLOOKUP(E55,'[2]Plan1'!$A$2:$J$430,10,FALSE)</f>
        <v>58.016</v>
      </c>
      <c r="K55" s="351">
        <v>71.28836051976776</v>
      </c>
      <c r="L55" s="351">
        <v>50.95116</v>
      </c>
      <c r="M55" s="351">
        <v>70.43129665468621</v>
      </c>
      <c r="N55" s="351">
        <v>50.95116</v>
      </c>
      <c r="O55" s="351">
        <v>70.43129665468621</v>
      </c>
      <c r="P55" s="351">
        <v>50.95116</v>
      </c>
      <c r="Q55" s="351">
        <v>70.43129665468621</v>
      </c>
      <c r="R55" s="351">
        <v>50.95116</v>
      </c>
      <c r="S55" s="351">
        <v>70.43129665468621</v>
      </c>
      <c r="T55" s="351">
        <v>50.95116</v>
      </c>
      <c r="U55" s="351">
        <v>70.43129665468621</v>
      </c>
      <c r="V55" s="351">
        <v>48.052926</v>
      </c>
      <c r="W55" s="351">
        <v>66.42244954382083</v>
      </c>
      <c r="X55" s="351" t="s">
        <v>341</v>
      </c>
      <c r="Y55" s="351" t="s">
        <v>341</v>
      </c>
      <c r="Z55" s="71" t="s">
        <v>351</v>
      </c>
      <c r="AA55" s="71" t="s">
        <v>352</v>
      </c>
      <c r="AB55" s="71"/>
      <c r="AC55" s="71"/>
      <c r="AD55" s="71"/>
      <c r="AE55" s="71"/>
      <c r="AF55" s="71"/>
      <c r="AG55" s="71"/>
      <c r="AH55" s="71"/>
      <c r="AI55" s="71"/>
      <c r="AJ55" s="71"/>
      <c r="AK55" s="71"/>
      <c r="AL55" s="71"/>
      <c r="AM55" s="71"/>
      <c r="AN55" s="71"/>
      <c r="AO55" s="71"/>
    </row>
    <row r="56" spans="1:41" s="192" customFormat="1" ht="13.5" thickBot="1">
      <c r="A56" s="59" t="s">
        <v>1043</v>
      </c>
      <c r="B56" s="59" t="s">
        <v>1048</v>
      </c>
      <c r="C56" s="34" t="s">
        <v>1052</v>
      </c>
      <c r="D56" s="46" t="s">
        <v>1047</v>
      </c>
      <c r="E56" s="34">
        <v>526515010080202</v>
      </c>
      <c r="F56" s="34"/>
      <c r="G56" s="47" t="s">
        <v>21</v>
      </c>
      <c r="H56" s="351">
        <v>172.637642</v>
      </c>
      <c r="I56" s="351">
        <v>238.65081559303286</v>
      </c>
      <c r="J56" s="351">
        <f>VLOOKUP(E56,'[2]Plan1'!$A$2:$J$430,10,FALSE)</f>
        <v>191.857</v>
      </c>
      <c r="K56" s="351">
        <v>235.74785734033728</v>
      </c>
      <c r="L56" s="351">
        <v>168.49352</v>
      </c>
      <c r="M56" s="351">
        <v>232.9140171412773</v>
      </c>
      <c r="N56" s="351">
        <v>168.49352</v>
      </c>
      <c r="O56" s="351">
        <v>232.9140171412773</v>
      </c>
      <c r="P56" s="351">
        <v>168.49352</v>
      </c>
      <c r="Q56" s="351">
        <v>232.9140171412773</v>
      </c>
      <c r="R56" s="351">
        <v>168.49352</v>
      </c>
      <c r="S56" s="351">
        <v>232.9140171412773</v>
      </c>
      <c r="T56" s="351">
        <v>168.49352</v>
      </c>
      <c r="U56" s="351">
        <v>232.9140171412773</v>
      </c>
      <c r="V56" s="351">
        <v>158.90917199999998</v>
      </c>
      <c r="W56" s="351">
        <v>219.6709980646945</v>
      </c>
      <c r="X56" s="351" t="s">
        <v>341</v>
      </c>
      <c r="Y56" s="351" t="s">
        <v>341</v>
      </c>
      <c r="Z56" s="47" t="s">
        <v>351</v>
      </c>
      <c r="AA56" s="47" t="s">
        <v>352</v>
      </c>
      <c r="AB56" s="47"/>
      <c r="AC56" s="47"/>
      <c r="AD56" s="47"/>
      <c r="AE56" s="47"/>
      <c r="AF56" s="47"/>
      <c r="AG56" s="47"/>
      <c r="AH56" s="47"/>
      <c r="AI56" s="47"/>
      <c r="AJ56" s="47"/>
      <c r="AK56" s="47"/>
      <c r="AL56" s="47"/>
      <c r="AM56" s="47"/>
      <c r="AN56" s="47"/>
      <c r="AO56" s="47"/>
    </row>
    <row r="57" spans="1:41" s="192" customFormat="1" ht="13.5" thickBot="1">
      <c r="A57" s="59" t="s">
        <v>1043</v>
      </c>
      <c r="B57" s="59" t="s">
        <v>1049</v>
      </c>
      <c r="C57" s="34" t="s">
        <v>1053</v>
      </c>
      <c r="D57" s="46" t="s">
        <v>1057</v>
      </c>
      <c r="E57" s="34">
        <v>526515010080302</v>
      </c>
      <c r="F57" s="34"/>
      <c r="G57" s="47" t="s">
        <v>21</v>
      </c>
      <c r="H57" s="351">
        <v>172.637642</v>
      </c>
      <c r="I57" s="351">
        <v>238.65081559303286</v>
      </c>
      <c r="J57" s="351">
        <f>VLOOKUP(E57,'[2]Plan1'!$A$2:$J$430,10,FALSE)</f>
        <v>191.857</v>
      </c>
      <c r="K57" s="351">
        <v>235.74785734033728</v>
      </c>
      <c r="L57" s="351">
        <v>168.49352</v>
      </c>
      <c r="M57" s="351">
        <v>232.9140171412773</v>
      </c>
      <c r="N57" s="351">
        <v>168.49352</v>
      </c>
      <c r="O57" s="351">
        <v>232.9140171412773</v>
      </c>
      <c r="P57" s="351">
        <v>168.49352</v>
      </c>
      <c r="Q57" s="351">
        <v>232.9140171412773</v>
      </c>
      <c r="R57" s="351">
        <v>168.49352</v>
      </c>
      <c r="S57" s="351">
        <v>232.9140171412773</v>
      </c>
      <c r="T57" s="351">
        <v>168.49352</v>
      </c>
      <c r="U57" s="351">
        <v>232.9140171412773</v>
      </c>
      <c r="V57" s="351">
        <v>158.90917199999998</v>
      </c>
      <c r="W57" s="351">
        <v>219.6709980646945</v>
      </c>
      <c r="X57" s="351" t="s">
        <v>341</v>
      </c>
      <c r="Y57" s="351" t="s">
        <v>341</v>
      </c>
      <c r="Z57" s="71" t="s">
        <v>351</v>
      </c>
      <c r="AA57" s="71" t="s">
        <v>352</v>
      </c>
      <c r="AB57" s="71"/>
      <c r="AC57" s="71"/>
      <c r="AD57" s="71"/>
      <c r="AE57" s="71"/>
      <c r="AF57" s="71"/>
      <c r="AG57" s="71"/>
      <c r="AH57" s="71"/>
      <c r="AI57" s="71"/>
      <c r="AJ57" s="71"/>
      <c r="AK57" s="71"/>
      <c r="AL57" s="71"/>
      <c r="AM57" s="71"/>
      <c r="AN57" s="71"/>
      <c r="AO57" s="71"/>
    </row>
    <row r="58" spans="1:41" s="192" customFormat="1" ht="13.5" thickBot="1">
      <c r="A58" s="59" t="s">
        <v>1043</v>
      </c>
      <c r="B58" s="59" t="s">
        <v>1050</v>
      </c>
      <c r="C58" s="34" t="s">
        <v>1054</v>
      </c>
      <c r="D58" s="46" t="s">
        <v>1056</v>
      </c>
      <c r="E58" s="34">
        <v>526515010080402</v>
      </c>
      <c r="F58" s="34"/>
      <c r="G58" s="47" t="s">
        <v>21</v>
      </c>
      <c r="H58" s="351">
        <v>258.956463</v>
      </c>
      <c r="I58" s="351">
        <v>357.9762233895493</v>
      </c>
      <c r="J58" s="351">
        <f>VLOOKUP(E58,'[2]Plan1'!$A$2:$J$430,10,FALSE)</f>
        <v>287.786</v>
      </c>
      <c r="K58" s="351">
        <v>353.6217860105059</v>
      </c>
      <c r="L58" s="351">
        <v>252.74028</v>
      </c>
      <c r="M58" s="351">
        <v>349.3779375172795</v>
      </c>
      <c r="N58" s="351">
        <v>252.74028</v>
      </c>
      <c r="O58" s="351">
        <v>349.3779375172795</v>
      </c>
      <c r="P58" s="351">
        <v>252.74028</v>
      </c>
      <c r="Q58" s="351">
        <v>349.3779375172795</v>
      </c>
      <c r="R58" s="351">
        <v>252.74028</v>
      </c>
      <c r="S58" s="351">
        <v>349.3779375172795</v>
      </c>
      <c r="T58" s="351">
        <v>252.74028</v>
      </c>
      <c r="U58" s="351">
        <v>349.3779375172795</v>
      </c>
      <c r="V58" s="351">
        <v>238.363758</v>
      </c>
      <c r="W58" s="351">
        <v>329.49958529167816</v>
      </c>
      <c r="X58" s="351" t="s">
        <v>341</v>
      </c>
      <c r="Y58" s="351" t="s">
        <v>341</v>
      </c>
      <c r="Z58" s="71" t="s">
        <v>351</v>
      </c>
      <c r="AA58" s="71" t="s">
        <v>352</v>
      </c>
      <c r="AB58" s="71"/>
      <c r="AC58" s="71"/>
      <c r="AD58" s="71"/>
      <c r="AE58" s="71"/>
      <c r="AF58" s="71"/>
      <c r="AG58" s="71"/>
      <c r="AH58" s="71"/>
      <c r="AI58" s="71"/>
      <c r="AJ58" s="71"/>
      <c r="AK58" s="71"/>
      <c r="AL58" s="71"/>
      <c r="AM58" s="71"/>
      <c r="AN58" s="71"/>
      <c r="AO58" s="71"/>
    </row>
    <row r="59" spans="1:41" s="192" customFormat="1" ht="13.5" thickBot="1">
      <c r="A59" s="59" t="s">
        <v>1043</v>
      </c>
      <c r="B59" s="59" t="s">
        <v>1051</v>
      </c>
      <c r="C59" s="34" t="s">
        <v>1055</v>
      </c>
      <c r="D59" s="46" t="s">
        <v>1058</v>
      </c>
      <c r="E59" s="34">
        <v>526515010080502</v>
      </c>
      <c r="F59" s="34"/>
      <c r="G59" s="47" t="s">
        <v>21</v>
      </c>
      <c r="H59" s="351">
        <v>258.956463</v>
      </c>
      <c r="I59" s="351">
        <v>357.9762233895493</v>
      </c>
      <c r="J59" s="351">
        <f>VLOOKUP(E59,'[2]Plan1'!$A$2:$J$430,10,FALSE)</f>
        <v>287.786</v>
      </c>
      <c r="K59" s="351">
        <v>353.6217860105059</v>
      </c>
      <c r="L59" s="351">
        <v>252.74028</v>
      </c>
      <c r="M59" s="351">
        <v>349.3779375172795</v>
      </c>
      <c r="N59" s="351">
        <v>252.74028</v>
      </c>
      <c r="O59" s="351">
        <v>349.3779375172795</v>
      </c>
      <c r="P59" s="351">
        <v>252.74028</v>
      </c>
      <c r="Q59" s="351">
        <v>349.3779375172795</v>
      </c>
      <c r="R59" s="351">
        <v>252.74028</v>
      </c>
      <c r="S59" s="351">
        <v>349.3779375172795</v>
      </c>
      <c r="T59" s="351">
        <v>252.74028</v>
      </c>
      <c r="U59" s="351">
        <v>349.3779375172795</v>
      </c>
      <c r="V59" s="351">
        <v>238.363758</v>
      </c>
      <c r="W59" s="351">
        <v>329.49958529167816</v>
      </c>
      <c r="X59" s="351" t="s">
        <v>341</v>
      </c>
      <c r="Y59" s="351" t="s">
        <v>341</v>
      </c>
      <c r="Z59" s="47" t="s">
        <v>351</v>
      </c>
      <c r="AA59" s="47" t="s">
        <v>352</v>
      </c>
      <c r="AB59" s="47"/>
      <c r="AC59" s="47"/>
      <c r="AD59" s="47"/>
      <c r="AE59" s="47"/>
      <c r="AF59" s="47"/>
      <c r="AG59" s="47"/>
      <c r="AH59" s="47"/>
      <c r="AI59" s="47"/>
      <c r="AJ59" s="47"/>
      <c r="AK59" s="47"/>
      <c r="AL59" s="47"/>
      <c r="AM59" s="47"/>
      <c r="AN59" s="47"/>
      <c r="AO59" s="47"/>
    </row>
    <row r="60" spans="1:41" s="192" customFormat="1" ht="13.5" thickBot="1">
      <c r="A60" s="59" t="s">
        <v>803</v>
      </c>
      <c r="B60" s="59" t="s">
        <v>807</v>
      </c>
      <c r="C60" s="34">
        <v>7896261017054</v>
      </c>
      <c r="D60" s="46">
        <v>1006800700087</v>
      </c>
      <c r="E60" s="34">
        <v>526512806166318</v>
      </c>
      <c r="F60" s="34"/>
      <c r="G60" s="46" t="s">
        <v>28</v>
      </c>
      <c r="H60" s="351">
        <v>32.146336</v>
      </c>
      <c r="I60" s="351">
        <v>42.735610793566394</v>
      </c>
      <c r="J60" s="351">
        <f>VLOOKUP(E60,'[2]Plan1'!$A$2:$J$430,10,FALSE)</f>
        <v>35.651</v>
      </c>
      <c r="K60" s="351">
        <v>42.14656204282485</v>
      </c>
      <c r="L60" s="351">
        <v>31.24634</v>
      </c>
      <c r="M60" s="351">
        <v>41.583499667332006</v>
      </c>
      <c r="N60" s="351">
        <v>31.24634</v>
      </c>
      <c r="O60" s="351">
        <v>41.583499667332006</v>
      </c>
      <c r="P60" s="351">
        <v>31.24634</v>
      </c>
      <c r="Q60" s="351">
        <v>41.583499667332006</v>
      </c>
      <c r="R60" s="351">
        <v>31.24634</v>
      </c>
      <c r="S60" s="351">
        <v>41.583499667332006</v>
      </c>
      <c r="T60" s="351">
        <v>27.141968000000006</v>
      </c>
      <c r="U60" s="351">
        <v>37.521792</v>
      </c>
      <c r="V60" s="351">
        <v>29.208673</v>
      </c>
      <c r="W60" s="351">
        <v>38.95186024803307</v>
      </c>
      <c r="X60" s="351" t="s">
        <v>341</v>
      </c>
      <c r="Y60" s="351" t="s">
        <v>341</v>
      </c>
      <c r="Z60" s="71" t="s">
        <v>351</v>
      </c>
      <c r="AA60" s="71" t="s">
        <v>352</v>
      </c>
      <c r="AB60" s="71"/>
      <c r="AC60" s="71"/>
      <c r="AD60" s="71"/>
      <c r="AE60" s="71"/>
      <c r="AF60" s="71"/>
      <c r="AG60" s="71"/>
      <c r="AH60" s="71"/>
      <c r="AI60" s="71"/>
      <c r="AJ60" s="71"/>
      <c r="AK60" s="71"/>
      <c r="AL60" s="71"/>
      <c r="AM60" s="71"/>
      <c r="AN60" s="71"/>
      <c r="AO60" s="71"/>
    </row>
    <row r="61" spans="1:41" s="192" customFormat="1" ht="13.5" thickBot="1">
      <c r="A61" s="59" t="s">
        <v>813</v>
      </c>
      <c r="B61" s="59" t="s">
        <v>240</v>
      </c>
      <c r="C61" s="34">
        <v>7896261013612</v>
      </c>
      <c r="D61" s="46" t="s">
        <v>241</v>
      </c>
      <c r="E61" s="34">
        <v>526529303111313</v>
      </c>
      <c r="F61" s="34">
        <v>713396</v>
      </c>
      <c r="G61" s="47" t="s">
        <v>21</v>
      </c>
      <c r="H61" s="351">
        <v>44.723414</v>
      </c>
      <c r="I61" s="351">
        <v>61.81918717168924</v>
      </c>
      <c r="J61" s="351">
        <f>VLOOKUP(E61,'[2]Plan1'!$A$2:$J$430,10,FALSE)</f>
        <v>49.702</v>
      </c>
      <c r="K61" s="351">
        <v>61.07271219242466</v>
      </c>
      <c r="L61" s="351">
        <v>43.64984</v>
      </c>
      <c r="M61" s="351">
        <v>60.34006082388719</v>
      </c>
      <c r="N61" s="351">
        <v>43.64984</v>
      </c>
      <c r="O61" s="351">
        <v>60.34006082388719</v>
      </c>
      <c r="P61" s="351">
        <v>43.64984</v>
      </c>
      <c r="Q61" s="351">
        <v>60.34006082388719</v>
      </c>
      <c r="R61" s="351">
        <v>43.64984</v>
      </c>
      <c r="S61" s="351">
        <v>60.34006082388719</v>
      </c>
      <c r="T61" s="351">
        <v>43.64984</v>
      </c>
      <c r="U61" s="351">
        <v>60.34006082388719</v>
      </c>
      <c r="V61" s="351">
        <v>41.166923999999995</v>
      </c>
      <c r="W61" s="351">
        <v>56.91180536356096</v>
      </c>
      <c r="X61" s="351" t="s">
        <v>341</v>
      </c>
      <c r="Y61" s="351" t="s">
        <v>341</v>
      </c>
      <c r="Z61" s="71" t="s">
        <v>357</v>
      </c>
      <c r="AA61" s="71" t="s">
        <v>352</v>
      </c>
      <c r="AB61" s="71"/>
      <c r="AC61" s="71"/>
      <c r="AD61" s="71"/>
      <c r="AE61" s="71"/>
      <c r="AF61" s="71"/>
      <c r="AG61" s="71"/>
      <c r="AH61" s="71"/>
      <c r="AI61" s="71"/>
      <c r="AJ61" s="71"/>
      <c r="AK61" s="71"/>
      <c r="AL61" s="71"/>
      <c r="AM61" s="71"/>
      <c r="AN61" s="71"/>
      <c r="AO61" s="71"/>
    </row>
    <row r="62" spans="1:41" s="192" customFormat="1" ht="13.5" thickBot="1">
      <c r="A62" s="59" t="s">
        <v>826</v>
      </c>
      <c r="B62" s="59" t="s">
        <v>253</v>
      </c>
      <c r="C62" s="34">
        <v>7896261015326</v>
      </c>
      <c r="D62" s="46" t="s">
        <v>254</v>
      </c>
      <c r="E62" s="34">
        <v>526530812113318</v>
      </c>
      <c r="F62" s="34">
        <v>715488</v>
      </c>
      <c r="G62" s="47" t="s">
        <v>21</v>
      </c>
      <c r="H62" s="351">
        <v>39.78339</v>
      </c>
      <c r="I62" s="351">
        <v>54.99032347249101</v>
      </c>
      <c r="J62" s="351">
        <f>VLOOKUP(E62,'[2]Plan1'!$A$2:$J$430,10,FALSE)</f>
        <v>44.212</v>
      </c>
      <c r="K62" s="351">
        <v>54.32679015758916</v>
      </c>
      <c r="L62" s="351">
        <v>38.828399999999995</v>
      </c>
      <c r="M62" s="351">
        <v>53.677080453414426</v>
      </c>
      <c r="N62" s="351">
        <v>38.828399999999995</v>
      </c>
      <c r="O62" s="351">
        <v>53.677080453414426</v>
      </c>
      <c r="P62" s="351">
        <v>38.828399999999995</v>
      </c>
      <c r="Q62" s="351">
        <v>53.677080453414426</v>
      </c>
      <c r="R62" s="351">
        <v>38.828399999999995</v>
      </c>
      <c r="S62" s="351">
        <v>53.677080453414426</v>
      </c>
      <c r="T62" s="351">
        <v>38.828399999999995</v>
      </c>
      <c r="U62" s="351">
        <v>53.677080453414426</v>
      </c>
      <c r="V62" s="351">
        <v>36.61973999999999</v>
      </c>
      <c r="W62" s="351">
        <v>50.62206248272048</v>
      </c>
      <c r="X62" s="351" t="s">
        <v>341</v>
      </c>
      <c r="Y62" s="351" t="s">
        <v>341</v>
      </c>
      <c r="Z62" s="71" t="s">
        <v>351</v>
      </c>
      <c r="AA62" s="71" t="s">
        <v>352</v>
      </c>
      <c r="AB62" s="71"/>
      <c r="AC62" s="71"/>
      <c r="AD62" s="71"/>
      <c r="AE62" s="71"/>
      <c r="AF62" s="71"/>
      <c r="AG62" s="71"/>
      <c r="AH62" s="71"/>
      <c r="AI62" s="71"/>
      <c r="AJ62" s="71"/>
      <c r="AK62" s="71"/>
      <c r="AL62" s="71"/>
      <c r="AM62" s="71"/>
      <c r="AN62" s="71"/>
      <c r="AO62" s="71"/>
    </row>
    <row r="63" spans="1:41" s="192" customFormat="1" ht="13.5" thickBot="1">
      <c r="A63" s="59" t="s">
        <v>826</v>
      </c>
      <c r="B63" s="59" t="s">
        <v>255</v>
      </c>
      <c r="C63" s="34">
        <v>7896261015340</v>
      </c>
      <c r="D63" s="46" t="s">
        <v>256</v>
      </c>
      <c r="E63" s="34">
        <v>526530806113311</v>
      </c>
      <c r="F63" s="34">
        <v>715491</v>
      </c>
      <c r="G63" s="47" t="s">
        <v>21</v>
      </c>
      <c r="H63" s="351">
        <v>38.477523</v>
      </c>
      <c r="I63" s="351">
        <v>53.19325407796516</v>
      </c>
      <c r="J63" s="351">
        <f>VLOOKUP(E63,'[2]Plan1'!$A$2:$J$430,10,FALSE)</f>
        <v>42.761</v>
      </c>
      <c r="K63" s="351">
        <v>52.543544373790425</v>
      </c>
      <c r="L63" s="351">
        <v>37.55388</v>
      </c>
      <c r="M63" s="351">
        <v>51.907658280342815</v>
      </c>
      <c r="N63" s="351">
        <v>37.55388</v>
      </c>
      <c r="O63" s="351">
        <v>51.907658280342815</v>
      </c>
      <c r="P63" s="351">
        <v>37.55388</v>
      </c>
      <c r="Q63" s="351">
        <v>51.907658280342815</v>
      </c>
      <c r="R63" s="351">
        <v>37.55388</v>
      </c>
      <c r="S63" s="351">
        <v>51.907658280342815</v>
      </c>
      <c r="T63" s="351">
        <v>37.55388</v>
      </c>
      <c r="U63" s="351">
        <v>51.907658280342815</v>
      </c>
      <c r="V63" s="351">
        <v>35.417717999999994</v>
      </c>
      <c r="W63" s="351">
        <v>48.96322919546586</v>
      </c>
      <c r="X63" s="351" t="s">
        <v>341</v>
      </c>
      <c r="Y63" s="351" t="s">
        <v>341</v>
      </c>
      <c r="Z63" s="71" t="s">
        <v>351</v>
      </c>
      <c r="AA63" s="71" t="s">
        <v>352</v>
      </c>
      <c r="AB63" s="71"/>
      <c r="AC63" s="71"/>
      <c r="AD63" s="71"/>
      <c r="AE63" s="71"/>
      <c r="AF63" s="71"/>
      <c r="AG63" s="71"/>
      <c r="AH63" s="71"/>
      <c r="AI63" s="71"/>
      <c r="AJ63" s="71"/>
      <c r="AK63" s="71"/>
      <c r="AL63" s="71"/>
      <c r="AM63" s="71"/>
      <c r="AN63" s="71"/>
      <c r="AO63" s="71"/>
    </row>
    <row r="64" spans="1:41" s="192" customFormat="1" ht="13.5" thickBot="1">
      <c r="A64" s="59" t="s">
        <v>826</v>
      </c>
      <c r="B64" s="59" t="s">
        <v>257</v>
      </c>
      <c r="C64" s="34">
        <v>7896261015364</v>
      </c>
      <c r="D64" s="46" t="s">
        <v>258</v>
      </c>
      <c r="E64" s="34">
        <v>526530809112314</v>
      </c>
      <c r="F64" s="34">
        <v>715494</v>
      </c>
      <c r="G64" s="47" t="s">
        <v>21</v>
      </c>
      <c r="H64" s="351">
        <v>39.78339</v>
      </c>
      <c r="I64" s="351">
        <v>54.99032347249101</v>
      </c>
      <c r="J64" s="351">
        <f>VLOOKUP(E64,'[2]Plan1'!$A$2:$J$430,10,FALSE)</f>
        <v>44.212</v>
      </c>
      <c r="K64" s="351">
        <v>54.32679015758916</v>
      </c>
      <c r="L64" s="351">
        <v>38.828399999999995</v>
      </c>
      <c r="M64" s="351">
        <v>53.677080453414426</v>
      </c>
      <c r="N64" s="351">
        <v>38.828399999999995</v>
      </c>
      <c r="O64" s="351">
        <v>53.677080453414426</v>
      </c>
      <c r="P64" s="351">
        <v>38.828399999999995</v>
      </c>
      <c r="Q64" s="351">
        <v>53.677080453414426</v>
      </c>
      <c r="R64" s="351">
        <v>38.828399999999995</v>
      </c>
      <c r="S64" s="351">
        <v>53.677080453414426</v>
      </c>
      <c r="T64" s="351">
        <v>38.828399999999995</v>
      </c>
      <c r="U64" s="351">
        <v>53.677080453414426</v>
      </c>
      <c r="V64" s="351">
        <v>36.61973999999999</v>
      </c>
      <c r="W64" s="351">
        <v>50.62206248272048</v>
      </c>
      <c r="X64" s="351" t="s">
        <v>341</v>
      </c>
      <c r="Y64" s="351" t="s">
        <v>341</v>
      </c>
      <c r="Z64" s="47" t="s">
        <v>351</v>
      </c>
      <c r="AA64" s="47" t="s">
        <v>352</v>
      </c>
      <c r="AB64" s="47"/>
      <c r="AC64" s="47"/>
      <c r="AD64" s="47"/>
      <c r="AE64" s="47"/>
      <c r="AF64" s="47"/>
      <c r="AG64" s="47"/>
      <c r="AH64" s="47"/>
      <c r="AI64" s="47"/>
      <c r="AJ64" s="47"/>
      <c r="AK64" s="47"/>
      <c r="AL64" s="47"/>
      <c r="AM64" s="47"/>
      <c r="AN64" s="47"/>
      <c r="AO64" s="47"/>
    </row>
    <row r="65" spans="1:41" s="192" customFormat="1" ht="13.5" thickBot="1">
      <c r="A65" s="59" t="s">
        <v>817</v>
      </c>
      <c r="B65" s="59" t="s">
        <v>245</v>
      </c>
      <c r="C65" s="34">
        <v>7896261017689</v>
      </c>
      <c r="D65" s="46" t="s">
        <v>246</v>
      </c>
      <c r="E65" s="34">
        <v>526531811110410</v>
      </c>
      <c r="F65" s="34">
        <v>721599</v>
      </c>
      <c r="G65" s="47" t="s">
        <v>21</v>
      </c>
      <c r="H65" s="351">
        <v>51.465332000000004</v>
      </c>
      <c r="I65" s="351">
        <v>71.15012441249654</v>
      </c>
      <c r="J65" s="351">
        <f>VLOOKUP(E65,'[2]Plan1'!$A$2:$J$430,10,FALSE)</f>
        <v>57.195</v>
      </c>
      <c r="K65" s="351">
        <v>70.27923693668787</v>
      </c>
      <c r="L65" s="351">
        <v>50.22992</v>
      </c>
      <c r="M65" s="351">
        <v>69.43599668233341</v>
      </c>
      <c r="N65" s="351">
        <v>50.22992</v>
      </c>
      <c r="O65" s="351">
        <v>69.43599668233341</v>
      </c>
      <c r="P65" s="351">
        <v>50.22992</v>
      </c>
      <c r="Q65" s="351">
        <v>69.43599668233341</v>
      </c>
      <c r="R65" s="351">
        <v>50.22992</v>
      </c>
      <c r="S65" s="351">
        <v>69.43599668233341</v>
      </c>
      <c r="T65" s="351">
        <v>50.22992</v>
      </c>
      <c r="U65" s="351">
        <v>69.43599668233341</v>
      </c>
      <c r="V65" s="351">
        <v>47.372712</v>
      </c>
      <c r="W65" s="351">
        <v>65.48244401437655</v>
      </c>
      <c r="X65" s="351" t="s">
        <v>341</v>
      </c>
      <c r="Y65" s="351" t="s">
        <v>341</v>
      </c>
      <c r="Z65" s="47" t="s">
        <v>351</v>
      </c>
      <c r="AA65" s="47" t="s">
        <v>352</v>
      </c>
      <c r="AB65" s="47"/>
      <c r="AC65" s="47"/>
      <c r="AD65" s="47"/>
      <c r="AE65" s="47"/>
      <c r="AF65" s="47"/>
      <c r="AG65" s="47"/>
      <c r="AH65" s="47"/>
      <c r="AI65" s="47"/>
      <c r="AJ65" s="47"/>
      <c r="AK65" s="47"/>
      <c r="AL65" s="47"/>
      <c r="AM65" s="47"/>
      <c r="AN65" s="47"/>
      <c r="AO65" s="47"/>
    </row>
    <row r="66" spans="1:41" s="192" customFormat="1" ht="13.5" thickBot="1">
      <c r="A66" s="59" t="s">
        <v>817</v>
      </c>
      <c r="B66" s="59" t="s">
        <v>819</v>
      </c>
      <c r="C66" s="34">
        <v>7896261017627</v>
      </c>
      <c r="D66" s="46">
        <v>1006810750028</v>
      </c>
      <c r="E66" s="34">
        <v>526531808111411</v>
      </c>
      <c r="F66" s="34"/>
      <c r="G66" s="47" t="s">
        <v>21</v>
      </c>
      <c r="H66" s="351">
        <v>51.465332000000004</v>
      </c>
      <c r="I66" s="351">
        <v>71.15012441249654</v>
      </c>
      <c r="J66" s="351">
        <f>VLOOKUP(E66,'[2]Plan1'!$A$2:$J$430,10,FALSE)</f>
        <v>57.195</v>
      </c>
      <c r="K66" s="351">
        <v>70.27923693668787</v>
      </c>
      <c r="L66" s="351">
        <v>50.22992</v>
      </c>
      <c r="M66" s="351">
        <v>69.43599668233341</v>
      </c>
      <c r="N66" s="351">
        <v>50.22992</v>
      </c>
      <c r="O66" s="351">
        <v>69.43599668233341</v>
      </c>
      <c r="P66" s="351">
        <v>50.22992</v>
      </c>
      <c r="Q66" s="351">
        <v>69.43599668233341</v>
      </c>
      <c r="R66" s="351">
        <v>50.22992</v>
      </c>
      <c r="S66" s="351">
        <v>69.43599668233341</v>
      </c>
      <c r="T66" s="351">
        <v>50.22992</v>
      </c>
      <c r="U66" s="351">
        <v>69.43599668233341</v>
      </c>
      <c r="V66" s="351">
        <v>47.372712</v>
      </c>
      <c r="W66" s="351">
        <v>65.48244401437655</v>
      </c>
      <c r="X66" s="351" t="s">
        <v>341</v>
      </c>
      <c r="Y66" s="351"/>
      <c r="Z66" s="71" t="s">
        <v>351</v>
      </c>
      <c r="AA66" s="71" t="s">
        <v>352</v>
      </c>
      <c r="AB66" s="71"/>
      <c r="AC66" s="71"/>
      <c r="AD66" s="71"/>
      <c r="AE66" s="71"/>
      <c r="AF66" s="71"/>
      <c r="AG66" s="71"/>
      <c r="AH66" s="71"/>
      <c r="AI66" s="71"/>
      <c r="AJ66" s="71"/>
      <c r="AK66" s="71"/>
      <c r="AL66" s="71"/>
      <c r="AM66" s="71"/>
      <c r="AN66" s="71"/>
      <c r="AO66" s="71"/>
    </row>
    <row r="67" spans="1:41" s="192" customFormat="1" ht="13.5" thickBot="1">
      <c r="A67" s="59" t="s">
        <v>817</v>
      </c>
      <c r="B67" s="59" t="s">
        <v>990</v>
      </c>
      <c r="C67" s="34">
        <v>7896261017665</v>
      </c>
      <c r="D67" s="46" t="s">
        <v>341</v>
      </c>
      <c r="E67" s="34">
        <v>526531807113419</v>
      </c>
      <c r="F67" s="34"/>
      <c r="G67" s="47" t="s">
        <v>21</v>
      </c>
      <c r="H67" s="351">
        <v>135.74943</v>
      </c>
      <c r="I67" s="351">
        <v>187.65551562068012</v>
      </c>
      <c r="J67" s="351">
        <f>VLOOKUP(E67,'[2]Plan1'!$A$2:$J$430,10,FALSE)</f>
        <v>150.862</v>
      </c>
      <c r="K67" s="351">
        <v>185.374619850705</v>
      </c>
      <c r="L67" s="351">
        <v>132.49079999999998</v>
      </c>
      <c r="M67" s="351">
        <v>183.14901852363838</v>
      </c>
      <c r="N67" s="351">
        <v>132.49079999999998</v>
      </c>
      <c r="O67" s="351">
        <v>183.14901852363838</v>
      </c>
      <c r="P67" s="351">
        <v>132.49079999999998</v>
      </c>
      <c r="Q67" s="351">
        <v>183.14901852363838</v>
      </c>
      <c r="R67" s="351">
        <v>132.49079999999998</v>
      </c>
      <c r="S67" s="351">
        <v>183.14901852363838</v>
      </c>
      <c r="T67" s="351">
        <v>132.49079999999998</v>
      </c>
      <c r="U67" s="351">
        <v>183.14901852363838</v>
      </c>
      <c r="V67" s="351">
        <v>124.95437999999999</v>
      </c>
      <c r="W67" s="351">
        <v>172.72601603538843</v>
      </c>
      <c r="X67" s="351" t="s">
        <v>341</v>
      </c>
      <c r="Y67" s="351"/>
      <c r="Z67" s="47" t="s">
        <v>341</v>
      </c>
      <c r="AA67" s="47" t="s">
        <v>341</v>
      </c>
      <c r="AB67" s="47"/>
      <c r="AC67" s="47"/>
      <c r="AD67" s="47"/>
      <c r="AE67" s="47"/>
      <c r="AF67" s="47"/>
      <c r="AG67" s="47"/>
      <c r="AH67" s="47"/>
      <c r="AI67" s="47"/>
      <c r="AJ67" s="47"/>
      <c r="AK67" s="47"/>
      <c r="AL67" s="47"/>
      <c r="AM67" s="47"/>
      <c r="AN67" s="47"/>
      <c r="AO67" s="47"/>
    </row>
    <row r="68" spans="1:41" ht="13.5" thickBot="1">
      <c r="A68" s="59" t="s">
        <v>841</v>
      </c>
      <c r="B68" s="59" t="s">
        <v>419</v>
      </c>
      <c r="C68" s="34">
        <v>7896261000230</v>
      </c>
      <c r="D68" s="46">
        <v>1006800800014</v>
      </c>
      <c r="E68" s="34">
        <v>526513201111415</v>
      </c>
      <c r="F68" s="34"/>
      <c r="G68" s="47" t="s">
        <v>28</v>
      </c>
      <c r="H68" s="351">
        <v>16.473855999999998</v>
      </c>
      <c r="I68" s="351">
        <v>21.892861890203374</v>
      </c>
      <c r="J68" s="351">
        <f>VLOOKUP(E68,'[2]Plan1'!$A$2:$J$430,10,FALSE)</f>
        <v>18.27</v>
      </c>
      <c r="K68" s="351">
        <v>21.59861683734539</v>
      </c>
      <c r="L68" s="351">
        <v>16.012639999999998</v>
      </c>
      <c r="M68" s="351">
        <v>21.304058549567536</v>
      </c>
      <c r="N68" s="351">
        <v>16.012639999999998</v>
      </c>
      <c r="O68" s="351">
        <v>21.304058549567536</v>
      </c>
      <c r="P68" s="351">
        <v>16.012639999999998</v>
      </c>
      <c r="Q68" s="351">
        <v>21.304058549567536</v>
      </c>
      <c r="R68" s="351">
        <v>16.012639999999998</v>
      </c>
      <c r="S68" s="351">
        <v>21.304058549567536</v>
      </c>
      <c r="T68" s="351">
        <v>13.903748</v>
      </c>
      <c r="U68" s="351">
        <v>19.22112</v>
      </c>
      <c r="V68" s="351">
        <v>14.968407999999998</v>
      </c>
      <c r="W68" s="351">
        <v>19.962661688225097</v>
      </c>
      <c r="X68" s="351" t="s">
        <v>341</v>
      </c>
      <c r="Y68" s="351" t="s">
        <v>341</v>
      </c>
      <c r="Z68" s="47" t="s">
        <v>356</v>
      </c>
      <c r="AA68" s="47" t="s">
        <v>352</v>
      </c>
      <c r="AB68" s="47" t="s">
        <v>842</v>
      </c>
      <c r="AC68" s="47"/>
      <c r="AD68" s="47"/>
      <c r="AE68" s="47"/>
      <c r="AF68" s="47"/>
      <c r="AG68" s="47"/>
      <c r="AH68" s="47"/>
      <c r="AI68" s="47"/>
      <c r="AJ68" s="47"/>
      <c r="AK68" s="47"/>
      <c r="AL68" s="47"/>
      <c r="AM68" s="47"/>
      <c r="AN68" s="47"/>
      <c r="AO68" s="47"/>
    </row>
    <row r="69" spans="1:41" ht="13.5" thickBot="1">
      <c r="A69" s="59" t="s">
        <v>841</v>
      </c>
      <c r="B69" s="59" t="s">
        <v>843</v>
      </c>
      <c r="C69" s="34">
        <v>7896261011885</v>
      </c>
      <c r="D69" s="46">
        <v>1006800800057</v>
      </c>
      <c r="E69" s="34">
        <v>526513205115415</v>
      </c>
      <c r="F69" s="34"/>
      <c r="G69" s="47" t="s">
        <v>28</v>
      </c>
      <c r="H69" s="351">
        <v>49.411424</v>
      </c>
      <c r="I69" s="351">
        <v>65.67858567061013</v>
      </c>
      <c r="J69" s="351">
        <f>VLOOKUP(E69,'[2]Plan1'!$A$2:$J$430,10,FALSE)</f>
        <v>54.798</v>
      </c>
      <c r="K69" s="351">
        <v>64.78255087112647</v>
      </c>
      <c r="L69" s="351">
        <v>48.02806</v>
      </c>
      <c r="M69" s="351">
        <v>63.9121756487026</v>
      </c>
      <c r="N69" s="351">
        <v>48.02806</v>
      </c>
      <c r="O69" s="351">
        <v>63.9121756487026</v>
      </c>
      <c r="P69" s="351">
        <v>48.02806</v>
      </c>
      <c r="Q69" s="351">
        <v>63.9121756487026</v>
      </c>
      <c r="R69" s="351">
        <v>48.02806</v>
      </c>
      <c r="S69" s="351">
        <v>63.9121756487026</v>
      </c>
      <c r="T69" s="351">
        <v>41.718478000000005</v>
      </c>
      <c r="U69" s="351">
        <v>57.672383999999994</v>
      </c>
      <c r="V69" s="351">
        <v>44.896007</v>
      </c>
      <c r="W69" s="351">
        <v>59.87464995332711</v>
      </c>
      <c r="X69" s="351" t="s">
        <v>341</v>
      </c>
      <c r="Y69" s="351" t="s">
        <v>341</v>
      </c>
      <c r="Z69" s="47" t="s">
        <v>356</v>
      </c>
      <c r="AA69" s="47" t="s">
        <v>352</v>
      </c>
      <c r="AB69" s="47" t="s">
        <v>842</v>
      </c>
      <c r="AC69" s="47"/>
      <c r="AD69" s="47"/>
      <c r="AE69" s="47"/>
      <c r="AF69" s="47"/>
      <c r="AG69" s="47"/>
      <c r="AH69" s="47"/>
      <c r="AI69" s="47"/>
      <c r="AJ69" s="47"/>
      <c r="AK69" s="47"/>
      <c r="AL69" s="47"/>
      <c r="AM69" s="47"/>
      <c r="AN69" s="47"/>
      <c r="AO69" s="47"/>
    </row>
    <row r="70" spans="1:41" ht="13.5" thickBot="1">
      <c r="A70" s="59" t="s">
        <v>874</v>
      </c>
      <c r="B70" s="59" t="s">
        <v>991</v>
      </c>
      <c r="C70" s="34">
        <v>7896261017276</v>
      </c>
      <c r="D70" s="46">
        <v>1006809620108</v>
      </c>
      <c r="E70" s="34">
        <v>526514070079307</v>
      </c>
      <c r="F70" s="34"/>
      <c r="G70" s="47" t="s">
        <v>21</v>
      </c>
      <c r="H70" s="351">
        <v>54.856536999999996</v>
      </c>
      <c r="I70" s="351">
        <v>75.83632844899087</v>
      </c>
      <c r="J70" s="351">
        <f>VLOOKUP(E70,'[2]Plan1'!$A$2:$J$430,10,FALSE)</f>
        <v>60.963</v>
      </c>
      <c r="K70" s="351">
        <v>74.9101465302737</v>
      </c>
      <c r="L70" s="351">
        <v>53.539719999999996</v>
      </c>
      <c r="M70" s="351">
        <v>74.01161183301078</v>
      </c>
      <c r="N70" s="351">
        <v>53.539719999999996</v>
      </c>
      <c r="O70" s="351">
        <v>74.01161183301078</v>
      </c>
      <c r="P70" s="351">
        <v>53.539719999999996</v>
      </c>
      <c r="Q70" s="351">
        <v>74.01161183301078</v>
      </c>
      <c r="R70" s="351">
        <v>53.539719999999996</v>
      </c>
      <c r="S70" s="351">
        <v>74.01161183301078</v>
      </c>
      <c r="T70" s="351">
        <v>53.539719999999996</v>
      </c>
      <c r="U70" s="351">
        <v>74.01161183301078</v>
      </c>
      <c r="V70" s="351">
        <v>50.49424199999999</v>
      </c>
      <c r="W70" s="351">
        <v>69.7954105612386</v>
      </c>
      <c r="X70" s="351" t="s">
        <v>341</v>
      </c>
      <c r="Y70" s="351" t="s">
        <v>341</v>
      </c>
      <c r="Z70" s="47" t="s">
        <v>341</v>
      </c>
      <c r="AA70" s="47" t="s">
        <v>341</v>
      </c>
      <c r="AB70" s="47" t="s">
        <v>341</v>
      </c>
      <c r="AC70" s="47"/>
      <c r="AD70" s="47"/>
      <c r="AE70" s="47"/>
      <c r="AF70" s="47"/>
      <c r="AG70" s="47"/>
      <c r="AH70" s="47"/>
      <c r="AI70" s="47"/>
      <c r="AJ70" s="47"/>
      <c r="AK70" s="47"/>
      <c r="AL70" s="47"/>
      <c r="AM70" s="47"/>
      <c r="AN70" s="47"/>
      <c r="AO70" s="47"/>
    </row>
    <row r="71" spans="1:41" ht="13.5" thickBot="1">
      <c r="A71" s="59" t="s">
        <v>928</v>
      </c>
      <c r="B71" s="59" t="s">
        <v>1271</v>
      </c>
      <c r="C71" s="34">
        <v>7896261019393</v>
      </c>
      <c r="D71" s="46"/>
      <c r="E71" s="34">
        <v>526515060085203</v>
      </c>
      <c r="F71" s="34"/>
      <c r="G71" s="47" t="s">
        <v>21</v>
      </c>
      <c r="H71" s="351">
        <v>22.09</v>
      </c>
      <c r="I71" s="351">
        <v>30.53</v>
      </c>
      <c r="J71" s="351">
        <f>VLOOKUP(E71,'[2]Plan1'!$A$2:$J$430,10,FALSE)</f>
        <v>24.547</v>
      </c>
      <c r="K71" s="351">
        <v>30.16</v>
      </c>
      <c r="L71" s="351">
        <v>21.56</v>
      </c>
      <c r="M71" s="351">
        <v>29.8</v>
      </c>
      <c r="N71" s="351">
        <v>21.56</v>
      </c>
      <c r="O71" s="351">
        <v>29.8</v>
      </c>
      <c r="P71" s="351">
        <v>21.56</v>
      </c>
      <c r="Q71" s="351">
        <v>29.8</v>
      </c>
      <c r="R71" s="351">
        <v>21.56</v>
      </c>
      <c r="S71" s="351">
        <v>29.8</v>
      </c>
      <c r="T71" s="351">
        <v>21.56</v>
      </c>
      <c r="U71" s="351">
        <v>29.8</v>
      </c>
      <c r="V71" s="351">
        <v>20.33</v>
      </c>
      <c r="W71" s="351">
        <v>28.11</v>
      </c>
      <c r="X71" s="351" t="s">
        <v>341</v>
      </c>
      <c r="Y71" s="351" t="s">
        <v>341</v>
      </c>
      <c r="Z71" s="47" t="s">
        <v>351</v>
      </c>
      <c r="AA71" s="47" t="s">
        <v>352</v>
      </c>
      <c r="AB71" s="47" t="s">
        <v>423</v>
      </c>
      <c r="AC71" s="47"/>
      <c r="AD71" s="47"/>
      <c r="AE71" s="47"/>
      <c r="AF71" s="47"/>
      <c r="AG71" s="47"/>
      <c r="AH71" s="47"/>
      <c r="AI71" s="47"/>
      <c r="AJ71" s="47"/>
      <c r="AK71" s="47"/>
      <c r="AL71" s="47"/>
      <c r="AM71" s="47"/>
      <c r="AN71" s="47"/>
      <c r="AO71" s="47"/>
    </row>
    <row r="72" spans="1:41" ht="34.5" thickBot="1">
      <c r="A72" s="59" t="s">
        <v>1189</v>
      </c>
      <c r="B72" s="59" t="s">
        <v>1186</v>
      </c>
      <c r="C72" s="34">
        <v>7896261018327</v>
      </c>
      <c r="D72" s="46" t="s">
        <v>1190</v>
      </c>
      <c r="E72" s="34">
        <v>526515030084902</v>
      </c>
      <c r="F72" s="34"/>
      <c r="G72" s="47" t="s">
        <v>28</v>
      </c>
      <c r="H72" s="351">
        <v>345.16</v>
      </c>
      <c r="I72" s="351">
        <v>458.81</v>
      </c>
      <c r="J72" s="351">
        <f>VLOOKUP(E72,'[2]Plan1'!$A$2:$J$430,10,FALSE)</f>
        <v>382.792</v>
      </c>
      <c r="K72" s="351">
        <v>452.54</v>
      </c>
      <c r="L72" s="351">
        <v>335.5</v>
      </c>
      <c r="M72" s="351">
        <v>446.44</v>
      </c>
      <c r="N72" s="351">
        <v>335.5</v>
      </c>
      <c r="O72" s="351">
        <v>446.44</v>
      </c>
      <c r="P72" s="351">
        <v>335.5</v>
      </c>
      <c r="Q72" s="351">
        <v>446.44</v>
      </c>
      <c r="R72" s="351">
        <v>335.5</v>
      </c>
      <c r="S72" s="351">
        <v>446.44</v>
      </c>
      <c r="T72" s="351">
        <v>291.43</v>
      </c>
      <c r="U72" s="351">
        <v>402.87</v>
      </c>
      <c r="V72" s="351">
        <v>313.62</v>
      </c>
      <c r="W72" s="351">
        <v>418.22</v>
      </c>
      <c r="X72" s="351" t="s">
        <v>341</v>
      </c>
      <c r="Y72" s="351" t="s">
        <v>341</v>
      </c>
      <c r="Z72" s="47" t="s">
        <v>351</v>
      </c>
      <c r="AA72" s="47" t="s">
        <v>352</v>
      </c>
      <c r="AB72" s="47"/>
      <c r="AC72" s="47"/>
      <c r="AD72" s="47"/>
      <c r="AE72" s="47"/>
      <c r="AF72" s="47"/>
      <c r="AG72" s="47"/>
      <c r="AH72" s="47"/>
      <c r="AI72" s="47"/>
      <c r="AJ72" s="47"/>
      <c r="AK72" s="47"/>
      <c r="AL72" s="47"/>
      <c r="AM72" s="47"/>
      <c r="AN72" s="47"/>
      <c r="AO72" s="47"/>
    </row>
    <row r="73" spans="1:41" ht="34.5" thickBot="1">
      <c r="A73" s="59" t="s">
        <v>1189</v>
      </c>
      <c r="B73" s="59" t="s">
        <v>1188</v>
      </c>
      <c r="C73" s="34">
        <v>7896261018334</v>
      </c>
      <c r="D73" s="46" t="s">
        <v>1192</v>
      </c>
      <c r="E73" s="34">
        <v>526515030085102</v>
      </c>
      <c r="F73" s="34"/>
      <c r="G73" s="47" t="s">
        <v>28</v>
      </c>
      <c r="H73" s="351">
        <v>3451.63</v>
      </c>
      <c r="I73" s="351">
        <v>4588.1</v>
      </c>
      <c r="J73" s="351">
        <f>VLOOKUP(E73,'[2]Plan1'!$A$2:$J$430,10,FALSE)</f>
        <v>3827.958</v>
      </c>
      <c r="K73" s="351">
        <v>4525.38</v>
      </c>
      <c r="L73" s="351">
        <v>3554.99</v>
      </c>
      <c r="M73" s="351">
        <v>4464.4</v>
      </c>
      <c r="N73" s="351">
        <v>3554.99</v>
      </c>
      <c r="O73" s="351">
        <v>4464.4</v>
      </c>
      <c r="P73" s="351">
        <v>3554.99</v>
      </c>
      <c r="Q73" s="351">
        <v>4464.4</v>
      </c>
      <c r="R73" s="351">
        <v>3554.99</v>
      </c>
      <c r="S73" s="351">
        <v>4464.4</v>
      </c>
      <c r="T73" s="351">
        <v>2914.34</v>
      </c>
      <c r="U73" s="351">
        <v>4028.67</v>
      </c>
      <c r="V73" s="351">
        <v>3136.2</v>
      </c>
      <c r="W73" s="351">
        <v>4182.16</v>
      </c>
      <c r="X73" s="351" t="s">
        <v>341</v>
      </c>
      <c r="Y73" s="351" t="s">
        <v>341</v>
      </c>
      <c r="Z73" s="47" t="s">
        <v>351</v>
      </c>
      <c r="AA73" s="47" t="s">
        <v>352</v>
      </c>
      <c r="AB73" s="47"/>
      <c r="AC73" s="47"/>
      <c r="AD73" s="47"/>
      <c r="AE73" s="47"/>
      <c r="AF73" s="47"/>
      <c r="AG73" s="47"/>
      <c r="AH73" s="47"/>
      <c r="AI73" s="47"/>
      <c r="AJ73" s="47"/>
      <c r="AK73" s="47"/>
      <c r="AL73" s="47"/>
      <c r="AM73" s="47"/>
      <c r="AN73" s="47"/>
      <c r="AO73" s="47"/>
    </row>
    <row r="74" spans="1:41" ht="33.75">
      <c r="A74" s="59" t="s">
        <v>1207</v>
      </c>
      <c r="B74" s="59" t="s">
        <v>333</v>
      </c>
      <c r="C74" s="34">
        <v>7896261018297</v>
      </c>
      <c r="D74" s="46" t="s">
        <v>334</v>
      </c>
      <c r="E74" s="34">
        <v>526514030079003</v>
      </c>
      <c r="F74" s="34">
        <v>727420</v>
      </c>
      <c r="G74" s="47" t="s">
        <v>28</v>
      </c>
      <c r="H74" s="351">
        <v>963.922</v>
      </c>
      <c r="I74" s="351">
        <v>1281.3</v>
      </c>
      <c r="J74" s="351">
        <f>VLOOKUP(E74,'[2]Plan1'!$A$2:$J$430,10,FALSE)</f>
        <v>1069.02</v>
      </c>
      <c r="K74" s="351">
        <v>1263.784</v>
      </c>
      <c r="L74" s="351">
        <v>936.936</v>
      </c>
      <c r="M74" s="351">
        <v>1246.754</v>
      </c>
      <c r="N74" s="351">
        <v>936.936</v>
      </c>
      <c r="O74" s="351">
        <v>1246.754</v>
      </c>
      <c r="P74" s="351">
        <v>936.936</v>
      </c>
      <c r="Q74" s="351">
        <v>1246.754</v>
      </c>
      <c r="R74" s="351">
        <v>936.936</v>
      </c>
      <c r="S74" s="351">
        <v>1246.754</v>
      </c>
      <c r="T74" s="351">
        <v>813.876</v>
      </c>
      <c r="U74" s="351">
        <v>1125.071</v>
      </c>
      <c r="V74" s="351">
        <v>875.835</v>
      </c>
      <c r="W74" s="351">
        <v>1167.936</v>
      </c>
      <c r="X74" s="351"/>
      <c r="Y74" s="351"/>
      <c r="Z74" s="162"/>
      <c r="AA74" s="47"/>
      <c r="AB74" s="47" t="s">
        <v>976</v>
      </c>
      <c r="AC74" s="47"/>
      <c r="AD74" s="47"/>
      <c r="AE74" s="47"/>
      <c r="AF74" s="47"/>
      <c r="AG74" s="47"/>
      <c r="AH74" s="47"/>
      <c r="AI74" s="47"/>
      <c r="AJ74" s="47"/>
      <c r="AK74" s="47"/>
      <c r="AL74" s="47"/>
      <c r="AM74" s="47"/>
      <c r="AN74" s="47"/>
      <c r="AO74" s="47"/>
    </row>
    <row r="75" spans="1:41" s="143" customFormat="1" ht="34.5" thickBot="1">
      <c r="A75" s="58" t="s">
        <v>1218</v>
      </c>
      <c r="B75" s="58" t="s">
        <v>161</v>
      </c>
      <c r="C75" s="253">
        <v>7896261002289</v>
      </c>
      <c r="D75" s="52" t="s">
        <v>162</v>
      </c>
      <c r="E75" s="104">
        <v>526507501158315</v>
      </c>
      <c r="F75" s="52">
        <v>119484</v>
      </c>
      <c r="G75" s="263" t="s">
        <v>21</v>
      </c>
      <c r="H75" s="354">
        <v>109.31</v>
      </c>
      <c r="I75" s="354">
        <v>151.1</v>
      </c>
      <c r="J75" s="354">
        <f>VLOOKUP(E75,'[2]Plan1'!$A$2:$J$430,10,FALSE)</f>
        <v>121.477</v>
      </c>
      <c r="K75" s="354">
        <v>149.26</v>
      </c>
      <c r="L75" s="354">
        <v>106.68</v>
      </c>
      <c r="M75" s="354">
        <v>147.47</v>
      </c>
      <c r="N75" s="354">
        <v>106.68</v>
      </c>
      <c r="O75" s="354">
        <v>147.47</v>
      </c>
      <c r="P75" s="354">
        <v>106.68</v>
      </c>
      <c r="Q75" s="354">
        <v>147.47</v>
      </c>
      <c r="R75" s="354">
        <v>106.68</v>
      </c>
      <c r="S75" s="354">
        <v>147.47</v>
      </c>
      <c r="T75" s="354">
        <v>106.68</v>
      </c>
      <c r="U75" s="354">
        <v>147.47</v>
      </c>
      <c r="V75" s="354">
        <v>100.61</v>
      </c>
      <c r="W75" s="354">
        <v>139.08</v>
      </c>
      <c r="X75" s="354" t="s">
        <v>341</v>
      </c>
      <c r="Y75" s="354" t="s">
        <v>341</v>
      </c>
      <c r="Z75" s="52" t="s">
        <v>351</v>
      </c>
      <c r="AA75" s="52" t="s">
        <v>352</v>
      </c>
      <c r="AB75" s="236" t="s">
        <v>969</v>
      </c>
      <c r="AC75" s="52" t="s">
        <v>350</v>
      </c>
      <c r="AD75" s="117" t="s">
        <v>350</v>
      </c>
      <c r="AE75" s="117" t="s">
        <v>350</v>
      </c>
      <c r="AF75" s="117" t="s">
        <v>350</v>
      </c>
      <c r="AG75" s="274" t="s">
        <v>350</v>
      </c>
      <c r="AH75" s="117" t="s">
        <v>350</v>
      </c>
      <c r="AI75" s="117" t="s">
        <v>399</v>
      </c>
      <c r="AJ75" s="274" t="s">
        <v>399</v>
      </c>
      <c r="AK75" s="301" t="s">
        <v>1331</v>
      </c>
      <c r="AL75" s="117" t="s">
        <v>350</v>
      </c>
      <c r="AM75" s="283" t="s">
        <v>1249</v>
      </c>
      <c r="AN75" s="117" t="s">
        <v>1294</v>
      </c>
      <c r="AO75" s="288" t="str">
        <f>VLOOKUP(E$75:E$75,'[1]TPN nº.33'!$G:$H,2,FALSE)</f>
        <v>antes de 10/11/2003</v>
      </c>
    </row>
    <row r="76" spans="1:41" s="143" customFormat="1" ht="23.25" thickBot="1">
      <c r="A76" s="58" t="s">
        <v>1219</v>
      </c>
      <c r="B76" s="58" t="s">
        <v>184</v>
      </c>
      <c r="C76" s="253">
        <v>7896261000940</v>
      </c>
      <c r="D76" s="52" t="s">
        <v>185</v>
      </c>
      <c r="E76" s="104">
        <v>526527101112312</v>
      </c>
      <c r="F76" s="52">
        <v>114754</v>
      </c>
      <c r="G76" s="263" t="s">
        <v>21</v>
      </c>
      <c r="H76" s="354">
        <v>53.02</v>
      </c>
      <c r="I76" s="354">
        <v>73.29</v>
      </c>
      <c r="J76" s="354">
        <f>VLOOKUP(E76,'[2]Plan1'!$A$2:$J$430,10,FALSE)</f>
        <v>58.927</v>
      </c>
      <c r="K76" s="354">
        <v>72.4</v>
      </c>
      <c r="L76" s="354">
        <v>51.75</v>
      </c>
      <c r="M76" s="354">
        <v>71.54</v>
      </c>
      <c r="N76" s="354">
        <v>51.75</v>
      </c>
      <c r="O76" s="354">
        <v>71.54</v>
      </c>
      <c r="P76" s="354">
        <v>51.75</v>
      </c>
      <c r="Q76" s="354">
        <v>71.54</v>
      </c>
      <c r="R76" s="354">
        <v>51.75</v>
      </c>
      <c r="S76" s="354">
        <v>71.54</v>
      </c>
      <c r="T76" s="354">
        <v>51.75</v>
      </c>
      <c r="U76" s="354">
        <v>71.54</v>
      </c>
      <c r="V76" s="354">
        <v>48.8</v>
      </c>
      <c r="W76" s="354">
        <v>67.47</v>
      </c>
      <c r="X76" s="354" t="s">
        <v>341</v>
      </c>
      <c r="Y76" s="354" t="s">
        <v>341</v>
      </c>
      <c r="Z76" s="52" t="s">
        <v>351</v>
      </c>
      <c r="AA76" s="52" t="s">
        <v>352</v>
      </c>
      <c r="AB76" s="236" t="s">
        <v>970</v>
      </c>
      <c r="AC76" s="52" t="s">
        <v>350</v>
      </c>
      <c r="AD76" s="117" t="s">
        <v>350</v>
      </c>
      <c r="AE76" s="117" t="s">
        <v>350</v>
      </c>
      <c r="AF76" s="117" t="s">
        <v>350</v>
      </c>
      <c r="AG76" s="274" t="s">
        <v>350</v>
      </c>
      <c r="AH76" s="117" t="s">
        <v>350</v>
      </c>
      <c r="AI76" s="117" t="s">
        <v>350</v>
      </c>
      <c r="AJ76" s="274" t="s">
        <v>399</v>
      </c>
      <c r="AK76" s="301" t="s">
        <v>1332</v>
      </c>
      <c r="AL76" s="117" t="s">
        <v>350</v>
      </c>
      <c r="AM76" s="283" t="s">
        <v>1269</v>
      </c>
      <c r="AN76" s="117" t="s">
        <v>1294</v>
      </c>
      <c r="AO76" s="288">
        <f>VLOOKUP(E$76:E$76,'[1]TPN nº.33'!$G:$H,2,FALSE)</f>
        <v>35199</v>
      </c>
    </row>
    <row r="77" spans="1:41" s="143" customFormat="1" ht="23.25" thickBot="1">
      <c r="A77" s="58" t="s">
        <v>1221</v>
      </c>
      <c r="B77" s="58" t="s">
        <v>238</v>
      </c>
      <c r="C77" s="253">
        <v>7896261013551</v>
      </c>
      <c r="D77" s="52" t="s">
        <v>239</v>
      </c>
      <c r="E77" s="104">
        <v>526529301119317</v>
      </c>
      <c r="F77" s="52">
        <v>713395</v>
      </c>
      <c r="G77" s="263" t="s">
        <v>21</v>
      </c>
      <c r="H77" s="354">
        <v>44.72</v>
      </c>
      <c r="I77" s="354">
        <v>61.82</v>
      </c>
      <c r="J77" s="354">
        <f>VLOOKUP(E77,'[2]Plan1'!$A$2:$J$430,10,FALSE)</f>
        <v>49.702</v>
      </c>
      <c r="K77" s="354">
        <v>61.07</v>
      </c>
      <c r="L77" s="354">
        <v>43.65</v>
      </c>
      <c r="M77" s="354">
        <v>60.34</v>
      </c>
      <c r="N77" s="354">
        <v>43.65</v>
      </c>
      <c r="O77" s="354">
        <v>60.34</v>
      </c>
      <c r="P77" s="354">
        <v>43.65</v>
      </c>
      <c r="Q77" s="354">
        <v>60.34</v>
      </c>
      <c r="R77" s="354">
        <v>43.65</v>
      </c>
      <c r="S77" s="354">
        <v>60.34</v>
      </c>
      <c r="T77" s="354">
        <v>43.65</v>
      </c>
      <c r="U77" s="354">
        <v>60.34</v>
      </c>
      <c r="V77" s="354">
        <v>41.16</v>
      </c>
      <c r="W77" s="354">
        <v>56.9</v>
      </c>
      <c r="X77" s="354" t="s">
        <v>341</v>
      </c>
      <c r="Y77" s="354" t="s">
        <v>341</v>
      </c>
      <c r="Z77" s="52" t="s">
        <v>357</v>
      </c>
      <c r="AA77" s="52" t="s">
        <v>352</v>
      </c>
      <c r="AB77" s="236" t="s">
        <v>814</v>
      </c>
      <c r="AC77" s="52" t="s">
        <v>350</v>
      </c>
      <c r="AD77" s="117" t="s">
        <v>350</v>
      </c>
      <c r="AE77" s="117" t="s">
        <v>350</v>
      </c>
      <c r="AF77" s="117" t="s">
        <v>350</v>
      </c>
      <c r="AG77" s="274" t="s">
        <v>350</v>
      </c>
      <c r="AH77" s="117" t="s">
        <v>350</v>
      </c>
      <c r="AI77" s="117" t="s">
        <v>399</v>
      </c>
      <c r="AJ77" s="274" t="s">
        <v>399</v>
      </c>
      <c r="AK77" s="301" t="s">
        <v>1334</v>
      </c>
      <c r="AL77" s="117" t="s">
        <v>350</v>
      </c>
      <c r="AM77" s="283" t="s">
        <v>1252</v>
      </c>
      <c r="AN77" s="117" t="str">
        <f>VLOOKUP(E$77:E$77,'[1]TPN nº.33'!$G:$I,3,FALSE)</f>
        <v>Categoria II</v>
      </c>
      <c r="AO77" s="288">
        <f>VLOOKUP(E$77:E$77,'[1]TPN nº.33'!$G:$H,2,FALSE)</f>
        <v>39436</v>
      </c>
    </row>
    <row r="78" spans="1:41" s="143" customFormat="1" ht="45.75" thickBot="1">
      <c r="A78" s="58" t="s">
        <v>1225</v>
      </c>
      <c r="B78" s="58" t="s">
        <v>328</v>
      </c>
      <c r="C78" s="253">
        <v>7896261018242</v>
      </c>
      <c r="D78" s="52" t="s">
        <v>329</v>
      </c>
      <c r="E78" s="104">
        <v>526516803153315</v>
      </c>
      <c r="F78" s="52">
        <v>714990</v>
      </c>
      <c r="G78" s="263" t="s">
        <v>21</v>
      </c>
      <c r="H78" s="354" t="s">
        <v>341</v>
      </c>
      <c r="I78" s="354" t="s">
        <v>341</v>
      </c>
      <c r="J78" s="354" t="s">
        <v>341</v>
      </c>
      <c r="K78" s="354" t="s">
        <v>341</v>
      </c>
      <c r="L78" s="354" t="s">
        <v>341</v>
      </c>
      <c r="M78" s="354" t="s">
        <v>341</v>
      </c>
      <c r="N78" s="354" t="s">
        <v>341</v>
      </c>
      <c r="O78" s="354" t="s">
        <v>341</v>
      </c>
      <c r="P78" s="354" t="s">
        <v>341</v>
      </c>
      <c r="Q78" s="354" t="s">
        <v>341</v>
      </c>
      <c r="R78" s="354" t="s">
        <v>341</v>
      </c>
      <c r="S78" s="354" t="s">
        <v>341</v>
      </c>
      <c r="T78" s="354" t="s">
        <v>341</v>
      </c>
      <c r="U78" s="354" t="s">
        <v>341</v>
      </c>
      <c r="V78" s="354" t="s">
        <v>341</v>
      </c>
      <c r="W78" s="354" t="s">
        <v>341</v>
      </c>
      <c r="X78" s="354">
        <v>1225.462</v>
      </c>
      <c r="Y78" s="354" t="s">
        <v>341</v>
      </c>
      <c r="Z78" s="52" t="s">
        <v>351</v>
      </c>
      <c r="AA78" s="52" t="s">
        <v>352</v>
      </c>
      <c r="AB78" s="236" t="s">
        <v>978</v>
      </c>
      <c r="AC78" s="52" t="s">
        <v>399</v>
      </c>
      <c r="AD78" s="117" t="s">
        <v>350</v>
      </c>
      <c r="AE78" s="117" t="s">
        <v>350</v>
      </c>
      <c r="AF78" s="117" t="s">
        <v>350</v>
      </c>
      <c r="AG78" s="274" t="s">
        <v>399</v>
      </c>
      <c r="AH78" s="117" t="s">
        <v>399</v>
      </c>
      <c r="AI78" s="117" t="s">
        <v>350</v>
      </c>
      <c r="AJ78" s="274" t="s">
        <v>399</v>
      </c>
      <c r="AK78" s="301" t="s">
        <v>1327</v>
      </c>
      <c r="AL78" s="117" t="s">
        <v>399</v>
      </c>
      <c r="AM78" s="283" t="s">
        <v>1284</v>
      </c>
      <c r="AN78" s="117" t="s">
        <v>1294</v>
      </c>
      <c r="AO78" s="288">
        <f>VLOOKUP(E$78:E$78,'[1]TPN nº.33'!$G:$H,2,FALSE)</f>
        <v>36879</v>
      </c>
    </row>
    <row r="79" spans="1:41" s="143" customFormat="1" ht="23.25" thickBot="1">
      <c r="A79" s="58" t="s">
        <v>1223</v>
      </c>
      <c r="B79" s="58" t="s">
        <v>251</v>
      </c>
      <c r="C79" s="253">
        <v>7896261015302</v>
      </c>
      <c r="D79" s="52" t="s">
        <v>252</v>
      </c>
      <c r="E79" s="104">
        <v>526530801111319</v>
      </c>
      <c r="F79" s="52">
        <v>715485</v>
      </c>
      <c r="G79" s="263" t="s">
        <v>21</v>
      </c>
      <c r="H79" s="354">
        <v>38.48</v>
      </c>
      <c r="I79" s="354">
        <v>53.19</v>
      </c>
      <c r="J79" s="354">
        <f>VLOOKUP(E79,'[2]Plan1'!$A$2:$J$430,10,FALSE)</f>
        <v>42.761</v>
      </c>
      <c r="K79" s="354">
        <v>52.54</v>
      </c>
      <c r="L79" s="354">
        <v>37.55</v>
      </c>
      <c r="M79" s="354">
        <v>51.91</v>
      </c>
      <c r="N79" s="354">
        <v>37.55</v>
      </c>
      <c r="O79" s="354">
        <v>51.91</v>
      </c>
      <c r="P79" s="354">
        <v>37.55</v>
      </c>
      <c r="Q79" s="354">
        <v>51.91</v>
      </c>
      <c r="R79" s="354">
        <v>37.55</v>
      </c>
      <c r="S79" s="354">
        <v>51.91</v>
      </c>
      <c r="T79" s="354">
        <v>37.55</v>
      </c>
      <c r="U79" s="354">
        <v>51.91</v>
      </c>
      <c r="V79" s="354">
        <v>35.42</v>
      </c>
      <c r="W79" s="354">
        <v>48.96</v>
      </c>
      <c r="X79" s="354" t="s">
        <v>341</v>
      </c>
      <c r="Y79" s="354" t="s">
        <v>341</v>
      </c>
      <c r="Z79" s="52" t="s">
        <v>351</v>
      </c>
      <c r="AA79" s="52" t="s">
        <v>352</v>
      </c>
      <c r="AB79" s="236" t="s">
        <v>827</v>
      </c>
      <c r="AC79" s="52" t="s">
        <v>350</v>
      </c>
      <c r="AD79" s="117" t="s">
        <v>350</v>
      </c>
      <c r="AE79" s="117" t="s">
        <v>350</v>
      </c>
      <c r="AF79" s="117" t="s">
        <v>350</v>
      </c>
      <c r="AG79" s="274" t="s">
        <v>350</v>
      </c>
      <c r="AH79" s="117" t="s">
        <v>350</v>
      </c>
      <c r="AI79" s="117" t="s">
        <v>399</v>
      </c>
      <c r="AJ79" s="274" t="s">
        <v>399</v>
      </c>
      <c r="AK79" s="301" t="s">
        <v>1328</v>
      </c>
      <c r="AL79" s="117" t="s">
        <v>350</v>
      </c>
      <c r="AM79" s="283" t="s">
        <v>1252</v>
      </c>
      <c r="AN79" s="117" t="str">
        <f>VLOOKUP(E$79:E$79,'[1]TPN nº.33'!$G:$I,3,FALSE)</f>
        <v>Categoria V</v>
      </c>
      <c r="AO79" s="288">
        <f>VLOOKUP(E$79:E$79,'[1]TPN nº.33'!$G:$H,2,FALSE)</f>
        <v>39878</v>
      </c>
    </row>
    <row r="80" spans="1:41" s="143" customFormat="1" ht="23.25" thickBot="1">
      <c r="A80" s="58" t="s">
        <v>1170</v>
      </c>
      <c r="B80" s="58" t="s">
        <v>259</v>
      </c>
      <c r="C80" s="253">
        <v>7896261017290</v>
      </c>
      <c r="D80" s="52" t="s">
        <v>260</v>
      </c>
      <c r="E80" s="104">
        <v>526513206111316</v>
      </c>
      <c r="F80" s="52">
        <v>723245</v>
      </c>
      <c r="G80" s="263" t="s">
        <v>28</v>
      </c>
      <c r="H80" s="354">
        <v>16.65</v>
      </c>
      <c r="I80" s="354">
        <v>22.13</v>
      </c>
      <c r="J80" s="354">
        <f>VLOOKUP(E80,'[2]Plan1'!$A$2:$J$430,10,FALSE)</f>
        <v>18.461</v>
      </c>
      <c r="K80" s="354">
        <v>21.83</v>
      </c>
      <c r="L80" s="354">
        <v>16.18</v>
      </c>
      <c r="M80" s="354">
        <v>21.53</v>
      </c>
      <c r="N80" s="354">
        <v>16.18</v>
      </c>
      <c r="O80" s="354">
        <v>21.53</v>
      </c>
      <c r="P80" s="354">
        <v>16.18</v>
      </c>
      <c r="Q80" s="354">
        <v>21.53</v>
      </c>
      <c r="R80" s="354">
        <v>16.18</v>
      </c>
      <c r="S80" s="354">
        <v>21.53</v>
      </c>
      <c r="T80" s="354">
        <v>14.06</v>
      </c>
      <c r="U80" s="354">
        <v>19.43</v>
      </c>
      <c r="V80" s="354">
        <v>15.13</v>
      </c>
      <c r="W80" s="354">
        <v>20.17</v>
      </c>
      <c r="X80" s="354" t="s">
        <v>341</v>
      </c>
      <c r="Y80" s="354" t="s">
        <v>341</v>
      </c>
      <c r="Z80" s="52" t="s">
        <v>351</v>
      </c>
      <c r="AA80" s="52" t="s">
        <v>352</v>
      </c>
      <c r="AB80" s="236" t="s">
        <v>842</v>
      </c>
      <c r="AC80" s="52" t="s">
        <v>350</v>
      </c>
      <c r="AD80" s="117" t="s">
        <v>350</v>
      </c>
      <c r="AE80" s="117" t="s">
        <v>399</v>
      </c>
      <c r="AF80" s="117" t="s">
        <v>350</v>
      </c>
      <c r="AG80" s="274" t="s">
        <v>350</v>
      </c>
      <c r="AH80" s="117" t="s">
        <v>350</v>
      </c>
      <c r="AI80" s="117" t="s">
        <v>350</v>
      </c>
      <c r="AJ80" s="274" t="s">
        <v>399</v>
      </c>
      <c r="AK80" s="301" t="s">
        <v>1328</v>
      </c>
      <c r="AL80" s="117" t="s">
        <v>350</v>
      </c>
      <c r="AM80" s="283" t="s">
        <v>1250</v>
      </c>
      <c r="AN80" s="117" t="s">
        <v>1294</v>
      </c>
      <c r="AO80" s="288" t="s">
        <v>1294</v>
      </c>
    </row>
    <row r="81" spans="1:41" s="143" customFormat="1" ht="23.25" thickBot="1">
      <c r="A81" s="58" t="s">
        <v>1224</v>
      </c>
      <c r="B81" s="58" t="s">
        <v>269</v>
      </c>
      <c r="C81" s="253">
        <v>7896261008366</v>
      </c>
      <c r="D81" s="52" t="s">
        <v>270</v>
      </c>
      <c r="E81" s="104">
        <v>526525606111211</v>
      </c>
      <c r="F81" s="52">
        <v>702293</v>
      </c>
      <c r="G81" s="263" t="s">
        <v>21</v>
      </c>
      <c r="H81" s="354">
        <v>47.38</v>
      </c>
      <c r="I81" s="354">
        <v>65.5</v>
      </c>
      <c r="J81" s="354">
        <f>VLOOKUP(E81,'[2]Plan1'!$A$2:$J$430,10,FALSE)</f>
        <v>52.661</v>
      </c>
      <c r="K81" s="354">
        <v>64.71</v>
      </c>
      <c r="L81" s="354">
        <v>46.25</v>
      </c>
      <c r="M81" s="354">
        <v>63.93</v>
      </c>
      <c r="N81" s="354">
        <v>46.25</v>
      </c>
      <c r="O81" s="354">
        <v>63.93</v>
      </c>
      <c r="P81" s="354">
        <v>46.25</v>
      </c>
      <c r="Q81" s="354">
        <v>63.93</v>
      </c>
      <c r="R81" s="354">
        <v>46.25</v>
      </c>
      <c r="S81" s="354">
        <v>63.93</v>
      </c>
      <c r="T81" s="354">
        <v>46.25</v>
      </c>
      <c r="U81" s="354">
        <v>63.93</v>
      </c>
      <c r="V81" s="354">
        <v>43.62</v>
      </c>
      <c r="W81" s="354">
        <v>60.29</v>
      </c>
      <c r="X81" s="354" t="s">
        <v>341</v>
      </c>
      <c r="Y81" s="354" t="s">
        <v>341</v>
      </c>
      <c r="Z81" s="52" t="s">
        <v>351</v>
      </c>
      <c r="AA81" s="52" t="s">
        <v>352</v>
      </c>
      <c r="AB81" s="236" t="s">
        <v>507</v>
      </c>
      <c r="AC81" s="52" t="s">
        <v>350</v>
      </c>
      <c r="AD81" s="117" t="s">
        <v>350</v>
      </c>
      <c r="AE81" s="117" t="s">
        <v>399</v>
      </c>
      <c r="AF81" s="117" t="s">
        <v>399</v>
      </c>
      <c r="AG81" s="274" t="s">
        <v>350</v>
      </c>
      <c r="AH81" s="117" t="s">
        <v>350</v>
      </c>
      <c r="AI81" s="117" t="s">
        <v>399</v>
      </c>
      <c r="AJ81" s="274" t="s">
        <v>399</v>
      </c>
      <c r="AK81" s="301" t="s">
        <v>1335</v>
      </c>
      <c r="AL81" s="117" t="s">
        <v>350</v>
      </c>
      <c r="AM81" s="283" t="s">
        <v>1251</v>
      </c>
      <c r="AN81" s="117" t="str">
        <f>VLOOKUP(E$81:E$83,'[1]TPN nº.33'!$G:$I,3,FALSE)</f>
        <v>Categoria V</v>
      </c>
      <c r="AO81" s="288">
        <f>VLOOKUP(E$81:E$83,'[1]TPN nº.33'!$G:$H,2,FALSE)</f>
        <v>38120</v>
      </c>
    </row>
    <row r="82" spans="1:41" s="143" customFormat="1" ht="23.25" thickBot="1">
      <c r="A82" s="58" t="s">
        <v>1224</v>
      </c>
      <c r="B82" s="58" t="s">
        <v>271</v>
      </c>
      <c r="C82" s="253">
        <v>7896261008403</v>
      </c>
      <c r="D82" s="52" t="s">
        <v>272</v>
      </c>
      <c r="E82" s="104">
        <v>526525601118216</v>
      </c>
      <c r="F82" s="52">
        <v>702295</v>
      </c>
      <c r="G82" s="263" t="s">
        <v>21</v>
      </c>
      <c r="H82" s="354">
        <v>49.8</v>
      </c>
      <c r="I82" s="354">
        <v>68.84</v>
      </c>
      <c r="J82" s="354">
        <f>VLOOKUP(E82,'[2]Plan1'!$A$2:$J$430,10,FALSE)</f>
        <v>55.338</v>
      </c>
      <c r="K82" s="354">
        <v>68</v>
      </c>
      <c r="L82" s="354">
        <v>48.6</v>
      </c>
      <c r="M82" s="354">
        <v>67.19</v>
      </c>
      <c r="N82" s="354">
        <v>48.6</v>
      </c>
      <c r="O82" s="354">
        <v>67.19</v>
      </c>
      <c r="P82" s="354">
        <v>48.6</v>
      </c>
      <c r="Q82" s="354">
        <v>67.19</v>
      </c>
      <c r="R82" s="354">
        <v>48.6</v>
      </c>
      <c r="S82" s="354">
        <v>67.19</v>
      </c>
      <c r="T82" s="354">
        <v>48.6</v>
      </c>
      <c r="U82" s="354">
        <v>67.19</v>
      </c>
      <c r="V82" s="354">
        <v>45.84</v>
      </c>
      <c r="W82" s="354">
        <v>63.36</v>
      </c>
      <c r="X82" s="354" t="s">
        <v>341</v>
      </c>
      <c r="Y82" s="354" t="s">
        <v>341</v>
      </c>
      <c r="Z82" s="52" t="s">
        <v>351</v>
      </c>
      <c r="AA82" s="52" t="s">
        <v>352</v>
      </c>
      <c r="AB82" s="236" t="s">
        <v>507</v>
      </c>
      <c r="AC82" s="52" t="s">
        <v>350</v>
      </c>
      <c r="AD82" s="117" t="s">
        <v>350</v>
      </c>
      <c r="AE82" s="117" t="s">
        <v>399</v>
      </c>
      <c r="AF82" s="117" t="s">
        <v>399</v>
      </c>
      <c r="AG82" s="274" t="s">
        <v>350</v>
      </c>
      <c r="AH82" s="117" t="s">
        <v>350</v>
      </c>
      <c r="AI82" s="117" t="s">
        <v>399</v>
      </c>
      <c r="AJ82" s="274" t="s">
        <v>399</v>
      </c>
      <c r="AK82" s="301" t="s">
        <v>1336</v>
      </c>
      <c r="AL82" s="117" t="s">
        <v>350</v>
      </c>
      <c r="AM82" s="283" t="s">
        <v>1251</v>
      </c>
      <c r="AN82" s="117" t="str">
        <f>VLOOKUP(E$81:E$83,'[1]TPN nº.33'!$G:$I,3,FALSE)</f>
        <v>Categoria V</v>
      </c>
      <c r="AO82" s="288">
        <f>VLOOKUP(E$81:E$83,'[1]TPN nº.33'!$G:$H,2,FALSE)</f>
        <v>38120</v>
      </c>
    </row>
    <row r="83" spans="1:41" s="143" customFormat="1" ht="23.25" thickBot="1">
      <c r="A83" s="58" t="s">
        <v>1224</v>
      </c>
      <c r="B83" s="58" t="s">
        <v>273</v>
      </c>
      <c r="C83" s="253">
        <v>7896261008441</v>
      </c>
      <c r="D83" s="52" t="s">
        <v>274</v>
      </c>
      <c r="E83" s="104">
        <v>526525603110212</v>
      </c>
      <c r="F83" s="52">
        <v>702297</v>
      </c>
      <c r="G83" s="263" t="s">
        <v>21</v>
      </c>
      <c r="H83" s="354">
        <v>52.23</v>
      </c>
      <c r="I83" s="354">
        <v>72.2</v>
      </c>
      <c r="J83" s="354">
        <f>VLOOKUP(E83,'[2]Plan1'!$A$2:$J$430,10,FALSE)</f>
        <v>58.05</v>
      </c>
      <c r="K83" s="354">
        <v>71.33</v>
      </c>
      <c r="L83" s="354">
        <v>50.98</v>
      </c>
      <c r="M83" s="354">
        <v>70.47</v>
      </c>
      <c r="N83" s="354">
        <v>50.98</v>
      </c>
      <c r="O83" s="354">
        <v>70.47</v>
      </c>
      <c r="P83" s="354">
        <v>50.98</v>
      </c>
      <c r="Q83" s="354">
        <v>70.47</v>
      </c>
      <c r="R83" s="354">
        <v>50.98</v>
      </c>
      <c r="S83" s="354">
        <v>70.47</v>
      </c>
      <c r="T83" s="354">
        <v>50.98</v>
      </c>
      <c r="U83" s="354">
        <v>70.47</v>
      </c>
      <c r="V83" s="354">
        <v>48.08</v>
      </c>
      <c r="W83" s="354">
        <v>66.46</v>
      </c>
      <c r="X83" s="354" t="s">
        <v>341</v>
      </c>
      <c r="Y83" s="354" t="s">
        <v>341</v>
      </c>
      <c r="Z83" s="52" t="s">
        <v>351</v>
      </c>
      <c r="AA83" s="52" t="s">
        <v>352</v>
      </c>
      <c r="AB83" s="236" t="s">
        <v>507</v>
      </c>
      <c r="AC83" s="52" t="s">
        <v>350</v>
      </c>
      <c r="AD83" s="117" t="s">
        <v>350</v>
      </c>
      <c r="AE83" s="117" t="s">
        <v>399</v>
      </c>
      <c r="AF83" s="117" t="s">
        <v>399</v>
      </c>
      <c r="AG83" s="274" t="s">
        <v>350</v>
      </c>
      <c r="AH83" s="117" t="s">
        <v>350</v>
      </c>
      <c r="AI83" s="117" t="s">
        <v>399</v>
      </c>
      <c r="AJ83" s="274" t="s">
        <v>399</v>
      </c>
      <c r="AK83" s="301" t="s">
        <v>1335</v>
      </c>
      <c r="AL83" s="117" t="s">
        <v>350</v>
      </c>
      <c r="AM83" s="283" t="s">
        <v>1251</v>
      </c>
      <c r="AN83" s="117" t="str">
        <f>VLOOKUP(E$81:E$83,'[1]TPN nº.33'!$G:$I,3,FALSE)</f>
        <v>Categoria V</v>
      </c>
      <c r="AO83" s="288">
        <f>VLOOKUP(E$81:E$83,'[1]TPN nº.33'!$G:$H,2,FALSE)</f>
        <v>38120</v>
      </c>
    </row>
    <row r="84" spans="1:41" s="143" customFormat="1" ht="23.25" thickBot="1">
      <c r="A84" s="58" t="s">
        <v>1148</v>
      </c>
      <c r="B84" s="58" t="s">
        <v>283</v>
      </c>
      <c r="C84" s="253">
        <v>7896261013926</v>
      </c>
      <c r="D84" s="52" t="s">
        <v>284</v>
      </c>
      <c r="E84" s="104">
        <v>526530601112214</v>
      </c>
      <c r="F84" s="52">
        <v>712276</v>
      </c>
      <c r="G84" s="263" t="s">
        <v>21</v>
      </c>
      <c r="H84" s="354" t="s">
        <v>341</v>
      </c>
      <c r="I84" s="354" t="s">
        <v>341</v>
      </c>
      <c r="J84" s="354" t="s">
        <v>341</v>
      </c>
      <c r="K84" s="354" t="s">
        <v>341</v>
      </c>
      <c r="L84" s="354" t="s">
        <v>341</v>
      </c>
      <c r="M84" s="354" t="s">
        <v>341</v>
      </c>
      <c r="N84" s="354" t="s">
        <v>341</v>
      </c>
      <c r="O84" s="354" t="s">
        <v>341</v>
      </c>
      <c r="P84" s="354" t="s">
        <v>341</v>
      </c>
      <c r="Q84" s="354" t="s">
        <v>341</v>
      </c>
      <c r="R84" s="354" t="s">
        <v>341</v>
      </c>
      <c r="S84" s="354" t="s">
        <v>341</v>
      </c>
      <c r="T84" s="354" t="s">
        <v>341</v>
      </c>
      <c r="U84" s="354" t="s">
        <v>341</v>
      </c>
      <c r="V84" s="354" t="s">
        <v>341</v>
      </c>
      <c r="W84" s="354" t="s">
        <v>341</v>
      </c>
      <c r="X84" s="354">
        <v>11144.418</v>
      </c>
      <c r="Y84" s="354">
        <f>X84/$BB$11</f>
        <v>15406.504109998094</v>
      </c>
      <c r="Z84" s="52" t="s">
        <v>357</v>
      </c>
      <c r="AA84" s="52" t="s">
        <v>352</v>
      </c>
      <c r="AB84" s="236" t="s">
        <v>630</v>
      </c>
      <c r="AC84" s="52" t="s">
        <v>350</v>
      </c>
      <c r="AD84" s="117" t="s">
        <v>350</v>
      </c>
      <c r="AE84" s="117" t="s">
        <v>350</v>
      </c>
      <c r="AF84" s="117" t="s">
        <v>350</v>
      </c>
      <c r="AG84" s="274" t="s">
        <v>399</v>
      </c>
      <c r="AH84" s="117" t="s">
        <v>350</v>
      </c>
      <c r="AI84" s="117" t="s">
        <v>399</v>
      </c>
      <c r="AJ84" s="274" t="s">
        <v>399</v>
      </c>
      <c r="AK84" s="301" t="s">
        <v>1326</v>
      </c>
      <c r="AL84" s="117" t="s">
        <v>399</v>
      </c>
      <c r="AM84" s="283" t="s">
        <v>1214</v>
      </c>
      <c r="AN84" s="117" t="str">
        <f>VLOOKUP(E$84:E$84,'[1]TPN nº.33'!$G:$I,3,FALSE)</f>
        <v>Categoria II</v>
      </c>
      <c r="AO84" s="288">
        <f>VLOOKUP(E$84:E$84,'[1]TPN nº.33'!$G:$H,2,FALSE)</f>
        <v>39917</v>
      </c>
    </row>
    <row r="85" spans="1:41" s="143" customFormat="1" ht="23.25" thickBot="1">
      <c r="A85" s="58" t="s">
        <v>1215</v>
      </c>
      <c r="B85" s="58" t="s">
        <v>275</v>
      </c>
      <c r="C85" s="253">
        <v>7896261006171</v>
      </c>
      <c r="D85" s="52" t="s">
        <v>276</v>
      </c>
      <c r="E85" s="104">
        <v>526514302114418</v>
      </c>
      <c r="F85" s="52">
        <v>148621</v>
      </c>
      <c r="G85" s="263" t="s">
        <v>21</v>
      </c>
      <c r="H85" s="354">
        <v>91.6</v>
      </c>
      <c r="I85" s="354">
        <v>126.63</v>
      </c>
      <c r="J85" s="354">
        <f>VLOOKUP(E85,'[2]Plan1'!$A$2:$J$430,10,FALSE)</f>
        <v>101.801</v>
      </c>
      <c r="K85" s="354">
        <v>125.09</v>
      </c>
      <c r="L85" s="354">
        <v>89.4</v>
      </c>
      <c r="M85" s="354">
        <v>123.59</v>
      </c>
      <c r="N85" s="354">
        <v>89.4</v>
      </c>
      <c r="O85" s="354">
        <v>123.59</v>
      </c>
      <c r="P85" s="354">
        <v>89.4</v>
      </c>
      <c r="Q85" s="354">
        <v>123.59</v>
      </c>
      <c r="R85" s="354">
        <v>89.4</v>
      </c>
      <c r="S85" s="354">
        <v>123.59</v>
      </c>
      <c r="T85" s="354">
        <v>89.4</v>
      </c>
      <c r="U85" s="354">
        <v>123.59</v>
      </c>
      <c r="V85" s="354">
        <v>84.32</v>
      </c>
      <c r="W85" s="354">
        <v>116.56</v>
      </c>
      <c r="X85" s="354" t="s">
        <v>341</v>
      </c>
      <c r="Y85" s="354" t="s">
        <v>341</v>
      </c>
      <c r="Z85" s="52" t="s">
        <v>356</v>
      </c>
      <c r="AA85" s="52" t="s">
        <v>352</v>
      </c>
      <c r="AB85" s="236" t="s">
        <v>974</v>
      </c>
      <c r="AC85" s="52" t="s">
        <v>350</v>
      </c>
      <c r="AD85" s="117" t="s">
        <v>350</v>
      </c>
      <c r="AE85" s="117" t="s">
        <v>350</v>
      </c>
      <c r="AF85" s="117" t="s">
        <v>350</v>
      </c>
      <c r="AG85" s="274" t="s">
        <v>350</v>
      </c>
      <c r="AH85" s="117" t="s">
        <v>350</v>
      </c>
      <c r="AI85" s="117" t="s">
        <v>399</v>
      </c>
      <c r="AJ85" s="274" t="s">
        <v>399</v>
      </c>
      <c r="AK85" s="301" t="s">
        <v>1329</v>
      </c>
      <c r="AL85" s="117" t="s">
        <v>350</v>
      </c>
      <c r="AM85" s="283" t="s">
        <v>1254</v>
      </c>
      <c r="AN85" s="117" t="str">
        <f>VLOOKUP(E$85:E$88,'[1]TPN nº.33'!$G:$I,3,FALSE)</f>
        <v>Categoria V</v>
      </c>
      <c r="AO85" s="288">
        <f>VLOOKUP(E$85:E$88,'[1]TPN nº.33'!$G:$H,2,FALSE)</f>
        <v>37509</v>
      </c>
    </row>
    <row r="86" spans="1:41" s="143" customFormat="1" ht="23.25" thickBot="1">
      <c r="A86" s="58" t="s">
        <v>1215</v>
      </c>
      <c r="B86" s="58" t="s">
        <v>277</v>
      </c>
      <c r="C86" s="253">
        <v>7896261006225</v>
      </c>
      <c r="D86" s="52" t="s">
        <v>278</v>
      </c>
      <c r="E86" s="104">
        <v>526514301118411</v>
      </c>
      <c r="F86" s="52">
        <v>148627</v>
      </c>
      <c r="G86" s="263" t="s">
        <v>21</v>
      </c>
      <c r="H86" s="354">
        <v>160.36</v>
      </c>
      <c r="I86" s="354">
        <v>221.68</v>
      </c>
      <c r="J86" s="354">
        <f>VLOOKUP(E86,'[2]Plan1'!$A$2:$J$430,10,FALSE)</f>
        <v>178.211</v>
      </c>
      <c r="K86" s="354">
        <v>218.98</v>
      </c>
      <c r="L86" s="354">
        <v>156.51</v>
      </c>
      <c r="M86" s="354">
        <v>216.36</v>
      </c>
      <c r="N86" s="354">
        <v>156.51</v>
      </c>
      <c r="O86" s="354">
        <v>216.36</v>
      </c>
      <c r="P86" s="354">
        <v>156.51</v>
      </c>
      <c r="Q86" s="354">
        <v>216.36</v>
      </c>
      <c r="R86" s="354">
        <v>156.51</v>
      </c>
      <c r="S86" s="354">
        <v>216.36</v>
      </c>
      <c r="T86" s="354">
        <v>156.51</v>
      </c>
      <c r="U86" s="354">
        <v>216.36</v>
      </c>
      <c r="V86" s="354">
        <v>147.61</v>
      </c>
      <c r="W86" s="354">
        <v>204.05</v>
      </c>
      <c r="X86" s="354" t="s">
        <v>341</v>
      </c>
      <c r="Y86" s="354" t="s">
        <v>341</v>
      </c>
      <c r="Z86" s="52" t="s">
        <v>356</v>
      </c>
      <c r="AA86" s="52" t="s">
        <v>352</v>
      </c>
      <c r="AB86" s="236" t="s">
        <v>974</v>
      </c>
      <c r="AC86" s="52" t="s">
        <v>350</v>
      </c>
      <c r="AD86" s="117" t="s">
        <v>350</v>
      </c>
      <c r="AE86" s="117" t="s">
        <v>350</v>
      </c>
      <c r="AF86" s="117" t="s">
        <v>350</v>
      </c>
      <c r="AG86" s="274" t="s">
        <v>350</v>
      </c>
      <c r="AH86" s="117" t="s">
        <v>350</v>
      </c>
      <c r="AI86" s="117" t="s">
        <v>350</v>
      </c>
      <c r="AJ86" s="274" t="s">
        <v>399</v>
      </c>
      <c r="AK86" s="301" t="s">
        <v>1329</v>
      </c>
      <c r="AL86" s="117" t="s">
        <v>350</v>
      </c>
      <c r="AM86" s="283" t="s">
        <v>1254</v>
      </c>
      <c r="AN86" s="117" t="str">
        <f>VLOOKUP(E$85:E$88,'[1]TPN nº.33'!$G:$I,3,FALSE)</f>
        <v>Categoria V</v>
      </c>
      <c r="AO86" s="288">
        <f>VLOOKUP(E$85:E$88,'[1]TPN nº.33'!$G:$H,2,FALSE)</f>
        <v>37509</v>
      </c>
    </row>
    <row r="87" spans="1:41" s="143" customFormat="1" ht="23.25" thickBot="1">
      <c r="A87" s="58" t="s">
        <v>1215</v>
      </c>
      <c r="B87" s="58" t="s">
        <v>279</v>
      </c>
      <c r="C87" s="253">
        <v>7896261009608</v>
      </c>
      <c r="D87" s="52" t="s">
        <v>280</v>
      </c>
      <c r="E87" s="104">
        <v>526514303110211</v>
      </c>
      <c r="F87" s="52">
        <v>703463</v>
      </c>
      <c r="G87" s="263" t="s">
        <v>21</v>
      </c>
      <c r="H87" s="354">
        <v>91.6</v>
      </c>
      <c r="I87" s="354">
        <v>126.63</v>
      </c>
      <c r="J87" s="354">
        <f>VLOOKUP(E87,'[2]Plan1'!$A$2:$J$430,10,FALSE)</f>
        <v>101.801</v>
      </c>
      <c r="K87" s="354">
        <v>125.09</v>
      </c>
      <c r="L87" s="354">
        <v>89.4</v>
      </c>
      <c r="M87" s="354">
        <v>123.59</v>
      </c>
      <c r="N87" s="354">
        <v>89.4</v>
      </c>
      <c r="O87" s="354">
        <v>123.59</v>
      </c>
      <c r="P87" s="354">
        <v>89.4</v>
      </c>
      <c r="Q87" s="354">
        <v>123.59</v>
      </c>
      <c r="R87" s="354">
        <v>89.4</v>
      </c>
      <c r="S87" s="354">
        <v>123.59</v>
      </c>
      <c r="T87" s="354">
        <v>89.4</v>
      </c>
      <c r="U87" s="354">
        <v>123.59</v>
      </c>
      <c r="V87" s="354">
        <v>84.32</v>
      </c>
      <c r="W87" s="354">
        <v>116.56</v>
      </c>
      <c r="X87" s="354" t="s">
        <v>341</v>
      </c>
      <c r="Y87" s="354" t="s">
        <v>341</v>
      </c>
      <c r="Z87" s="52" t="s">
        <v>356</v>
      </c>
      <c r="AA87" s="52" t="s">
        <v>352</v>
      </c>
      <c r="AB87" s="236" t="s">
        <v>974</v>
      </c>
      <c r="AC87" s="52" t="s">
        <v>350</v>
      </c>
      <c r="AD87" s="117" t="s">
        <v>350</v>
      </c>
      <c r="AE87" s="117" t="s">
        <v>350</v>
      </c>
      <c r="AF87" s="117" t="s">
        <v>350</v>
      </c>
      <c r="AG87" s="274" t="s">
        <v>350</v>
      </c>
      <c r="AH87" s="117" t="s">
        <v>350</v>
      </c>
      <c r="AI87" s="117" t="s">
        <v>350</v>
      </c>
      <c r="AJ87" s="274" t="s">
        <v>399</v>
      </c>
      <c r="AK87" s="301" t="s">
        <v>1329</v>
      </c>
      <c r="AL87" s="117" t="s">
        <v>350</v>
      </c>
      <c r="AM87" s="283" t="s">
        <v>1254</v>
      </c>
      <c r="AN87" s="117" t="str">
        <f>VLOOKUP(E$85:E$88,'[1]TPN nº.33'!$G:$I,3,FALSE)</f>
        <v>Categoria V</v>
      </c>
      <c r="AO87" s="288">
        <f>VLOOKUP(E$85:E$88,'[1]TPN nº.33'!$G:$H,2,FALSE)</f>
        <v>38036</v>
      </c>
    </row>
    <row r="88" spans="1:41" s="143" customFormat="1" ht="23.25" thickBot="1">
      <c r="A88" s="58" t="s">
        <v>1215</v>
      </c>
      <c r="B88" s="58" t="s">
        <v>281</v>
      </c>
      <c r="C88" s="253">
        <v>7896261009615</v>
      </c>
      <c r="D88" s="52" t="s">
        <v>282</v>
      </c>
      <c r="E88" s="104">
        <v>526514304117317</v>
      </c>
      <c r="F88" s="52">
        <v>703464</v>
      </c>
      <c r="G88" s="263" t="s">
        <v>21</v>
      </c>
      <c r="H88" s="354">
        <v>160.36</v>
      </c>
      <c r="I88" s="354">
        <v>221.68</v>
      </c>
      <c r="J88" s="354">
        <f>VLOOKUP(E88,'[2]Plan1'!$A$2:$J$430,10,FALSE)</f>
        <v>178.211</v>
      </c>
      <c r="K88" s="354">
        <v>218.98</v>
      </c>
      <c r="L88" s="354">
        <v>156.51</v>
      </c>
      <c r="M88" s="354">
        <v>216.36</v>
      </c>
      <c r="N88" s="354">
        <v>156.51</v>
      </c>
      <c r="O88" s="354">
        <v>216.36</v>
      </c>
      <c r="P88" s="354">
        <v>156.51</v>
      </c>
      <c r="Q88" s="354">
        <v>216.36</v>
      </c>
      <c r="R88" s="354">
        <v>156.51</v>
      </c>
      <c r="S88" s="354">
        <v>216.36</v>
      </c>
      <c r="T88" s="354">
        <v>156.51</v>
      </c>
      <c r="U88" s="354">
        <v>216.36</v>
      </c>
      <c r="V88" s="354">
        <v>147.61</v>
      </c>
      <c r="W88" s="354">
        <v>204.05</v>
      </c>
      <c r="X88" s="354" t="s">
        <v>341</v>
      </c>
      <c r="Y88" s="354" t="s">
        <v>341</v>
      </c>
      <c r="Z88" s="52" t="s">
        <v>351</v>
      </c>
      <c r="AA88" s="52" t="s">
        <v>352</v>
      </c>
      <c r="AB88" s="236" t="s">
        <v>974</v>
      </c>
      <c r="AC88" s="52" t="s">
        <v>350</v>
      </c>
      <c r="AD88" s="117" t="s">
        <v>350</v>
      </c>
      <c r="AE88" s="117" t="s">
        <v>350</v>
      </c>
      <c r="AF88" s="117" t="s">
        <v>350</v>
      </c>
      <c r="AG88" s="274" t="s">
        <v>350</v>
      </c>
      <c r="AH88" s="117" t="s">
        <v>350</v>
      </c>
      <c r="AI88" s="117" t="s">
        <v>399</v>
      </c>
      <c r="AJ88" s="274" t="s">
        <v>399</v>
      </c>
      <c r="AK88" s="301" t="s">
        <v>1329</v>
      </c>
      <c r="AL88" s="117" t="s">
        <v>350</v>
      </c>
      <c r="AM88" s="283" t="s">
        <v>1254</v>
      </c>
      <c r="AN88" s="117" t="str">
        <f>VLOOKUP(E$85:E$88,'[1]TPN nº.33'!$G:$I,3,FALSE)</f>
        <v>Categoria V</v>
      </c>
      <c r="AO88" s="288">
        <f>VLOOKUP(E$85:E$88,'[1]TPN nº.33'!$G:$H,2,FALSE)</f>
        <v>38036</v>
      </c>
    </row>
  </sheetData>
  <sheetProtection formatCells="0" formatColumns="0" formatRows="0" insertColumns="0" insertRows="0" insertHyperlinks="0" deleteColumns="0" deleteRows="0" sort="0" autoFilter="0" pivotTables="0"/>
  <autoFilter ref="A10:U88"/>
  <mergeCells count="20">
    <mergeCell ref="AQ23:AQ25"/>
    <mergeCell ref="AQ15:AR16"/>
    <mergeCell ref="AS15:AY15"/>
    <mergeCell ref="AQ17:AQ19"/>
    <mergeCell ref="AQ21:AR22"/>
    <mergeCell ref="AS21:AY21"/>
    <mergeCell ref="AQ9:AR10"/>
    <mergeCell ref="AS9:AY9"/>
    <mergeCell ref="BA9:BA10"/>
    <mergeCell ref="BB9:BD9"/>
    <mergeCell ref="AQ11:AQ13"/>
    <mergeCell ref="Z9:AB9"/>
    <mergeCell ref="H9:I9"/>
    <mergeCell ref="J9:K9"/>
    <mergeCell ref="R9:S9"/>
    <mergeCell ref="T9:U9"/>
    <mergeCell ref="V9:W9"/>
    <mergeCell ref="P9:Q9"/>
    <mergeCell ref="N9:O9"/>
    <mergeCell ref="L9:M9"/>
  </mergeCells>
  <printOptions/>
  <pageMargins left="0.2362204724409449" right="0.2362204724409449" top="0.35433070866141736" bottom="0.15748031496062992" header="0.31496062992125984" footer="0.31496062992125984"/>
  <pageSetup fitToHeight="0" fitToWidth="1" horizontalDpi="600" verticalDpi="600" orientation="landscape" paperSize="9" scale="35"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Q447"/>
  <sheetViews>
    <sheetView showGridLines="0" zoomScalePageLayoutView="0" workbookViewId="0" topLeftCell="A435">
      <selection activeCell="X18" sqref="X18"/>
    </sheetView>
  </sheetViews>
  <sheetFormatPr defaultColWidth="9.140625" defaultRowHeight="15"/>
  <cols>
    <col min="1" max="1" width="26.140625" style="75" customWidth="1"/>
    <col min="2" max="2" width="36.00390625" style="75" customWidth="1"/>
    <col min="3" max="3" width="22.57421875" style="75" bestFit="1" customWidth="1"/>
    <col min="4" max="4" width="23.00390625" style="76" customWidth="1"/>
    <col min="5" max="5" width="20.421875" style="77" customWidth="1"/>
    <col min="6" max="6" width="22.00390625" style="76" customWidth="1"/>
    <col min="7" max="7" width="18.421875" style="76" bestFit="1" customWidth="1"/>
    <col min="8" max="8" width="16.7109375" style="78" customWidth="1"/>
    <col min="9" max="9" width="14.28125" style="78" customWidth="1"/>
    <col min="10" max="10" width="13.57421875" style="78" bestFit="1" customWidth="1"/>
    <col min="11" max="11" width="9.140625" style="78" customWidth="1"/>
    <col min="12" max="12" width="12.140625" style="78" customWidth="1"/>
    <col min="13" max="13" width="10.8515625" style="78" customWidth="1"/>
    <col min="14" max="14" width="14.7109375" style="78" customWidth="1"/>
    <col min="15" max="15" width="13.57421875" style="78" customWidth="1"/>
    <col min="16" max="16" width="13.00390625" style="78" customWidth="1"/>
    <col min="17" max="17" width="13.57421875" style="78" customWidth="1"/>
    <col min="18" max="18" width="12.00390625" style="78" customWidth="1"/>
    <col min="19" max="19" width="12.140625" style="78" customWidth="1"/>
    <col min="20" max="20" width="12.28125" style="78" customWidth="1"/>
    <col min="21" max="21" width="13.140625" style="78" bestFit="1" customWidth="1"/>
    <col min="22" max="23" width="9.140625" style="141" customWidth="1"/>
    <col min="24" max="24" width="42.00390625" style="141" customWidth="1"/>
    <col min="25" max="31" width="9.140625" style="141" customWidth="1"/>
    <col min="32" max="32" width="59.00390625" style="141" customWidth="1"/>
    <col min="33" max="33" width="36.28125" style="141" customWidth="1"/>
    <col min="34" max="34" width="9.140625" style="141" customWidth="1"/>
    <col min="35" max="35" width="60.28125" style="141" customWidth="1"/>
    <col min="36" max="36" width="12.140625" style="141" bestFit="1" customWidth="1"/>
    <col min="37" max="37" width="11.57421875" style="141" bestFit="1" customWidth="1"/>
    <col min="38" max="42" width="9.140625" style="141" customWidth="1"/>
    <col min="43" max="43" width="49.28125" style="141" customWidth="1"/>
    <col min="44" max="208" width="9.140625" style="141" customWidth="1"/>
    <col min="209" max="209" width="33.140625" style="141" customWidth="1"/>
    <col min="210" max="210" width="34.140625" style="141" customWidth="1"/>
    <col min="211" max="211" width="65.7109375" style="141" customWidth="1"/>
    <col min="212" max="212" width="57.8515625" style="141" customWidth="1"/>
    <col min="213" max="213" width="14.7109375" style="141" customWidth="1"/>
    <col min="214" max="214" width="19.28125" style="141" customWidth="1"/>
    <col min="215" max="215" width="20.421875" style="141" customWidth="1"/>
    <col min="216" max="216" width="18.28125" style="141" customWidth="1"/>
    <col min="217" max="217" width="20.00390625" style="141" customWidth="1"/>
    <col min="218" max="221" width="13.140625" style="141" customWidth="1"/>
    <col min="222" max="222" width="12.140625" style="141" customWidth="1"/>
    <col min="223" max="223" width="13.8515625" style="141" customWidth="1"/>
    <col min="224" max="224" width="12.140625" style="141" customWidth="1"/>
    <col min="225" max="225" width="14.421875" style="141" bestFit="1" customWidth="1"/>
    <col min="226" max="226" width="12.140625" style="141" customWidth="1"/>
    <col min="227" max="227" width="13.8515625" style="141" customWidth="1"/>
    <col min="228" max="228" width="12.140625" style="141" customWidth="1"/>
    <col min="229" max="229" width="13.8515625" style="141" customWidth="1"/>
    <col min="230" max="230" width="12.140625" style="141" customWidth="1"/>
    <col min="231" max="231" width="13.8515625" style="141" customWidth="1"/>
    <col min="232" max="232" width="12.140625" style="141" customWidth="1"/>
    <col min="233" max="233" width="13.8515625" style="141" customWidth="1"/>
    <col min="234" max="16384" width="9.140625" style="141" customWidth="1"/>
  </cols>
  <sheetData>
    <row r="1" spans="3:7" ht="12.75">
      <c r="C1" s="76"/>
      <c r="D1" s="77"/>
      <c r="E1" s="76"/>
      <c r="F1" s="75"/>
      <c r="G1" s="75"/>
    </row>
    <row r="2" spans="1:7" ht="12.75">
      <c r="A2" s="85" t="s">
        <v>959</v>
      </c>
      <c r="B2" s="80"/>
      <c r="C2" s="81"/>
      <c r="D2" s="82"/>
      <c r="E2" s="81"/>
      <c r="F2" s="80"/>
      <c r="G2" s="80"/>
    </row>
    <row r="3" ht="13.5" thickBot="1"/>
    <row r="4" spans="1:21" ht="16.5" thickBot="1" thickTop="1">
      <c r="A4" s="149" t="s">
        <v>2</v>
      </c>
      <c r="B4" s="150"/>
      <c r="C4" s="150"/>
      <c r="D4" s="151"/>
      <c r="E4" s="150"/>
      <c r="F4" s="151"/>
      <c r="G4" s="151"/>
      <c r="J4" s="218" t="s">
        <v>3</v>
      </c>
      <c r="K4" s="219"/>
      <c r="L4" s="218" t="s">
        <v>4</v>
      </c>
      <c r="M4" s="219"/>
      <c r="N4" s="218" t="s">
        <v>5</v>
      </c>
      <c r="O4" s="219"/>
      <c r="P4" s="218" t="s">
        <v>6</v>
      </c>
      <c r="Q4" s="219"/>
      <c r="R4" s="218" t="s">
        <v>7</v>
      </c>
      <c r="S4" s="219"/>
      <c r="T4" s="220" t="s">
        <v>8</v>
      </c>
      <c r="U4" s="221"/>
    </row>
    <row r="5" spans="1:21" s="222" customFormat="1" ht="33" thickBot="1" thickTop="1">
      <c r="A5" s="18" t="s">
        <v>9</v>
      </c>
      <c r="B5" s="18" t="s">
        <v>11</v>
      </c>
      <c r="C5" s="18" t="s">
        <v>13</v>
      </c>
      <c r="D5" s="26" t="s">
        <v>14</v>
      </c>
      <c r="E5" s="25" t="s">
        <v>15</v>
      </c>
      <c r="F5" s="26" t="s">
        <v>16</v>
      </c>
      <c r="G5" s="26" t="s">
        <v>1234</v>
      </c>
      <c r="H5" s="26" t="s">
        <v>958</v>
      </c>
      <c r="I5" s="28" t="s">
        <v>342</v>
      </c>
      <c r="J5" s="152" t="s">
        <v>331</v>
      </c>
      <c r="K5" s="152" t="s">
        <v>332</v>
      </c>
      <c r="L5" s="152" t="s">
        <v>331</v>
      </c>
      <c r="M5" s="152" t="s">
        <v>332</v>
      </c>
      <c r="N5" s="152" t="s">
        <v>331</v>
      </c>
      <c r="O5" s="152" t="s">
        <v>332</v>
      </c>
      <c r="P5" s="152" t="s">
        <v>331</v>
      </c>
      <c r="Q5" s="152" t="s">
        <v>332</v>
      </c>
      <c r="R5" s="152" t="s">
        <v>331</v>
      </c>
      <c r="S5" s="152" t="s">
        <v>332</v>
      </c>
      <c r="T5" s="43" t="s">
        <v>331</v>
      </c>
      <c r="U5" s="43" t="s">
        <v>332</v>
      </c>
    </row>
    <row r="6" spans="1:21" ht="23.25" thickBot="1">
      <c r="A6" s="59" t="s">
        <v>353</v>
      </c>
      <c r="B6" s="59" t="s">
        <v>354</v>
      </c>
      <c r="C6" s="34" t="s">
        <v>20</v>
      </c>
      <c r="D6" s="34">
        <v>7896261000278</v>
      </c>
      <c r="E6" s="46">
        <v>1006800100012</v>
      </c>
      <c r="F6" s="34">
        <v>526500101111411</v>
      </c>
      <c r="G6" s="34"/>
      <c r="H6" s="47" t="s">
        <v>355</v>
      </c>
      <c r="I6" s="47" t="s">
        <v>21</v>
      </c>
      <c r="J6" s="48">
        <v>2.67</v>
      </c>
      <c r="K6" s="48">
        <v>3.69</v>
      </c>
      <c r="L6" s="48">
        <v>2.64</v>
      </c>
      <c r="M6" s="48">
        <v>3.64</v>
      </c>
      <c r="N6" s="48">
        <v>2.6</v>
      </c>
      <c r="O6" s="48">
        <v>3.6</v>
      </c>
      <c r="P6" s="48">
        <v>2.6</v>
      </c>
      <c r="Q6" s="48">
        <v>3.6</v>
      </c>
      <c r="R6" s="48">
        <v>2.46</v>
      </c>
      <c r="S6" s="48">
        <v>3.4</v>
      </c>
      <c r="T6" s="48" t="s">
        <v>341</v>
      </c>
      <c r="U6" s="48" t="s">
        <v>341</v>
      </c>
    </row>
    <row r="7" spans="1:21" ht="23.25" thickBot="1">
      <c r="A7" s="59" t="s">
        <v>358</v>
      </c>
      <c r="B7" s="59" t="s">
        <v>359</v>
      </c>
      <c r="C7" s="34" t="s">
        <v>20</v>
      </c>
      <c r="D7" s="34">
        <v>7896261005914</v>
      </c>
      <c r="E7" s="46">
        <v>1006808880017</v>
      </c>
      <c r="F7" s="34">
        <v>526500301153411</v>
      </c>
      <c r="G7" s="34"/>
      <c r="H7" s="47" t="s">
        <v>355</v>
      </c>
      <c r="I7" s="47" t="s">
        <v>21</v>
      </c>
      <c r="J7" s="48">
        <v>32.68</v>
      </c>
      <c r="K7" s="48">
        <v>45.17</v>
      </c>
      <c r="L7" s="48">
        <v>32.28</v>
      </c>
      <c r="M7" s="48">
        <v>44.62</v>
      </c>
      <c r="N7" s="48">
        <v>31.89</v>
      </c>
      <c r="O7" s="48">
        <v>44.08</v>
      </c>
      <c r="P7" s="48">
        <v>31.89</v>
      </c>
      <c r="Q7" s="48">
        <v>44.08</v>
      </c>
      <c r="R7" s="48">
        <v>30.08</v>
      </c>
      <c r="S7" s="48">
        <v>41.58</v>
      </c>
      <c r="T7" s="48" t="s">
        <v>341</v>
      </c>
      <c r="U7" s="48" t="s">
        <v>341</v>
      </c>
    </row>
    <row r="8" spans="1:21" ht="13.5" thickBot="1">
      <c r="A8" s="59" t="s">
        <v>360</v>
      </c>
      <c r="B8" s="59" t="s">
        <v>361</v>
      </c>
      <c r="C8" s="34" t="s">
        <v>20</v>
      </c>
      <c r="D8" s="34">
        <v>7897595604590</v>
      </c>
      <c r="E8" s="46">
        <v>1006809560091</v>
      </c>
      <c r="F8" s="34">
        <v>526524302117112</v>
      </c>
      <c r="G8" s="34"/>
      <c r="H8" s="47" t="s">
        <v>355</v>
      </c>
      <c r="I8" s="47" t="s">
        <v>21</v>
      </c>
      <c r="J8" s="48">
        <v>29.91</v>
      </c>
      <c r="K8" s="48">
        <v>41.35</v>
      </c>
      <c r="L8" s="48">
        <v>29.55</v>
      </c>
      <c r="M8" s="48">
        <v>40.85</v>
      </c>
      <c r="N8" s="48">
        <v>29.2</v>
      </c>
      <c r="O8" s="48">
        <v>40.36</v>
      </c>
      <c r="P8" s="48">
        <v>29.2</v>
      </c>
      <c r="Q8" s="48">
        <v>40.36</v>
      </c>
      <c r="R8" s="48">
        <v>27.53</v>
      </c>
      <c r="S8" s="48">
        <v>38.06</v>
      </c>
      <c r="T8" s="48" t="s">
        <v>341</v>
      </c>
      <c r="U8" s="48" t="s">
        <v>341</v>
      </c>
    </row>
    <row r="9" spans="1:21" ht="13.5" thickBot="1">
      <c r="A9" s="59" t="s">
        <v>360</v>
      </c>
      <c r="B9" s="59" t="s">
        <v>363</v>
      </c>
      <c r="C9" s="34" t="s">
        <v>20</v>
      </c>
      <c r="D9" s="34">
        <v>7897595604606</v>
      </c>
      <c r="E9" s="46">
        <v>1006809560075</v>
      </c>
      <c r="F9" s="34">
        <v>526524301110114</v>
      </c>
      <c r="G9" s="34"/>
      <c r="H9" s="47" t="s">
        <v>355</v>
      </c>
      <c r="I9" s="47" t="s">
        <v>21</v>
      </c>
      <c r="J9" s="48">
        <v>58.95</v>
      </c>
      <c r="K9" s="48">
        <v>81.48</v>
      </c>
      <c r="L9" s="48">
        <v>58.23</v>
      </c>
      <c r="M9" s="48">
        <v>80.49</v>
      </c>
      <c r="N9" s="48">
        <v>57.53</v>
      </c>
      <c r="O9" s="48">
        <v>79.53</v>
      </c>
      <c r="P9" s="48">
        <v>57.53</v>
      </c>
      <c r="Q9" s="48">
        <v>79.53</v>
      </c>
      <c r="R9" s="48">
        <v>54.26</v>
      </c>
      <c r="S9" s="48">
        <v>75.01</v>
      </c>
      <c r="T9" s="48" t="s">
        <v>341</v>
      </c>
      <c r="U9" s="48" t="s">
        <v>341</v>
      </c>
    </row>
    <row r="10" spans="1:21" ht="13.5" thickBot="1">
      <c r="A10" s="59" t="s">
        <v>364</v>
      </c>
      <c r="B10" s="59" t="s">
        <v>365</v>
      </c>
      <c r="C10" s="34" t="s">
        <v>111</v>
      </c>
      <c r="D10" s="34">
        <v>7896261007963</v>
      </c>
      <c r="E10" s="46">
        <v>1006809110029</v>
      </c>
      <c r="F10" s="34">
        <v>526500401115110</v>
      </c>
      <c r="G10" s="34"/>
      <c r="H10" s="47" t="s">
        <v>355</v>
      </c>
      <c r="I10" s="47" t="s">
        <v>21</v>
      </c>
      <c r="J10" s="48">
        <v>7.77</v>
      </c>
      <c r="K10" s="48">
        <v>10.75</v>
      </c>
      <c r="L10" s="48">
        <v>7.68</v>
      </c>
      <c r="M10" s="48">
        <v>10.62</v>
      </c>
      <c r="N10" s="48">
        <v>7.59</v>
      </c>
      <c r="O10" s="48">
        <v>10.49</v>
      </c>
      <c r="P10" s="48">
        <v>7.59</v>
      </c>
      <c r="Q10" s="48">
        <v>10.49</v>
      </c>
      <c r="R10" s="48">
        <v>7.16</v>
      </c>
      <c r="S10" s="48">
        <v>9.89</v>
      </c>
      <c r="T10" s="48" t="s">
        <v>341</v>
      </c>
      <c r="U10" s="48" t="s">
        <v>341</v>
      </c>
    </row>
    <row r="11" spans="1:21" ht="13.5" thickBot="1">
      <c r="A11" s="59" t="s">
        <v>364</v>
      </c>
      <c r="B11" s="59" t="s">
        <v>366</v>
      </c>
      <c r="C11" s="34" t="s">
        <v>111</v>
      </c>
      <c r="D11" s="34">
        <v>7896261007970</v>
      </c>
      <c r="E11" s="46">
        <v>1006809110053</v>
      </c>
      <c r="F11" s="34">
        <v>526500402111119</v>
      </c>
      <c r="G11" s="34"/>
      <c r="H11" s="47" t="s">
        <v>355</v>
      </c>
      <c r="I11" s="47" t="s">
        <v>21</v>
      </c>
      <c r="J11" s="48">
        <v>13.84</v>
      </c>
      <c r="K11" s="48">
        <v>19.13</v>
      </c>
      <c r="L11" s="48">
        <v>13.67</v>
      </c>
      <c r="M11" s="48">
        <v>18.9</v>
      </c>
      <c r="N11" s="48">
        <v>13.51</v>
      </c>
      <c r="O11" s="48">
        <v>18.67</v>
      </c>
      <c r="P11" s="48">
        <v>13.51</v>
      </c>
      <c r="Q11" s="48">
        <v>18.67</v>
      </c>
      <c r="R11" s="48">
        <v>12.74</v>
      </c>
      <c r="S11" s="48">
        <v>17.61</v>
      </c>
      <c r="T11" s="48" t="s">
        <v>341</v>
      </c>
      <c r="U11" s="48" t="s">
        <v>341</v>
      </c>
    </row>
    <row r="12" spans="1:21" ht="13.5" thickBot="1">
      <c r="A12" s="59" t="s">
        <v>364</v>
      </c>
      <c r="B12" s="59" t="s">
        <v>367</v>
      </c>
      <c r="C12" s="34" t="s">
        <v>111</v>
      </c>
      <c r="D12" s="34">
        <v>7896261009196</v>
      </c>
      <c r="E12" s="46">
        <v>1006809110096</v>
      </c>
      <c r="F12" s="34">
        <v>526500403118117</v>
      </c>
      <c r="G12" s="34"/>
      <c r="H12" s="47" t="s">
        <v>355</v>
      </c>
      <c r="I12" s="47" t="s">
        <v>21</v>
      </c>
      <c r="J12" s="48">
        <v>33.44</v>
      </c>
      <c r="K12" s="48">
        <v>46.22</v>
      </c>
      <c r="L12" s="48">
        <v>33.03</v>
      </c>
      <c r="M12" s="48">
        <v>45.66</v>
      </c>
      <c r="N12" s="48">
        <v>32.63</v>
      </c>
      <c r="O12" s="48">
        <v>45.11</v>
      </c>
      <c r="P12" s="48">
        <v>32.63</v>
      </c>
      <c r="Q12" s="48">
        <v>45.11</v>
      </c>
      <c r="R12" s="48">
        <v>30.78</v>
      </c>
      <c r="S12" s="48">
        <v>42.55</v>
      </c>
      <c r="T12" s="48" t="s">
        <v>341</v>
      </c>
      <c r="U12" s="48" t="s">
        <v>341</v>
      </c>
    </row>
    <row r="13" spans="1:21" ht="23.25" thickBot="1">
      <c r="A13" s="59" t="s">
        <v>368</v>
      </c>
      <c r="B13" s="59" t="s">
        <v>371</v>
      </c>
      <c r="C13" s="34" t="s">
        <v>20</v>
      </c>
      <c r="D13" s="34">
        <v>7896261002104</v>
      </c>
      <c r="E13" s="46">
        <v>1006800240035</v>
      </c>
      <c r="F13" s="34">
        <v>526500503155413</v>
      </c>
      <c r="G13" s="34"/>
      <c r="H13" s="47" t="s">
        <v>355</v>
      </c>
      <c r="I13" s="47" t="s">
        <v>21</v>
      </c>
      <c r="J13" s="48">
        <v>200.78</v>
      </c>
      <c r="K13" s="48">
        <v>277.55</v>
      </c>
      <c r="L13" s="48">
        <v>198.34</v>
      </c>
      <c r="M13" s="48">
        <v>274.18</v>
      </c>
      <c r="N13" s="48">
        <v>195.96</v>
      </c>
      <c r="O13" s="48">
        <v>270.89</v>
      </c>
      <c r="P13" s="48">
        <v>195.96</v>
      </c>
      <c r="Q13" s="48">
        <v>270.89</v>
      </c>
      <c r="R13" s="48">
        <v>184.81</v>
      </c>
      <c r="S13" s="48">
        <v>255.47</v>
      </c>
      <c r="T13" s="48" t="s">
        <v>341</v>
      </c>
      <c r="U13" s="48" t="s">
        <v>341</v>
      </c>
    </row>
    <row r="14" spans="1:21" ht="23.25" thickBot="1">
      <c r="A14" s="59" t="s">
        <v>373</v>
      </c>
      <c r="B14" s="59" t="s">
        <v>374</v>
      </c>
      <c r="C14" s="34" t="s">
        <v>20</v>
      </c>
      <c r="D14" s="34">
        <v>7896261011137</v>
      </c>
      <c r="E14" s="46">
        <v>1006810100090</v>
      </c>
      <c r="F14" s="34">
        <v>526525901111111</v>
      </c>
      <c r="G14" s="34"/>
      <c r="H14" s="47" t="s">
        <v>355</v>
      </c>
      <c r="I14" s="47" t="s">
        <v>21</v>
      </c>
      <c r="J14" s="48">
        <v>11.12</v>
      </c>
      <c r="K14" s="48">
        <v>15.37</v>
      </c>
      <c r="L14" s="48">
        <v>10.98</v>
      </c>
      <c r="M14" s="48">
        <v>15.18</v>
      </c>
      <c r="N14" s="48">
        <v>10.85</v>
      </c>
      <c r="O14" s="48">
        <v>15</v>
      </c>
      <c r="P14" s="48">
        <v>10.85</v>
      </c>
      <c r="Q14" s="48">
        <v>15</v>
      </c>
      <c r="R14" s="48">
        <v>10.23</v>
      </c>
      <c r="S14" s="48">
        <v>14.14</v>
      </c>
      <c r="T14" s="48" t="s">
        <v>341</v>
      </c>
      <c r="U14" s="48" t="s">
        <v>341</v>
      </c>
    </row>
    <row r="15" spans="1:21" ht="23.25" thickBot="1">
      <c r="A15" s="59" t="s">
        <v>373</v>
      </c>
      <c r="B15" s="59" t="s">
        <v>375</v>
      </c>
      <c r="C15" s="34" t="s">
        <v>20</v>
      </c>
      <c r="D15" s="34">
        <v>7896261011144</v>
      </c>
      <c r="E15" s="46">
        <v>1006810100023</v>
      </c>
      <c r="F15" s="34">
        <v>526525902118118</v>
      </c>
      <c r="G15" s="34"/>
      <c r="H15" s="47" t="s">
        <v>355</v>
      </c>
      <c r="I15" s="47" t="s">
        <v>21</v>
      </c>
      <c r="J15" s="48">
        <v>15.09</v>
      </c>
      <c r="K15" s="48">
        <v>20.86</v>
      </c>
      <c r="L15" s="48">
        <v>14.91</v>
      </c>
      <c r="M15" s="48">
        <v>20.61</v>
      </c>
      <c r="N15" s="48">
        <v>14.73</v>
      </c>
      <c r="O15" s="48">
        <v>20.36</v>
      </c>
      <c r="P15" s="48">
        <v>14.73</v>
      </c>
      <c r="Q15" s="48">
        <v>20.36</v>
      </c>
      <c r="R15" s="48">
        <v>13.89</v>
      </c>
      <c r="S15" s="48">
        <v>19.21</v>
      </c>
      <c r="T15" s="48" t="s">
        <v>341</v>
      </c>
      <c r="U15" s="48" t="s">
        <v>341</v>
      </c>
    </row>
    <row r="16" spans="1:21" ht="23.25" thickBot="1">
      <c r="A16" s="59" t="s">
        <v>373</v>
      </c>
      <c r="B16" s="59" t="s">
        <v>376</v>
      </c>
      <c r="C16" s="34" t="s">
        <v>20</v>
      </c>
      <c r="D16" s="34">
        <v>7897595605726</v>
      </c>
      <c r="E16" s="46">
        <v>1006810100104</v>
      </c>
      <c r="F16" s="34">
        <v>526525904110114</v>
      </c>
      <c r="G16" s="34"/>
      <c r="H16" s="47" t="s">
        <v>355</v>
      </c>
      <c r="I16" s="47" t="s">
        <v>21</v>
      </c>
      <c r="J16" s="48">
        <v>15.09</v>
      </c>
      <c r="K16" s="48">
        <v>20.86</v>
      </c>
      <c r="L16" s="48">
        <v>14.91</v>
      </c>
      <c r="M16" s="48">
        <v>20.61</v>
      </c>
      <c r="N16" s="48">
        <v>14.73</v>
      </c>
      <c r="O16" s="48">
        <v>20.36</v>
      </c>
      <c r="P16" s="48">
        <v>14.73</v>
      </c>
      <c r="Q16" s="48">
        <v>20.36</v>
      </c>
      <c r="R16" s="100">
        <v>13.89</v>
      </c>
      <c r="S16" s="100">
        <v>19.21</v>
      </c>
      <c r="T16" s="100" t="s">
        <v>341</v>
      </c>
      <c r="U16" s="48" t="s">
        <v>341</v>
      </c>
    </row>
    <row r="17" spans="1:21" ht="23.25" thickBot="1">
      <c r="A17" s="59" t="s">
        <v>373</v>
      </c>
      <c r="B17" s="59" t="s">
        <v>377</v>
      </c>
      <c r="C17" s="34" t="s">
        <v>20</v>
      </c>
      <c r="D17" s="34">
        <v>7896261011151</v>
      </c>
      <c r="E17" s="46">
        <v>1006810100031</v>
      </c>
      <c r="F17" s="34">
        <v>526525903114116</v>
      </c>
      <c r="G17" s="34"/>
      <c r="H17" s="47" t="s">
        <v>355</v>
      </c>
      <c r="I17" s="47" t="s">
        <v>21</v>
      </c>
      <c r="J17" s="48">
        <v>21.45</v>
      </c>
      <c r="K17" s="48">
        <v>29.65</v>
      </c>
      <c r="L17" s="48">
        <v>21.19</v>
      </c>
      <c r="M17" s="48">
        <v>29.29</v>
      </c>
      <c r="N17" s="48">
        <v>20.94</v>
      </c>
      <c r="O17" s="48">
        <v>28.94</v>
      </c>
      <c r="P17" s="48">
        <v>20.94</v>
      </c>
      <c r="Q17" s="48">
        <v>28.94</v>
      </c>
      <c r="R17" s="48">
        <v>19.74</v>
      </c>
      <c r="S17" s="48">
        <v>27.29</v>
      </c>
      <c r="T17" s="48" t="s">
        <v>341</v>
      </c>
      <c r="U17" s="48" t="s">
        <v>341</v>
      </c>
    </row>
    <row r="18" spans="1:21" ht="23.25" thickBot="1">
      <c r="A18" s="59" t="s">
        <v>378</v>
      </c>
      <c r="B18" s="59" t="s">
        <v>379</v>
      </c>
      <c r="C18" s="34" t="s">
        <v>20</v>
      </c>
      <c r="D18" s="34">
        <v>7897595605269</v>
      </c>
      <c r="E18" s="46">
        <v>1006808800031</v>
      </c>
      <c r="F18" s="34">
        <v>526500607139112</v>
      </c>
      <c r="G18" s="34"/>
      <c r="H18" s="47" t="s">
        <v>355</v>
      </c>
      <c r="I18" s="47" t="s">
        <v>21</v>
      </c>
      <c r="J18" s="48">
        <v>12.7</v>
      </c>
      <c r="K18" s="48">
        <v>17.56</v>
      </c>
      <c r="L18" s="48">
        <v>12.55</v>
      </c>
      <c r="M18" s="48">
        <v>17.35</v>
      </c>
      <c r="N18" s="48">
        <v>12.4</v>
      </c>
      <c r="O18" s="48">
        <v>17.14</v>
      </c>
      <c r="P18" s="48">
        <v>12.4</v>
      </c>
      <c r="Q18" s="48">
        <v>17.14</v>
      </c>
      <c r="R18" s="48">
        <v>11.69</v>
      </c>
      <c r="S18" s="48">
        <v>16.17</v>
      </c>
      <c r="T18" s="48" t="s">
        <v>341</v>
      </c>
      <c r="U18" s="48" t="s">
        <v>341</v>
      </c>
    </row>
    <row r="19" spans="1:21" ht="23.25" thickBot="1">
      <c r="A19" s="59" t="s">
        <v>378</v>
      </c>
      <c r="B19" s="59" t="s">
        <v>380</v>
      </c>
      <c r="C19" s="34" t="s">
        <v>20</v>
      </c>
      <c r="D19" s="34">
        <v>7896261006027</v>
      </c>
      <c r="E19" s="46">
        <v>1006808800048</v>
      </c>
      <c r="F19" s="34">
        <v>526500601130113</v>
      </c>
      <c r="G19" s="34"/>
      <c r="H19" s="47" t="s">
        <v>355</v>
      </c>
      <c r="I19" s="47" t="s">
        <v>21</v>
      </c>
      <c r="J19" s="48">
        <v>15.18</v>
      </c>
      <c r="K19" s="48">
        <v>20.99</v>
      </c>
      <c r="L19" s="48">
        <v>15</v>
      </c>
      <c r="M19" s="48">
        <v>20.74</v>
      </c>
      <c r="N19" s="48">
        <v>14.82</v>
      </c>
      <c r="O19" s="48">
        <v>20.49</v>
      </c>
      <c r="P19" s="48">
        <v>14.82</v>
      </c>
      <c r="Q19" s="48">
        <v>20.49</v>
      </c>
      <c r="R19" s="48">
        <v>13.98</v>
      </c>
      <c r="S19" s="48">
        <v>19.32</v>
      </c>
      <c r="T19" s="48" t="s">
        <v>341</v>
      </c>
      <c r="U19" s="48" t="s">
        <v>341</v>
      </c>
    </row>
    <row r="20" spans="1:21" ht="23.25" thickBot="1">
      <c r="A20" s="59" t="s">
        <v>378</v>
      </c>
      <c r="B20" s="59" t="s">
        <v>381</v>
      </c>
      <c r="C20" s="34" t="s">
        <v>20</v>
      </c>
      <c r="D20" s="34">
        <v>7896261006010</v>
      </c>
      <c r="E20" s="46">
        <v>1006808800021</v>
      </c>
      <c r="F20" s="34">
        <v>526500602137111</v>
      </c>
      <c r="G20" s="34"/>
      <c r="H20" s="47" t="s">
        <v>355</v>
      </c>
      <c r="I20" s="47" t="s">
        <v>21</v>
      </c>
      <c r="J20" s="48">
        <v>27.12</v>
      </c>
      <c r="K20" s="48">
        <v>37.49</v>
      </c>
      <c r="L20" s="48">
        <v>26.79</v>
      </c>
      <c r="M20" s="48">
        <v>37.03</v>
      </c>
      <c r="N20" s="48">
        <v>26.47</v>
      </c>
      <c r="O20" s="48">
        <v>36.59</v>
      </c>
      <c r="P20" s="48">
        <v>26.47</v>
      </c>
      <c r="Q20" s="48">
        <v>36.59</v>
      </c>
      <c r="R20" s="48">
        <v>24.96</v>
      </c>
      <c r="S20" s="48">
        <v>34.51</v>
      </c>
      <c r="T20" s="48" t="s">
        <v>341</v>
      </c>
      <c r="U20" s="48" t="s">
        <v>341</v>
      </c>
    </row>
    <row r="21" spans="1:21" ht="23.25" thickBot="1">
      <c r="A21" s="59" t="s">
        <v>378</v>
      </c>
      <c r="B21" s="59" t="s">
        <v>382</v>
      </c>
      <c r="C21" s="34" t="s">
        <v>20</v>
      </c>
      <c r="D21" s="34">
        <v>7897595605276</v>
      </c>
      <c r="E21" s="46">
        <v>1006808800013</v>
      </c>
      <c r="F21" s="34">
        <v>526500606132114</v>
      </c>
      <c r="G21" s="34"/>
      <c r="H21" s="47" t="s">
        <v>355</v>
      </c>
      <c r="I21" s="47" t="s">
        <v>21</v>
      </c>
      <c r="J21" s="48">
        <v>22.12</v>
      </c>
      <c r="K21" s="48">
        <v>30.58</v>
      </c>
      <c r="L21" s="48">
        <v>21.85</v>
      </c>
      <c r="M21" s="48">
        <v>30.2</v>
      </c>
      <c r="N21" s="48">
        <v>21.59</v>
      </c>
      <c r="O21" s="48">
        <v>29.84</v>
      </c>
      <c r="P21" s="48">
        <v>21.59</v>
      </c>
      <c r="Q21" s="48">
        <v>29.84</v>
      </c>
      <c r="R21" s="48">
        <v>20.36</v>
      </c>
      <c r="S21" s="48">
        <v>28.14</v>
      </c>
      <c r="T21" s="48" t="s">
        <v>341</v>
      </c>
      <c r="U21" s="48" t="s">
        <v>341</v>
      </c>
    </row>
    <row r="22" spans="1:21" ht="23.25" thickBot="1">
      <c r="A22" s="59" t="s">
        <v>378</v>
      </c>
      <c r="B22" s="59" t="s">
        <v>383</v>
      </c>
      <c r="C22" s="34" t="s">
        <v>20</v>
      </c>
      <c r="D22" s="34">
        <v>7897595604309</v>
      </c>
      <c r="E22" s="46">
        <v>1006801620011</v>
      </c>
      <c r="F22" s="34">
        <v>526500603117114</v>
      </c>
      <c r="G22" s="34"/>
      <c r="H22" s="47" t="s">
        <v>355</v>
      </c>
      <c r="I22" s="47" t="s">
        <v>21</v>
      </c>
      <c r="J22" s="48">
        <v>29.55</v>
      </c>
      <c r="K22" s="48">
        <v>40.85</v>
      </c>
      <c r="L22" s="48">
        <v>29.19</v>
      </c>
      <c r="M22" s="48">
        <v>40.35</v>
      </c>
      <c r="N22" s="48">
        <v>28.84</v>
      </c>
      <c r="O22" s="48">
        <v>39.87</v>
      </c>
      <c r="P22" s="48">
        <v>28.84</v>
      </c>
      <c r="Q22" s="48">
        <v>39.87</v>
      </c>
      <c r="R22" s="48">
        <v>27.2</v>
      </c>
      <c r="S22" s="48">
        <v>37.6</v>
      </c>
      <c r="T22" s="48" t="s">
        <v>341</v>
      </c>
      <c r="U22" s="48" t="s">
        <v>341</v>
      </c>
    </row>
    <row r="23" spans="1:21" ht="23.25" thickBot="1">
      <c r="A23" s="59" t="s">
        <v>378</v>
      </c>
      <c r="B23" s="59" t="s">
        <v>384</v>
      </c>
      <c r="C23" s="34" t="s">
        <v>20</v>
      </c>
      <c r="D23" s="34">
        <v>7897595604316</v>
      </c>
      <c r="E23" s="46">
        <v>1006801620036</v>
      </c>
      <c r="F23" s="34">
        <v>526500604113112</v>
      </c>
      <c r="G23" s="34"/>
      <c r="H23" s="47" t="s">
        <v>355</v>
      </c>
      <c r="I23" s="47" t="s">
        <v>21</v>
      </c>
      <c r="J23" s="48">
        <v>54.43</v>
      </c>
      <c r="K23" s="48">
        <v>75.24</v>
      </c>
      <c r="L23" s="48">
        <v>53.77</v>
      </c>
      <c r="M23" s="48">
        <v>74.33</v>
      </c>
      <c r="N23" s="48">
        <v>53.12</v>
      </c>
      <c r="O23" s="48">
        <v>73.44</v>
      </c>
      <c r="P23" s="48">
        <v>53.12</v>
      </c>
      <c r="Q23" s="48">
        <v>73.44</v>
      </c>
      <c r="R23" s="48">
        <v>50.1</v>
      </c>
      <c r="S23" s="48">
        <v>69.26</v>
      </c>
      <c r="T23" s="48" t="s">
        <v>341</v>
      </c>
      <c r="U23" s="48" t="s">
        <v>341</v>
      </c>
    </row>
    <row r="24" spans="1:21" ht="23.25" thickBot="1">
      <c r="A24" s="59" t="s">
        <v>378</v>
      </c>
      <c r="B24" s="59" t="s">
        <v>385</v>
      </c>
      <c r="C24" s="34" t="s">
        <v>20</v>
      </c>
      <c r="D24" s="34">
        <v>7897595605160</v>
      </c>
      <c r="E24" s="46">
        <v>1006801620044</v>
      </c>
      <c r="F24" s="34">
        <v>526500605111113</v>
      </c>
      <c r="G24" s="34"/>
      <c r="H24" s="47" t="s">
        <v>355</v>
      </c>
      <c r="I24" s="47" t="s">
        <v>21</v>
      </c>
      <c r="J24" s="48">
        <v>78.28</v>
      </c>
      <c r="K24" s="48">
        <v>108.21</v>
      </c>
      <c r="L24" s="48">
        <v>77.33</v>
      </c>
      <c r="M24" s="48">
        <v>106.9</v>
      </c>
      <c r="N24" s="48">
        <v>76.4</v>
      </c>
      <c r="O24" s="48">
        <v>105.62</v>
      </c>
      <c r="P24" s="48">
        <v>76.4</v>
      </c>
      <c r="Q24" s="48">
        <v>105.62</v>
      </c>
      <c r="R24" s="48">
        <v>72.06</v>
      </c>
      <c r="S24" s="48">
        <v>99.61</v>
      </c>
      <c r="T24" s="48" t="s">
        <v>341</v>
      </c>
      <c r="U24" s="48" t="s">
        <v>341</v>
      </c>
    </row>
    <row r="25" spans="1:21" ht="23.25" thickBot="1">
      <c r="A25" s="59" t="s">
        <v>386</v>
      </c>
      <c r="B25" s="59" t="s">
        <v>387</v>
      </c>
      <c r="C25" s="34" t="s">
        <v>20</v>
      </c>
      <c r="D25" s="34">
        <v>7896261006348</v>
      </c>
      <c r="E25" s="46">
        <v>1006808960010</v>
      </c>
      <c r="F25" s="34">
        <v>526500701119111</v>
      </c>
      <c r="G25" s="34"/>
      <c r="H25" s="47" t="s">
        <v>355</v>
      </c>
      <c r="I25" s="47" t="s">
        <v>21</v>
      </c>
      <c r="J25" s="48">
        <v>9.67</v>
      </c>
      <c r="K25" s="48">
        <v>13.36</v>
      </c>
      <c r="L25" s="48">
        <v>9.55</v>
      </c>
      <c r="M25" s="48">
        <v>13.2</v>
      </c>
      <c r="N25" s="48">
        <v>9.44</v>
      </c>
      <c r="O25" s="48">
        <v>13.04</v>
      </c>
      <c r="P25" s="48">
        <v>9.44</v>
      </c>
      <c r="Q25" s="48">
        <v>13.04</v>
      </c>
      <c r="R25" s="48">
        <v>8.9</v>
      </c>
      <c r="S25" s="48">
        <v>12.3</v>
      </c>
      <c r="T25" s="48" t="s">
        <v>341</v>
      </c>
      <c r="U25" s="48" t="s">
        <v>341</v>
      </c>
    </row>
    <row r="26" spans="1:21" ht="23.25" thickBot="1">
      <c r="A26" s="59" t="s">
        <v>386</v>
      </c>
      <c r="B26" s="59" t="s">
        <v>388</v>
      </c>
      <c r="C26" s="34" t="s">
        <v>20</v>
      </c>
      <c r="D26" s="34">
        <v>7896261007697</v>
      </c>
      <c r="E26" s="46">
        <v>1006808960029</v>
      </c>
      <c r="F26" s="34">
        <v>526500702115111</v>
      </c>
      <c r="G26" s="34"/>
      <c r="H26" s="47" t="s">
        <v>355</v>
      </c>
      <c r="I26" s="47" t="s">
        <v>21</v>
      </c>
      <c r="J26" s="48">
        <v>21.26</v>
      </c>
      <c r="K26" s="48">
        <v>29.39</v>
      </c>
      <c r="L26" s="48">
        <v>21</v>
      </c>
      <c r="M26" s="48">
        <v>29.03</v>
      </c>
      <c r="N26" s="48">
        <v>20.75</v>
      </c>
      <c r="O26" s="48">
        <v>28.68</v>
      </c>
      <c r="P26" s="48">
        <v>20.75</v>
      </c>
      <c r="Q26" s="48">
        <v>28.68</v>
      </c>
      <c r="R26" s="48">
        <v>19.57</v>
      </c>
      <c r="S26" s="48">
        <v>27.05</v>
      </c>
      <c r="T26" s="48" t="s">
        <v>341</v>
      </c>
      <c r="U26" s="48" t="s">
        <v>341</v>
      </c>
    </row>
    <row r="27" spans="1:21" ht="23.25" thickBot="1">
      <c r="A27" s="59" t="s">
        <v>389</v>
      </c>
      <c r="B27" s="59" t="s">
        <v>390</v>
      </c>
      <c r="C27" s="34" t="s">
        <v>20</v>
      </c>
      <c r="D27" s="34">
        <v>7896261000308</v>
      </c>
      <c r="E27" s="46">
        <v>1006800150011</v>
      </c>
      <c r="F27" s="34">
        <v>526500801113417</v>
      </c>
      <c r="G27" s="34"/>
      <c r="H27" s="47" t="s">
        <v>355</v>
      </c>
      <c r="I27" s="47" t="s">
        <v>21</v>
      </c>
      <c r="J27" s="48">
        <v>4.81</v>
      </c>
      <c r="K27" s="48">
        <v>6.65</v>
      </c>
      <c r="L27" s="48">
        <v>4.75</v>
      </c>
      <c r="M27" s="48">
        <v>6.57</v>
      </c>
      <c r="N27" s="48">
        <v>4.7</v>
      </c>
      <c r="O27" s="48">
        <v>6.49</v>
      </c>
      <c r="P27" s="48">
        <v>4.7</v>
      </c>
      <c r="Q27" s="48">
        <v>6.49</v>
      </c>
      <c r="R27" s="100">
        <v>4.43</v>
      </c>
      <c r="S27" s="100">
        <v>6.12</v>
      </c>
      <c r="T27" s="100" t="s">
        <v>341</v>
      </c>
      <c r="U27" s="48" t="s">
        <v>341</v>
      </c>
    </row>
    <row r="28" spans="1:21" ht="13.5" thickBot="1">
      <c r="A28" s="59" t="s">
        <v>391</v>
      </c>
      <c r="B28" s="59" t="s">
        <v>393</v>
      </c>
      <c r="C28" s="34" t="s">
        <v>20</v>
      </c>
      <c r="D28" s="34">
        <v>7896261000315</v>
      </c>
      <c r="E28" s="46">
        <v>1006800610045</v>
      </c>
      <c r="F28" s="34">
        <v>526500903153310</v>
      </c>
      <c r="G28" s="34"/>
      <c r="H28" s="47" t="s">
        <v>355</v>
      </c>
      <c r="I28" s="47" t="s">
        <v>21</v>
      </c>
      <c r="J28" s="48">
        <v>32.31</v>
      </c>
      <c r="K28" s="48">
        <v>44.66</v>
      </c>
      <c r="L28" s="48">
        <v>31.92</v>
      </c>
      <c r="M28" s="48">
        <v>44.12</v>
      </c>
      <c r="N28" s="48">
        <v>31.53</v>
      </c>
      <c r="O28" s="48">
        <v>43.59</v>
      </c>
      <c r="P28" s="48">
        <v>31.53</v>
      </c>
      <c r="Q28" s="48">
        <v>43.59</v>
      </c>
      <c r="R28" s="48">
        <v>29.74</v>
      </c>
      <c r="S28" s="48">
        <v>41.11</v>
      </c>
      <c r="T28" s="48" t="s">
        <v>341</v>
      </c>
      <c r="U28" s="48" t="s">
        <v>341</v>
      </c>
    </row>
    <row r="29" spans="1:21" ht="13.5" thickBot="1">
      <c r="A29" s="59" t="s">
        <v>394</v>
      </c>
      <c r="B29" s="59" t="s">
        <v>395</v>
      </c>
      <c r="C29" s="34" t="s">
        <v>20</v>
      </c>
      <c r="D29" s="34">
        <v>7896261009578</v>
      </c>
      <c r="E29" s="46">
        <v>1006809450016</v>
      </c>
      <c r="F29" s="34">
        <v>526524201116412</v>
      </c>
      <c r="G29" s="34"/>
      <c r="H29" s="47" t="s">
        <v>355</v>
      </c>
      <c r="I29" s="47" t="s">
        <v>21</v>
      </c>
      <c r="J29" s="48">
        <v>65.88</v>
      </c>
      <c r="K29" s="48">
        <v>91.07</v>
      </c>
      <c r="L29" s="48">
        <v>65.08</v>
      </c>
      <c r="M29" s="48">
        <v>89.96</v>
      </c>
      <c r="N29" s="48">
        <v>64.3</v>
      </c>
      <c r="O29" s="48">
        <v>88.88</v>
      </c>
      <c r="P29" s="48">
        <v>64.3</v>
      </c>
      <c r="Q29" s="48">
        <v>88.88</v>
      </c>
      <c r="R29" s="48">
        <v>60.64</v>
      </c>
      <c r="S29" s="48">
        <v>83.83</v>
      </c>
      <c r="T29" s="48" t="s">
        <v>341</v>
      </c>
      <c r="U29" s="48" t="s">
        <v>341</v>
      </c>
    </row>
    <row r="30" spans="1:21" ht="13.5" thickBot="1">
      <c r="A30" s="59" t="s">
        <v>396</v>
      </c>
      <c r="B30" s="59" t="s">
        <v>397</v>
      </c>
      <c r="C30" s="34" t="s">
        <v>26</v>
      </c>
      <c r="D30" s="34">
        <v>7896261000322</v>
      </c>
      <c r="E30" s="46">
        <v>1006800750017</v>
      </c>
      <c r="F30" s="34">
        <v>526501101115415</v>
      </c>
      <c r="G30" s="34"/>
      <c r="H30" s="47" t="s">
        <v>355</v>
      </c>
      <c r="I30" s="47" t="s">
        <v>28</v>
      </c>
      <c r="J30" s="48">
        <v>10.41</v>
      </c>
      <c r="K30" s="48">
        <v>13.84</v>
      </c>
      <c r="L30" s="48">
        <v>10.26</v>
      </c>
      <c r="M30" s="48">
        <v>13.65</v>
      </c>
      <c r="N30" s="48">
        <v>10.12</v>
      </c>
      <c r="O30" s="48">
        <v>13.46</v>
      </c>
      <c r="P30" s="48">
        <v>8.79</v>
      </c>
      <c r="Q30" s="48">
        <v>12.15</v>
      </c>
      <c r="R30" s="48">
        <v>9.46</v>
      </c>
      <c r="S30" s="48">
        <v>12.62</v>
      </c>
      <c r="T30" s="48" t="s">
        <v>341</v>
      </c>
      <c r="U30" s="48" t="s">
        <v>341</v>
      </c>
    </row>
    <row r="31" spans="1:21" ht="13.5" thickBot="1">
      <c r="A31" s="59" t="s">
        <v>396</v>
      </c>
      <c r="B31" s="59" t="s">
        <v>398</v>
      </c>
      <c r="C31" s="34" t="s">
        <v>26</v>
      </c>
      <c r="D31" s="34">
        <v>7896261000810</v>
      </c>
      <c r="E31" s="46">
        <v>1006800750068</v>
      </c>
      <c r="F31" s="34">
        <v>526501102170411</v>
      </c>
      <c r="G31" s="34"/>
      <c r="H31" s="47" t="s">
        <v>355</v>
      </c>
      <c r="I31" s="47" t="s">
        <v>28</v>
      </c>
      <c r="J31" s="48">
        <v>13.43</v>
      </c>
      <c r="K31" s="48">
        <v>17.85</v>
      </c>
      <c r="L31" s="48">
        <v>13.24</v>
      </c>
      <c r="M31" s="48">
        <v>17.6</v>
      </c>
      <c r="N31" s="48">
        <v>13.05</v>
      </c>
      <c r="O31" s="48">
        <v>17.37</v>
      </c>
      <c r="P31" s="48">
        <v>11.34</v>
      </c>
      <c r="Q31" s="48">
        <v>15.67</v>
      </c>
      <c r="R31" s="48">
        <v>12.2</v>
      </c>
      <c r="S31" s="48">
        <v>16.27</v>
      </c>
      <c r="T31" s="48" t="s">
        <v>341</v>
      </c>
      <c r="U31" s="48" t="s">
        <v>341</v>
      </c>
    </row>
    <row r="32" spans="1:21" ht="23.25" thickBot="1">
      <c r="A32" s="59" t="s">
        <v>400</v>
      </c>
      <c r="B32" s="59" t="s">
        <v>401</v>
      </c>
      <c r="C32" s="34" t="s">
        <v>20</v>
      </c>
      <c r="D32" s="34">
        <v>7896261000339</v>
      </c>
      <c r="E32" s="46">
        <v>1006800080089</v>
      </c>
      <c r="F32" s="34">
        <v>526501301157316</v>
      </c>
      <c r="G32" s="34"/>
      <c r="H32" s="47" t="s">
        <v>355</v>
      </c>
      <c r="I32" s="47" t="s">
        <v>21</v>
      </c>
      <c r="J32" s="48">
        <v>697.53</v>
      </c>
      <c r="K32" s="48">
        <v>964.23</v>
      </c>
      <c r="L32" s="48">
        <v>689.05</v>
      </c>
      <c r="M32" s="48">
        <v>952.52</v>
      </c>
      <c r="N32" s="48">
        <v>680.78</v>
      </c>
      <c r="O32" s="48">
        <v>941.09</v>
      </c>
      <c r="P32" s="48">
        <v>680.78</v>
      </c>
      <c r="Q32" s="48">
        <v>941.09</v>
      </c>
      <c r="R32" s="48">
        <v>642.06</v>
      </c>
      <c r="S32" s="48">
        <v>887.55</v>
      </c>
      <c r="T32" s="48" t="s">
        <v>341</v>
      </c>
      <c r="U32" s="48" t="s">
        <v>341</v>
      </c>
    </row>
    <row r="33" spans="1:21" ht="23.25" thickBot="1">
      <c r="A33" s="59" t="s">
        <v>400</v>
      </c>
      <c r="B33" s="59" t="s">
        <v>402</v>
      </c>
      <c r="C33" s="34" t="s">
        <v>20</v>
      </c>
      <c r="D33" s="34">
        <v>7896261000346</v>
      </c>
      <c r="E33" s="46">
        <v>1006800080119</v>
      </c>
      <c r="F33" s="34">
        <v>526501302153314</v>
      </c>
      <c r="G33" s="34"/>
      <c r="H33" s="47" t="s">
        <v>355</v>
      </c>
      <c r="I33" s="47" t="s">
        <v>21</v>
      </c>
      <c r="J33" s="48">
        <v>699.02</v>
      </c>
      <c r="K33" s="48">
        <v>966.3</v>
      </c>
      <c r="L33" s="48">
        <v>690.53</v>
      </c>
      <c r="M33" s="48">
        <v>954.56</v>
      </c>
      <c r="N33" s="48">
        <v>682.24</v>
      </c>
      <c r="O33" s="48">
        <v>943.11</v>
      </c>
      <c r="P33" s="48">
        <v>682.24</v>
      </c>
      <c r="Q33" s="48">
        <v>943.11</v>
      </c>
      <c r="R33" s="48">
        <v>643.44</v>
      </c>
      <c r="S33" s="48">
        <v>889.46</v>
      </c>
      <c r="T33" s="48" t="s">
        <v>341</v>
      </c>
      <c r="U33" s="48" t="s">
        <v>341</v>
      </c>
    </row>
    <row r="34" spans="1:21" ht="23.25" thickBot="1">
      <c r="A34" s="59" t="s">
        <v>400</v>
      </c>
      <c r="B34" s="59" t="s">
        <v>403</v>
      </c>
      <c r="C34" s="34" t="s">
        <v>20</v>
      </c>
      <c r="D34" s="34">
        <v>7896261000131</v>
      </c>
      <c r="E34" s="46">
        <v>1006800080135</v>
      </c>
      <c r="F34" s="34">
        <v>526501303151315</v>
      </c>
      <c r="G34" s="34"/>
      <c r="H34" s="47" t="s">
        <v>355</v>
      </c>
      <c r="I34" s="47" t="s">
        <v>21</v>
      </c>
      <c r="J34" s="48">
        <v>694.95</v>
      </c>
      <c r="K34" s="48">
        <v>960.68</v>
      </c>
      <c r="L34" s="48">
        <v>686.51</v>
      </c>
      <c r="M34" s="48">
        <v>949</v>
      </c>
      <c r="N34" s="48">
        <v>678.27</v>
      </c>
      <c r="O34" s="48">
        <v>937.62</v>
      </c>
      <c r="P34" s="48">
        <v>678.27</v>
      </c>
      <c r="Q34" s="48">
        <v>937.62</v>
      </c>
      <c r="R34" s="48">
        <v>639.69</v>
      </c>
      <c r="S34" s="48">
        <v>884.28</v>
      </c>
      <c r="T34" s="48" t="s">
        <v>341</v>
      </c>
      <c r="U34" s="48" t="s">
        <v>341</v>
      </c>
    </row>
    <row r="35" spans="1:21" ht="23.25" thickBot="1">
      <c r="A35" s="59" t="s">
        <v>400</v>
      </c>
      <c r="B35" s="59" t="s">
        <v>404</v>
      </c>
      <c r="C35" s="34" t="s">
        <v>20</v>
      </c>
      <c r="D35" s="34">
        <v>7896261000148</v>
      </c>
      <c r="E35" s="46">
        <v>1006800080161</v>
      </c>
      <c r="F35" s="34">
        <v>526501304156310</v>
      </c>
      <c r="G35" s="34"/>
      <c r="H35" s="47" t="s">
        <v>355</v>
      </c>
      <c r="I35" s="47" t="s">
        <v>21</v>
      </c>
      <c r="J35" s="48">
        <v>1008.5</v>
      </c>
      <c r="K35" s="48">
        <v>1394.12</v>
      </c>
      <c r="L35" s="48">
        <v>996.25</v>
      </c>
      <c r="M35" s="48">
        <v>1377.18</v>
      </c>
      <c r="N35" s="48">
        <v>984.29</v>
      </c>
      <c r="O35" s="48">
        <v>1360.65</v>
      </c>
      <c r="P35" s="48">
        <v>984.29</v>
      </c>
      <c r="Q35" s="48">
        <v>1360.65</v>
      </c>
      <c r="R35" s="48">
        <v>928.31</v>
      </c>
      <c r="S35" s="48">
        <v>1283.25</v>
      </c>
      <c r="T35" s="48" t="s">
        <v>341</v>
      </c>
      <c r="U35" s="48" t="s">
        <v>341</v>
      </c>
    </row>
    <row r="36" spans="1:21" ht="13.5" thickBot="1">
      <c r="A36" s="59" t="s">
        <v>405</v>
      </c>
      <c r="B36" s="59" t="s">
        <v>181</v>
      </c>
      <c r="C36" s="34" t="s">
        <v>20</v>
      </c>
      <c r="D36" s="34">
        <v>7896261005952</v>
      </c>
      <c r="E36" s="46">
        <v>1006801610057</v>
      </c>
      <c r="F36" s="34">
        <v>526501401119114</v>
      </c>
      <c r="G36" s="34"/>
      <c r="H36" s="47" t="s">
        <v>355</v>
      </c>
      <c r="I36" s="47" t="s">
        <v>21</v>
      </c>
      <c r="J36" s="48">
        <v>15.31</v>
      </c>
      <c r="K36" s="48">
        <v>21.16</v>
      </c>
      <c r="L36" s="48">
        <v>15.12</v>
      </c>
      <c r="M36" s="48">
        <v>20.9</v>
      </c>
      <c r="N36" s="48">
        <v>14.94</v>
      </c>
      <c r="O36" s="48">
        <v>20.65</v>
      </c>
      <c r="P36" s="48">
        <v>14.94</v>
      </c>
      <c r="Q36" s="48">
        <v>20.65</v>
      </c>
      <c r="R36" s="48">
        <v>14.09</v>
      </c>
      <c r="S36" s="48">
        <v>19.48</v>
      </c>
      <c r="T36" s="48" t="s">
        <v>341</v>
      </c>
      <c r="U36" s="48" t="s">
        <v>341</v>
      </c>
    </row>
    <row r="37" spans="1:21" ht="13.5" thickBot="1">
      <c r="A37" s="59" t="s">
        <v>405</v>
      </c>
      <c r="B37" s="59" t="s">
        <v>406</v>
      </c>
      <c r="C37" s="34" t="s">
        <v>20</v>
      </c>
      <c r="D37" s="34">
        <v>7896261006164</v>
      </c>
      <c r="E37" s="46">
        <v>1006801610073</v>
      </c>
      <c r="F37" s="34">
        <v>526501402115112</v>
      </c>
      <c r="G37" s="34"/>
      <c r="H37" s="47" t="s">
        <v>355</v>
      </c>
      <c r="I37" s="47" t="s">
        <v>21</v>
      </c>
      <c r="J37" s="48">
        <v>6.23</v>
      </c>
      <c r="K37" s="48">
        <v>8.61</v>
      </c>
      <c r="L37" s="48">
        <v>6.15</v>
      </c>
      <c r="M37" s="48">
        <v>8.5</v>
      </c>
      <c r="N37" s="48">
        <v>6.08</v>
      </c>
      <c r="O37" s="48">
        <v>8.4</v>
      </c>
      <c r="P37" s="48">
        <v>6.08</v>
      </c>
      <c r="Q37" s="48">
        <v>8.4</v>
      </c>
      <c r="R37" s="48">
        <v>5.73</v>
      </c>
      <c r="S37" s="48">
        <v>7.92</v>
      </c>
      <c r="T37" s="48" t="s">
        <v>341</v>
      </c>
      <c r="U37" s="48" t="s">
        <v>341</v>
      </c>
    </row>
    <row r="38" spans="1:21" ht="13.5" thickBot="1">
      <c r="A38" s="59" t="s">
        <v>405</v>
      </c>
      <c r="B38" s="59" t="s">
        <v>407</v>
      </c>
      <c r="C38" s="34" t="s">
        <v>20</v>
      </c>
      <c r="D38" s="34">
        <v>7896261005945</v>
      </c>
      <c r="E38" s="46">
        <v>1006801610030</v>
      </c>
      <c r="F38" s="34">
        <v>526501403111110</v>
      </c>
      <c r="G38" s="34"/>
      <c r="H38" s="47" t="s">
        <v>355</v>
      </c>
      <c r="I38" s="47" t="s">
        <v>21</v>
      </c>
      <c r="J38" s="48">
        <v>8.78</v>
      </c>
      <c r="K38" s="48">
        <v>12.13</v>
      </c>
      <c r="L38" s="48">
        <v>8.67</v>
      </c>
      <c r="M38" s="48">
        <v>11.99</v>
      </c>
      <c r="N38" s="48">
        <v>8.57</v>
      </c>
      <c r="O38" s="48">
        <v>11.84</v>
      </c>
      <c r="P38" s="48">
        <v>8.57</v>
      </c>
      <c r="Q38" s="48">
        <v>11.84</v>
      </c>
      <c r="R38" s="100">
        <v>8.08</v>
      </c>
      <c r="S38" s="100">
        <v>11.17</v>
      </c>
      <c r="T38" s="100" t="s">
        <v>341</v>
      </c>
      <c r="U38" s="48" t="s">
        <v>341</v>
      </c>
    </row>
    <row r="39" spans="1:21" ht="23.25" thickBot="1">
      <c r="A39" s="59" t="s">
        <v>408</v>
      </c>
      <c r="B39" s="59" t="s">
        <v>409</v>
      </c>
      <c r="C39" s="34" t="s">
        <v>20</v>
      </c>
      <c r="D39" s="34">
        <v>7896261006461</v>
      </c>
      <c r="E39" s="46">
        <v>1006801760016</v>
      </c>
      <c r="F39" s="34">
        <v>526501501113118</v>
      </c>
      <c r="G39" s="34"/>
      <c r="H39" s="47" t="s">
        <v>355</v>
      </c>
      <c r="I39" s="47" t="s">
        <v>21</v>
      </c>
      <c r="J39" s="48">
        <v>18.21</v>
      </c>
      <c r="K39" s="48">
        <v>25.17</v>
      </c>
      <c r="L39" s="48">
        <v>17.99</v>
      </c>
      <c r="M39" s="48">
        <v>24.87</v>
      </c>
      <c r="N39" s="48">
        <v>17.77</v>
      </c>
      <c r="O39" s="48">
        <v>24.57</v>
      </c>
      <c r="P39" s="48">
        <v>17.77</v>
      </c>
      <c r="Q39" s="48">
        <v>24.57</v>
      </c>
      <c r="R39" s="48">
        <v>16.76</v>
      </c>
      <c r="S39" s="48">
        <v>23.17</v>
      </c>
      <c r="T39" s="48" t="s">
        <v>341</v>
      </c>
      <c r="U39" s="48" t="s">
        <v>341</v>
      </c>
    </row>
    <row r="40" spans="1:21" ht="23.25" thickBot="1">
      <c r="A40" s="59" t="s">
        <v>408</v>
      </c>
      <c r="B40" s="59" t="s">
        <v>410</v>
      </c>
      <c r="C40" s="34" t="s">
        <v>20</v>
      </c>
      <c r="D40" s="34">
        <v>7896261006478</v>
      </c>
      <c r="E40" s="46">
        <v>1006801760024</v>
      </c>
      <c r="F40" s="34">
        <v>526501502111119</v>
      </c>
      <c r="G40" s="34"/>
      <c r="H40" s="47" t="s">
        <v>355</v>
      </c>
      <c r="I40" s="47" t="s">
        <v>21</v>
      </c>
      <c r="J40" s="48">
        <v>30.29</v>
      </c>
      <c r="K40" s="48">
        <v>41.87</v>
      </c>
      <c r="L40" s="48">
        <v>29.92</v>
      </c>
      <c r="M40" s="48">
        <v>41.36</v>
      </c>
      <c r="N40" s="48">
        <v>29.56</v>
      </c>
      <c r="O40" s="48">
        <v>40.86</v>
      </c>
      <c r="P40" s="48">
        <v>29.56</v>
      </c>
      <c r="Q40" s="48">
        <v>40.86</v>
      </c>
      <c r="R40" s="48">
        <v>27.88</v>
      </c>
      <c r="S40" s="48">
        <v>38.54</v>
      </c>
      <c r="T40" s="48" t="s">
        <v>341</v>
      </c>
      <c r="U40" s="48" t="s">
        <v>341</v>
      </c>
    </row>
    <row r="41" spans="1:21" ht="13.5" thickBot="1">
      <c r="A41" s="59" t="s">
        <v>411</v>
      </c>
      <c r="B41" s="59" t="s">
        <v>412</v>
      </c>
      <c r="C41" s="34" t="s">
        <v>20</v>
      </c>
      <c r="D41" s="34">
        <v>7896261007543</v>
      </c>
      <c r="E41" s="46">
        <v>1006808850053</v>
      </c>
      <c r="F41" s="34">
        <v>526501601118111</v>
      </c>
      <c r="G41" s="34"/>
      <c r="H41" s="47" t="s">
        <v>355</v>
      </c>
      <c r="I41" s="47" t="s">
        <v>21</v>
      </c>
      <c r="J41" s="48">
        <v>29.54</v>
      </c>
      <c r="K41" s="48">
        <v>40.83</v>
      </c>
      <c r="L41" s="48">
        <v>29.18</v>
      </c>
      <c r="M41" s="48">
        <v>40.34</v>
      </c>
      <c r="N41" s="48">
        <v>28.83</v>
      </c>
      <c r="O41" s="48">
        <v>39.85</v>
      </c>
      <c r="P41" s="48">
        <v>28.83</v>
      </c>
      <c r="Q41" s="48">
        <v>39.85</v>
      </c>
      <c r="R41" s="48">
        <v>27.19</v>
      </c>
      <c r="S41" s="48">
        <v>37.59</v>
      </c>
      <c r="T41" s="48" t="s">
        <v>341</v>
      </c>
      <c r="U41" s="48" t="s">
        <v>341</v>
      </c>
    </row>
    <row r="42" spans="1:21" ht="13.5" thickBot="1">
      <c r="A42" s="59" t="s">
        <v>411</v>
      </c>
      <c r="B42" s="59" t="s">
        <v>413</v>
      </c>
      <c r="C42" s="34" t="s">
        <v>20</v>
      </c>
      <c r="D42" s="34">
        <v>7896261007604</v>
      </c>
      <c r="E42" s="46">
        <v>1006808850061</v>
      </c>
      <c r="F42" s="34">
        <v>526501602114111</v>
      </c>
      <c r="G42" s="34"/>
      <c r="H42" s="47" t="s">
        <v>355</v>
      </c>
      <c r="I42" s="47" t="s">
        <v>21</v>
      </c>
      <c r="J42" s="48">
        <v>43.84</v>
      </c>
      <c r="K42" s="48">
        <v>60.61</v>
      </c>
      <c r="L42" s="48">
        <v>43.31</v>
      </c>
      <c r="M42" s="48">
        <v>59.87</v>
      </c>
      <c r="N42" s="48">
        <v>42.79</v>
      </c>
      <c r="O42" s="48">
        <v>59.15</v>
      </c>
      <c r="P42" s="48">
        <v>42.79</v>
      </c>
      <c r="Q42" s="48">
        <v>59.15</v>
      </c>
      <c r="R42" s="48">
        <v>40.36</v>
      </c>
      <c r="S42" s="48">
        <v>55.79</v>
      </c>
      <c r="T42" s="48" t="s">
        <v>341</v>
      </c>
      <c r="U42" s="48" t="s">
        <v>341</v>
      </c>
    </row>
    <row r="43" spans="1:21" ht="13.5" thickBot="1">
      <c r="A43" s="59" t="s">
        <v>411</v>
      </c>
      <c r="B43" s="59" t="s">
        <v>414</v>
      </c>
      <c r="C43" s="34" t="s">
        <v>20</v>
      </c>
      <c r="D43" s="34">
        <v>7896261007536</v>
      </c>
      <c r="E43" s="46">
        <v>1006808850029</v>
      </c>
      <c r="F43" s="34">
        <v>526501603110118</v>
      </c>
      <c r="G43" s="34"/>
      <c r="H43" s="47" t="s">
        <v>355</v>
      </c>
      <c r="I43" s="47" t="s">
        <v>21</v>
      </c>
      <c r="J43" s="48">
        <v>15.78</v>
      </c>
      <c r="K43" s="48">
        <v>21.82</v>
      </c>
      <c r="L43" s="48">
        <v>15.59</v>
      </c>
      <c r="M43" s="48">
        <v>21.55</v>
      </c>
      <c r="N43" s="48">
        <v>15.4</v>
      </c>
      <c r="O43" s="48">
        <v>21.29</v>
      </c>
      <c r="P43" s="48">
        <v>15.4</v>
      </c>
      <c r="Q43" s="48">
        <v>21.29</v>
      </c>
      <c r="R43" s="48">
        <v>14.53</v>
      </c>
      <c r="S43" s="48">
        <v>20.08</v>
      </c>
      <c r="T43" s="48" t="s">
        <v>341</v>
      </c>
      <c r="U43" s="48" t="s">
        <v>341</v>
      </c>
    </row>
    <row r="44" spans="1:21" ht="13.5" thickBot="1">
      <c r="A44" s="59" t="s">
        <v>411</v>
      </c>
      <c r="B44" s="59" t="s">
        <v>415</v>
      </c>
      <c r="C44" s="34" t="s">
        <v>20</v>
      </c>
      <c r="D44" s="34">
        <v>7896261007611</v>
      </c>
      <c r="E44" s="46">
        <v>1006808850037</v>
      </c>
      <c r="F44" s="34">
        <v>526501604117116</v>
      </c>
      <c r="G44" s="34"/>
      <c r="H44" s="47" t="s">
        <v>355</v>
      </c>
      <c r="I44" s="47" t="s">
        <v>21</v>
      </c>
      <c r="J44" s="48">
        <v>22.64</v>
      </c>
      <c r="K44" s="48">
        <v>31.29</v>
      </c>
      <c r="L44" s="48">
        <v>22.36</v>
      </c>
      <c r="M44" s="48">
        <v>30.91</v>
      </c>
      <c r="N44" s="48">
        <v>22.09</v>
      </c>
      <c r="O44" s="48">
        <v>30.54</v>
      </c>
      <c r="P44" s="48">
        <v>22.09</v>
      </c>
      <c r="Q44" s="48">
        <v>30.54</v>
      </c>
      <c r="R44" s="48">
        <v>20.84</v>
      </c>
      <c r="S44" s="48">
        <v>28.8</v>
      </c>
      <c r="T44" s="48" t="s">
        <v>341</v>
      </c>
      <c r="U44" s="48" t="s">
        <v>341</v>
      </c>
    </row>
    <row r="45" spans="1:21" ht="13.5" thickBot="1">
      <c r="A45" s="59" t="s">
        <v>418</v>
      </c>
      <c r="B45" s="59" t="s">
        <v>419</v>
      </c>
      <c r="C45" s="34" t="s">
        <v>20</v>
      </c>
      <c r="D45" s="34">
        <v>7896261000353</v>
      </c>
      <c r="E45" s="46">
        <v>1006800370028</v>
      </c>
      <c r="F45" s="34">
        <v>526501701112417</v>
      </c>
      <c r="G45" s="34"/>
      <c r="H45" s="47" t="s">
        <v>355</v>
      </c>
      <c r="I45" s="47" t="s">
        <v>21</v>
      </c>
      <c r="J45" s="48">
        <v>10.49</v>
      </c>
      <c r="K45" s="48">
        <v>14.51</v>
      </c>
      <c r="L45" s="48">
        <v>10.37</v>
      </c>
      <c r="M45" s="48">
        <v>14.33</v>
      </c>
      <c r="N45" s="48">
        <v>10.24</v>
      </c>
      <c r="O45" s="48">
        <v>14.16</v>
      </c>
      <c r="P45" s="48">
        <v>10.24</v>
      </c>
      <c r="Q45" s="48">
        <v>14.16</v>
      </c>
      <c r="R45" s="48">
        <v>9.66</v>
      </c>
      <c r="S45" s="48">
        <v>13.35</v>
      </c>
      <c r="T45" s="48" t="s">
        <v>341</v>
      </c>
      <c r="U45" s="48" t="s">
        <v>341</v>
      </c>
    </row>
    <row r="46" spans="1:21" ht="13.5" thickBot="1">
      <c r="A46" s="59" t="s">
        <v>418</v>
      </c>
      <c r="B46" s="59" t="s">
        <v>420</v>
      </c>
      <c r="C46" s="34" t="s">
        <v>20</v>
      </c>
      <c r="D46" s="34">
        <v>7896261000360</v>
      </c>
      <c r="E46" s="46">
        <v>1006800370011</v>
      </c>
      <c r="F46" s="34">
        <v>526501702119415</v>
      </c>
      <c r="G46" s="34"/>
      <c r="H46" s="47" t="s">
        <v>355</v>
      </c>
      <c r="I46" s="47" t="s">
        <v>21</v>
      </c>
      <c r="J46" s="48">
        <v>7.7</v>
      </c>
      <c r="K46" s="48">
        <v>10.64</v>
      </c>
      <c r="L46" s="48">
        <v>7.6</v>
      </c>
      <c r="M46" s="48">
        <v>10.51</v>
      </c>
      <c r="N46" s="48">
        <v>7.51</v>
      </c>
      <c r="O46" s="48">
        <v>10.38</v>
      </c>
      <c r="P46" s="48">
        <v>7.51</v>
      </c>
      <c r="Q46" s="48">
        <v>10.38</v>
      </c>
      <c r="R46" s="48">
        <v>7.08</v>
      </c>
      <c r="S46" s="48">
        <v>9.79</v>
      </c>
      <c r="T46" s="48" t="s">
        <v>341</v>
      </c>
      <c r="U46" s="48" t="s">
        <v>341</v>
      </c>
    </row>
    <row r="47" spans="1:21" ht="13.5" thickBot="1">
      <c r="A47" s="59" t="s">
        <v>421</v>
      </c>
      <c r="B47" s="59" t="s">
        <v>422</v>
      </c>
      <c r="C47" s="34" t="s">
        <v>20</v>
      </c>
      <c r="D47" s="34">
        <v>7896261000209</v>
      </c>
      <c r="E47" s="46">
        <v>1006800890021</v>
      </c>
      <c r="F47" s="34">
        <v>526501801117410</v>
      </c>
      <c r="G47" s="34"/>
      <c r="H47" s="47" t="s">
        <v>355</v>
      </c>
      <c r="I47" s="47" t="s">
        <v>21</v>
      </c>
      <c r="J47" s="48">
        <v>7.5</v>
      </c>
      <c r="K47" s="48">
        <v>10.37</v>
      </c>
      <c r="L47" s="48">
        <v>7.41</v>
      </c>
      <c r="M47" s="48">
        <v>10.24</v>
      </c>
      <c r="N47" s="48">
        <v>7.32</v>
      </c>
      <c r="O47" s="48">
        <v>10.12</v>
      </c>
      <c r="P47" s="48">
        <v>7.32</v>
      </c>
      <c r="Q47" s="48">
        <v>10.12</v>
      </c>
      <c r="R47" s="48">
        <v>6.9</v>
      </c>
      <c r="S47" s="48">
        <v>9.54</v>
      </c>
      <c r="T47" s="48" t="s">
        <v>341</v>
      </c>
      <c r="U47" s="48" t="s">
        <v>341</v>
      </c>
    </row>
    <row r="48" spans="1:21" ht="23.25" thickBot="1">
      <c r="A48" s="59" t="s">
        <v>421</v>
      </c>
      <c r="B48" s="59" t="s">
        <v>424</v>
      </c>
      <c r="C48" s="34" t="s">
        <v>20</v>
      </c>
      <c r="D48" s="34">
        <v>7896261000377</v>
      </c>
      <c r="E48" s="46">
        <v>1006800890031</v>
      </c>
      <c r="F48" s="34">
        <v>526501802156411</v>
      </c>
      <c r="G48" s="34"/>
      <c r="H48" s="47" t="s">
        <v>355</v>
      </c>
      <c r="I48" s="47" t="s">
        <v>21</v>
      </c>
      <c r="J48" s="48">
        <v>12.35</v>
      </c>
      <c r="K48" s="48">
        <v>17.07</v>
      </c>
      <c r="L48" s="48">
        <v>12.2</v>
      </c>
      <c r="M48" s="48">
        <v>16.86</v>
      </c>
      <c r="N48" s="48">
        <v>12.05</v>
      </c>
      <c r="O48" s="48">
        <v>16.66</v>
      </c>
      <c r="P48" s="48">
        <v>12.05</v>
      </c>
      <c r="Q48" s="48">
        <v>16.66</v>
      </c>
      <c r="R48" s="48">
        <v>11.37</v>
      </c>
      <c r="S48" s="48">
        <v>15.72</v>
      </c>
      <c r="T48" s="48" t="s">
        <v>341</v>
      </c>
      <c r="U48" s="48" t="s">
        <v>341</v>
      </c>
    </row>
    <row r="49" spans="1:21" ht="23.25" thickBot="1">
      <c r="A49" s="59" t="s">
        <v>425</v>
      </c>
      <c r="B49" s="59" t="s">
        <v>426</v>
      </c>
      <c r="C49" s="34" t="s">
        <v>26</v>
      </c>
      <c r="D49" s="34">
        <v>7896261008540</v>
      </c>
      <c r="E49" s="46">
        <v>1006801470085</v>
      </c>
      <c r="F49" s="34">
        <v>526501901111414</v>
      </c>
      <c r="G49" s="34"/>
      <c r="H49" s="47" t="s">
        <v>355</v>
      </c>
      <c r="I49" s="47" t="s">
        <v>28</v>
      </c>
      <c r="J49" s="48">
        <v>24.49</v>
      </c>
      <c r="K49" s="48">
        <v>32.56</v>
      </c>
      <c r="L49" s="48">
        <v>24.15</v>
      </c>
      <c r="M49" s="48">
        <v>32.11</v>
      </c>
      <c r="N49" s="48">
        <v>23.81</v>
      </c>
      <c r="O49" s="48">
        <v>31.68</v>
      </c>
      <c r="P49" s="48">
        <v>20.68</v>
      </c>
      <c r="Q49" s="48">
        <v>28.59</v>
      </c>
      <c r="R49" s="100">
        <v>22.26</v>
      </c>
      <c r="S49" s="100">
        <v>29.68</v>
      </c>
      <c r="T49" s="100" t="s">
        <v>341</v>
      </c>
      <c r="U49" s="48" t="s">
        <v>341</v>
      </c>
    </row>
    <row r="50" spans="1:21" ht="23.25" thickBot="1">
      <c r="A50" s="59" t="s">
        <v>427</v>
      </c>
      <c r="B50" s="59" t="s">
        <v>428</v>
      </c>
      <c r="C50" s="34" t="s">
        <v>26</v>
      </c>
      <c r="D50" s="34">
        <v>7896261002166</v>
      </c>
      <c r="E50" s="46">
        <v>1006800330093</v>
      </c>
      <c r="F50" s="34">
        <v>526502001130410</v>
      </c>
      <c r="G50" s="34"/>
      <c r="H50" s="47" t="s">
        <v>355</v>
      </c>
      <c r="I50" s="47" t="s">
        <v>28</v>
      </c>
      <c r="J50" s="48">
        <v>18.2</v>
      </c>
      <c r="K50" s="48">
        <v>24.19</v>
      </c>
      <c r="L50" s="48">
        <v>17.94</v>
      </c>
      <c r="M50" s="48">
        <v>23.86</v>
      </c>
      <c r="N50" s="48">
        <v>17.69</v>
      </c>
      <c r="O50" s="48">
        <v>23.54</v>
      </c>
      <c r="P50" s="48">
        <v>15.36</v>
      </c>
      <c r="Q50" s="48">
        <v>21.24</v>
      </c>
      <c r="R50" s="48">
        <v>16.54</v>
      </c>
      <c r="S50" s="48">
        <v>22.06</v>
      </c>
      <c r="T50" s="48" t="s">
        <v>341</v>
      </c>
      <c r="U50" s="48" t="s">
        <v>341</v>
      </c>
    </row>
    <row r="51" spans="1:21" ht="23.25" thickBot="1">
      <c r="A51" s="59" t="s">
        <v>429</v>
      </c>
      <c r="B51" s="59" t="s">
        <v>430</v>
      </c>
      <c r="C51" s="34" t="s">
        <v>26</v>
      </c>
      <c r="D51" s="34">
        <v>7896261002135</v>
      </c>
      <c r="E51" s="46">
        <v>1006809470017</v>
      </c>
      <c r="F51" s="34">
        <v>526502102115417</v>
      </c>
      <c r="G51" s="34"/>
      <c r="H51" s="47" t="s">
        <v>355</v>
      </c>
      <c r="I51" s="47" t="s">
        <v>28</v>
      </c>
      <c r="J51" s="48">
        <v>9</v>
      </c>
      <c r="K51" s="48">
        <v>11.97</v>
      </c>
      <c r="L51" s="48">
        <v>8.87</v>
      </c>
      <c r="M51" s="48">
        <v>11.8</v>
      </c>
      <c r="N51" s="48">
        <v>8.75</v>
      </c>
      <c r="O51" s="48">
        <v>11.64</v>
      </c>
      <c r="P51" s="48">
        <v>7.6</v>
      </c>
      <c r="Q51" s="48">
        <v>10.51</v>
      </c>
      <c r="R51" s="48">
        <v>8.18</v>
      </c>
      <c r="S51" s="48">
        <v>10.91</v>
      </c>
      <c r="T51" s="48" t="s">
        <v>341</v>
      </c>
      <c r="U51" s="48" t="s">
        <v>341</v>
      </c>
    </row>
    <row r="52" spans="1:21" ht="23.25" thickBot="1">
      <c r="A52" s="59" t="s">
        <v>429</v>
      </c>
      <c r="B52" s="59" t="s">
        <v>431</v>
      </c>
      <c r="C52" s="34" t="s">
        <v>26</v>
      </c>
      <c r="D52" s="34">
        <v>7896261002128</v>
      </c>
      <c r="E52" s="46">
        <v>1006809470025</v>
      </c>
      <c r="F52" s="34">
        <v>526502101119419</v>
      </c>
      <c r="G52" s="34"/>
      <c r="H52" s="47" t="s">
        <v>355</v>
      </c>
      <c r="I52" s="47" t="s">
        <v>28</v>
      </c>
      <c r="J52" s="48">
        <v>9.57</v>
      </c>
      <c r="K52" s="48">
        <v>12.72</v>
      </c>
      <c r="L52" s="48">
        <v>9.44</v>
      </c>
      <c r="M52" s="48">
        <v>12.55</v>
      </c>
      <c r="N52" s="48">
        <v>9.3</v>
      </c>
      <c r="O52" s="48">
        <v>12.38</v>
      </c>
      <c r="P52" s="48">
        <v>8.08</v>
      </c>
      <c r="Q52" s="48">
        <v>11.17</v>
      </c>
      <c r="R52" s="48">
        <v>8.7</v>
      </c>
      <c r="S52" s="48">
        <v>11.6</v>
      </c>
      <c r="T52" s="48" t="s">
        <v>341</v>
      </c>
      <c r="U52" s="48" t="s">
        <v>341</v>
      </c>
    </row>
    <row r="53" spans="1:21" ht="13.5" thickBot="1">
      <c r="A53" s="59" t="s">
        <v>432</v>
      </c>
      <c r="B53" s="59" t="s">
        <v>433</v>
      </c>
      <c r="C53" s="34" t="s">
        <v>26</v>
      </c>
      <c r="D53" s="34">
        <v>7896261002159</v>
      </c>
      <c r="E53" s="46">
        <v>1006800330034</v>
      </c>
      <c r="F53" s="34">
        <v>526502202136416</v>
      </c>
      <c r="G53" s="34"/>
      <c r="H53" s="47" t="s">
        <v>355</v>
      </c>
      <c r="I53" s="47" t="s">
        <v>28</v>
      </c>
      <c r="J53" s="48">
        <v>18.29</v>
      </c>
      <c r="K53" s="48">
        <v>24.32</v>
      </c>
      <c r="L53" s="48">
        <v>18.03</v>
      </c>
      <c r="M53" s="48">
        <v>23.98</v>
      </c>
      <c r="N53" s="48">
        <v>17.78</v>
      </c>
      <c r="O53" s="48">
        <v>23.66</v>
      </c>
      <c r="P53" s="48">
        <v>15.45</v>
      </c>
      <c r="Q53" s="48">
        <v>21.35</v>
      </c>
      <c r="R53" s="48">
        <v>16.62</v>
      </c>
      <c r="S53" s="48">
        <v>22.16</v>
      </c>
      <c r="T53" s="48" t="s">
        <v>341</v>
      </c>
      <c r="U53" s="48" t="s">
        <v>341</v>
      </c>
    </row>
    <row r="54" spans="1:21" ht="23.25" thickBot="1">
      <c r="A54" s="59" t="s">
        <v>432</v>
      </c>
      <c r="B54" s="59" t="s">
        <v>434</v>
      </c>
      <c r="C54" s="34" t="s">
        <v>26</v>
      </c>
      <c r="D54" s="34">
        <v>7896261001626</v>
      </c>
      <c r="E54" s="46">
        <v>1006800330026</v>
      </c>
      <c r="F54" s="34">
        <v>526502201113412</v>
      </c>
      <c r="G54" s="34"/>
      <c r="H54" s="47" t="s">
        <v>355</v>
      </c>
      <c r="I54" s="47" t="s">
        <v>28</v>
      </c>
      <c r="J54" s="48">
        <v>12.51</v>
      </c>
      <c r="K54" s="48">
        <v>16.63</v>
      </c>
      <c r="L54" s="48">
        <v>12.33</v>
      </c>
      <c r="M54" s="48">
        <v>16.4</v>
      </c>
      <c r="N54" s="48">
        <v>12.16</v>
      </c>
      <c r="O54" s="48">
        <v>16.18</v>
      </c>
      <c r="P54" s="48">
        <v>10.56</v>
      </c>
      <c r="Q54" s="48">
        <v>14.6</v>
      </c>
      <c r="R54" s="48">
        <v>11.37</v>
      </c>
      <c r="S54" s="48">
        <v>15.16</v>
      </c>
      <c r="T54" s="48" t="s">
        <v>341</v>
      </c>
      <c r="U54" s="48" t="s">
        <v>341</v>
      </c>
    </row>
    <row r="55" spans="1:21" ht="13.5" thickBot="1">
      <c r="A55" s="59" t="s">
        <v>435</v>
      </c>
      <c r="B55" s="59" t="s">
        <v>436</v>
      </c>
      <c r="C55" s="34" t="s">
        <v>26</v>
      </c>
      <c r="D55" s="34">
        <v>7896261003163</v>
      </c>
      <c r="E55" s="46">
        <v>1006800330050</v>
      </c>
      <c r="F55" s="34">
        <v>526502302130411</v>
      </c>
      <c r="G55" s="34"/>
      <c r="H55" s="47" t="s">
        <v>355</v>
      </c>
      <c r="I55" s="47" t="s">
        <v>28</v>
      </c>
      <c r="J55" s="48">
        <v>29.95</v>
      </c>
      <c r="K55" s="48">
        <v>39.81</v>
      </c>
      <c r="L55" s="48">
        <v>29.52</v>
      </c>
      <c r="M55" s="48">
        <v>39.27</v>
      </c>
      <c r="N55" s="48">
        <v>29.11</v>
      </c>
      <c r="O55" s="48">
        <v>38.74</v>
      </c>
      <c r="P55" s="48">
        <v>25.29</v>
      </c>
      <c r="Q55" s="48">
        <v>34.96</v>
      </c>
      <c r="R55" s="48">
        <v>27.21</v>
      </c>
      <c r="S55" s="48">
        <v>36.28</v>
      </c>
      <c r="T55" s="48" t="s">
        <v>341</v>
      </c>
      <c r="U55" s="48" t="s">
        <v>341</v>
      </c>
    </row>
    <row r="56" spans="1:21" ht="23.25" thickBot="1">
      <c r="A56" s="59" t="s">
        <v>435</v>
      </c>
      <c r="B56" s="59" t="s">
        <v>437</v>
      </c>
      <c r="C56" s="34" t="s">
        <v>26</v>
      </c>
      <c r="D56" s="34">
        <v>7896261002142</v>
      </c>
      <c r="E56" s="46">
        <v>1006800330042</v>
      </c>
      <c r="F56" s="34">
        <v>526502301118416</v>
      </c>
      <c r="G56" s="34"/>
      <c r="H56" s="47" t="s">
        <v>355</v>
      </c>
      <c r="I56" s="47" t="s">
        <v>28</v>
      </c>
      <c r="J56" s="48">
        <v>19.5</v>
      </c>
      <c r="K56" s="48">
        <v>25.92</v>
      </c>
      <c r="L56" s="48">
        <v>19.22</v>
      </c>
      <c r="M56" s="48">
        <v>25.56</v>
      </c>
      <c r="N56" s="48">
        <v>18.95</v>
      </c>
      <c r="O56" s="48">
        <v>25.22</v>
      </c>
      <c r="P56" s="48">
        <v>16.46</v>
      </c>
      <c r="Q56" s="48">
        <v>22.76</v>
      </c>
      <c r="R56" s="48">
        <v>17.72</v>
      </c>
      <c r="S56" s="48">
        <v>23.63</v>
      </c>
      <c r="T56" s="48" t="s">
        <v>341</v>
      </c>
      <c r="U56" s="48" t="s">
        <v>341</v>
      </c>
    </row>
    <row r="57" spans="1:21" ht="13.5" thickBot="1">
      <c r="A57" s="59" t="s">
        <v>438</v>
      </c>
      <c r="B57" s="59" t="s">
        <v>439</v>
      </c>
      <c r="C57" s="34" t="s">
        <v>20</v>
      </c>
      <c r="D57" s="34">
        <v>7896261006423</v>
      </c>
      <c r="E57" s="46">
        <v>1006801780017</v>
      </c>
      <c r="F57" s="34">
        <v>526502501117111</v>
      </c>
      <c r="G57" s="34"/>
      <c r="H57" s="47" t="s">
        <v>355</v>
      </c>
      <c r="I57" s="47" t="s">
        <v>21</v>
      </c>
      <c r="J57" s="48">
        <v>11.67</v>
      </c>
      <c r="K57" s="48">
        <v>16.13</v>
      </c>
      <c r="L57" s="48">
        <v>11.53</v>
      </c>
      <c r="M57" s="48">
        <v>15.94</v>
      </c>
      <c r="N57" s="48">
        <v>11.39</v>
      </c>
      <c r="O57" s="48">
        <v>15.75</v>
      </c>
      <c r="P57" s="48">
        <v>11.39</v>
      </c>
      <c r="Q57" s="48">
        <v>15.75</v>
      </c>
      <c r="R57" s="48">
        <v>10.74</v>
      </c>
      <c r="S57" s="48">
        <v>14.85</v>
      </c>
      <c r="T57" s="48" t="s">
        <v>341</v>
      </c>
      <c r="U57" s="48" t="s">
        <v>341</v>
      </c>
    </row>
    <row r="58" spans="1:21" ht="13.5" thickBot="1">
      <c r="A58" s="59" t="s">
        <v>438</v>
      </c>
      <c r="B58" s="59" t="s">
        <v>440</v>
      </c>
      <c r="C58" s="34" t="s">
        <v>20</v>
      </c>
      <c r="D58" s="34">
        <v>7896261006966</v>
      </c>
      <c r="E58" s="46">
        <v>1006801780025</v>
      </c>
      <c r="F58" s="34">
        <v>526502502113111</v>
      </c>
      <c r="G58" s="34"/>
      <c r="H58" s="47" t="s">
        <v>355</v>
      </c>
      <c r="I58" s="47" t="s">
        <v>21</v>
      </c>
      <c r="J58" s="48">
        <v>13.17</v>
      </c>
      <c r="K58" s="48">
        <v>18.21</v>
      </c>
      <c r="L58" s="48">
        <v>13.01</v>
      </c>
      <c r="M58" s="48">
        <v>17.98</v>
      </c>
      <c r="N58" s="48">
        <v>12.85</v>
      </c>
      <c r="O58" s="48">
        <v>17.77</v>
      </c>
      <c r="P58" s="48">
        <v>12.85</v>
      </c>
      <c r="Q58" s="48">
        <v>17.77</v>
      </c>
      <c r="R58" s="48">
        <v>12.12</v>
      </c>
      <c r="S58" s="48">
        <v>16.76</v>
      </c>
      <c r="T58" s="48" t="s">
        <v>341</v>
      </c>
      <c r="U58" s="48" t="s">
        <v>341</v>
      </c>
    </row>
    <row r="59" spans="1:21" ht="13.5" thickBot="1">
      <c r="A59" s="59" t="s">
        <v>438</v>
      </c>
      <c r="B59" s="59" t="s">
        <v>441</v>
      </c>
      <c r="C59" s="34" t="s">
        <v>20</v>
      </c>
      <c r="D59" s="34">
        <v>7896261006416</v>
      </c>
      <c r="E59" s="46">
        <v>1006801780033</v>
      </c>
      <c r="F59" s="34">
        <v>526502503111110</v>
      </c>
      <c r="G59" s="34"/>
      <c r="H59" s="47" t="s">
        <v>355</v>
      </c>
      <c r="I59" s="47" t="s">
        <v>21</v>
      </c>
      <c r="J59" s="48">
        <v>23.19</v>
      </c>
      <c r="K59" s="48">
        <v>32.06</v>
      </c>
      <c r="L59" s="48">
        <v>22.91</v>
      </c>
      <c r="M59" s="48">
        <v>31.67</v>
      </c>
      <c r="N59" s="48">
        <v>22.64</v>
      </c>
      <c r="O59" s="48">
        <v>31.29</v>
      </c>
      <c r="P59" s="48">
        <v>22.64</v>
      </c>
      <c r="Q59" s="48">
        <v>31.29</v>
      </c>
      <c r="R59" s="48">
        <v>21.35</v>
      </c>
      <c r="S59" s="48">
        <v>29.51</v>
      </c>
      <c r="T59" s="48" t="s">
        <v>341</v>
      </c>
      <c r="U59" s="48" t="s">
        <v>341</v>
      </c>
    </row>
    <row r="60" spans="1:21" ht="13.5" thickBot="1">
      <c r="A60" s="59" t="s">
        <v>438</v>
      </c>
      <c r="B60" s="59" t="s">
        <v>442</v>
      </c>
      <c r="C60" s="34" t="s">
        <v>20</v>
      </c>
      <c r="D60" s="34">
        <v>7896261006973</v>
      </c>
      <c r="E60" s="46">
        <v>1006801780041</v>
      </c>
      <c r="F60" s="34">
        <v>526502504116116</v>
      </c>
      <c r="G60" s="34"/>
      <c r="H60" s="47" t="s">
        <v>355</v>
      </c>
      <c r="I60" s="47" t="s">
        <v>21</v>
      </c>
      <c r="J60" s="48">
        <v>23.83</v>
      </c>
      <c r="K60" s="48">
        <v>32.94</v>
      </c>
      <c r="L60" s="48">
        <v>23.54</v>
      </c>
      <c r="M60" s="48">
        <v>32.54</v>
      </c>
      <c r="N60" s="48">
        <v>23.26</v>
      </c>
      <c r="O60" s="48">
        <v>32.15</v>
      </c>
      <c r="P60" s="48">
        <v>23.26</v>
      </c>
      <c r="Q60" s="48">
        <v>32.15</v>
      </c>
      <c r="R60" s="100">
        <v>21.93</v>
      </c>
      <c r="S60" s="100">
        <v>30.32</v>
      </c>
      <c r="T60" s="100" t="s">
        <v>341</v>
      </c>
      <c r="U60" s="48" t="s">
        <v>341</v>
      </c>
    </row>
    <row r="61" spans="1:21" ht="23.25" thickBot="1">
      <c r="A61" s="59" t="s">
        <v>443</v>
      </c>
      <c r="B61" s="59" t="s">
        <v>444</v>
      </c>
      <c r="C61" s="34" t="s">
        <v>20</v>
      </c>
      <c r="D61" s="34">
        <v>7896261007994</v>
      </c>
      <c r="E61" s="46">
        <v>1006809120032</v>
      </c>
      <c r="F61" s="34">
        <v>526502601111115</v>
      </c>
      <c r="G61" s="34"/>
      <c r="H61" s="47" t="s">
        <v>355</v>
      </c>
      <c r="I61" s="47" t="s">
        <v>21</v>
      </c>
      <c r="J61" s="48">
        <v>30.09</v>
      </c>
      <c r="K61" s="48">
        <v>41.59</v>
      </c>
      <c r="L61" s="48">
        <v>29.72</v>
      </c>
      <c r="M61" s="48">
        <v>41.08</v>
      </c>
      <c r="N61" s="48">
        <v>29.36</v>
      </c>
      <c r="O61" s="48">
        <v>40.59</v>
      </c>
      <c r="P61" s="48">
        <v>29.36</v>
      </c>
      <c r="Q61" s="48">
        <v>40.59</v>
      </c>
      <c r="R61" s="48">
        <v>27.69</v>
      </c>
      <c r="S61" s="48">
        <v>38.28</v>
      </c>
      <c r="T61" s="48" t="s">
        <v>341</v>
      </c>
      <c r="U61" s="48" t="s">
        <v>341</v>
      </c>
    </row>
    <row r="62" spans="1:21" ht="23.25" thickBot="1">
      <c r="A62" s="59" t="s">
        <v>285</v>
      </c>
      <c r="B62" s="59" t="s">
        <v>445</v>
      </c>
      <c r="C62" s="34" t="s">
        <v>20</v>
      </c>
      <c r="D62" s="34">
        <v>7896261011083</v>
      </c>
      <c r="E62" s="46">
        <v>1006810230016</v>
      </c>
      <c r="F62" s="34">
        <v>526526003133112</v>
      </c>
      <c r="G62" s="34"/>
      <c r="H62" s="47" t="s">
        <v>355</v>
      </c>
      <c r="I62" s="47" t="s">
        <v>21</v>
      </c>
      <c r="J62" s="48">
        <v>6.72</v>
      </c>
      <c r="K62" s="48">
        <v>9.29</v>
      </c>
      <c r="L62" s="48">
        <v>6.64</v>
      </c>
      <c r="M62" s="48">
        <v>9.18</v>
      </c>
      <c r="N62" s="48">
        <v>6.56</v>
      </c>
      <c r="O62" s="48">
        <v>9.07</v>
      </c>
      <c r="P62" s="48">
        <v>6.56</v>
      </c>
      <c r="Q62" s="48">
        <v>9.07</v>
      </c>
      <c r="R62" s="48">
        <v>6.19</v>
      </c>
      <c r="S62" s="48">
        <v>8.55</v>
      </c>
      <c r="T62" s="48" t="s">
        <v>341</v>
      </c>
      <c r="U62" s="48" t="s">
        <v>341</v>
      </c>
    </row>
    <row r="63" spans="1:21" ht="23.25" thickBot="1">
      <c r="A63" s="59" t="s">
        <v>447</v>
      </c>
      <c r="B63" s="59" t="s">
        <v>448</v>
      </c>
      <c r="C63" s="34" t="s">
        <v>26</v>
      </c>
      <c r="D63" s="34">
        <v>7896261004528</v>
      </c>
      <c r="E63" s="46">
        <v>1006800380181</v>
      </c>
      <c r="F63" s="34">
        <v>526502712169316</v>
      </c>
      <c r="G63" s="34"/>
      <c r="H63" s="47" t="s">
        <v>355</v>
      </c>
      <c r="I63" s="47" t="s">
        <v>28</v>
      </c>
      <c r="J63" s="48">
        <v>18.8</v>
      </c>
      <c r="K63" s="48">
        <v>24.99</v>
      </c>
      <c r="L63" s="48">
        <v>18.53</v>
      </c>
      <c r="M63" s="48">
        <v>24.65</v>
      </c>
      <c r="N63" s="48">
        <v>18.27</v>
      </c>
      <c r="O63" s="48">
        <v>24.31</v>
      </c>
      <c r="P63" s="48">
        <v>15.87</v>
      </c>
      <c r="Q63" s="48">
        <v>21.94</v>
      </c>
      <c r="R63" s="48">
        <v>17.08</v>
      </c>
      <c r="S63" s="48">
        <v>22.78</v>
      </c>
      <c r="T63" s="48" t="s">
        <v>341</v>
      </c>
      <c r="U63" s="48" t="s">
        <v>341</v>
      </c>
    </row>
    <row r="64" spans="1:21" ht="23.25" thickBot="1">
      <c r="A64" s="59" t="s">
        <v>447</v>
      </c>
      <c r="B64" s="59" t="s">
        <v>449</v>
      </c>
      <c r="C64" s="34" t="s">
        <v>26</v>
      </c>
      <c r="D64" s="34">
        <v>7896261007581</v>
      </c>
      <c r="E64" s="46">
        <v>1006800380260</v>
      </c>
      <c r="F64" s="34">
        <v>526502710115413</v>
      </c>
      <c r="G64" s="34"/>
      <c r="H64" s="47" t="s">
        <v>355</v>
      </c>
      <c r="I64" s="47" t="s">
        <v>28</v>
      </c>
      <c r="J64" s="48">
        <v>37.88</v>
      </c>
      <c r="K64" s="48">
        <v>50.35</v>
      </c>
      <c r="L64" s="48">
        <v>37.34</v>
      </c>
      <c r="M64" s="48">
        <v>49.66</v>
      </c>
      <c r="N64" s="48">
        <v>36.82</v>
      </c>
      <c r="O64" s="48">
        <v>48.99</v>
      </c>
      <c r="P64" s="48">
        <v>31.98</v>
      </c>
      <c r="Q64" s="48">
        <v>44.21</v>
      </c>
      <c r="R64" s="48">
        <v>34.42</v>
      </c>
      <c r="S64" s="48">
        <v>45.9</v>
      </c>
      <c r="T64" s="48" t="s">
        <v>341</v>
      </c>
      <c r="U64" s="48" t="s">
        <v>341</v>
      </c>
    </row>
    <row r="65" spans="1:21" ht="13.5" thickBot="1">
      <c r="A65" s="59" t="s">
        <v>447</v>
      </c>
      <c r="B65" s="59" t="s">
        <v>450</v>
      </c>
      <c r="C65" s="34" t="s">
        <v>20</v>
      </c>
      <c r="D65" s="34">
        <v>7896261000384</v>
      </c>
      <c r="E65" s="46">
        <v>1006800380074</v>
      </c>
      <c r="F65" s="34">
        <v>526502702147311</v>
      </c>
      <c r="G65" s="34"/>
      <c r="H65" s="47" t="s">
        <v>355</v>
      </c>
      <c r="I65" s="47" t="s">
        <v>21</v>
      </c>
      <c r="J65" s="48">
        <v>2.5</v>
      </c>
      <c r="K65" s="48">
        <v>3.45</v>
      </c>
      <c r="L65" s="48">
        <v>2.47</v>
      </c>
      <c r="M65" s="48">
        <v>3.41</v>
      </c>
      <c r="N65" s="48">
        <v>2.44</v>
      </c>
      <c r="O65" s="48">
        <v>3.37</v>
      </c>
      <c r="P65" s="48">
        <v>2.44</v>
      </c>
      <c r="Q65" s="48">
        <v>3.37</v>
      </c>
      <c r="R65" s="48">
        <v>2.3</v>
      </c>
      <c r="S65" s="48">
        <v>3.18</v>
      </c>
      <c r="T65" s="48" t="s">
        <v>341</v>
      </c>
      <c r="U65" s="48" t="s">
        <v>341</v>
      </c>
    </row>
    <row r="66" spans="1:21" ht="23.25" thickBot="1">
      <c r="A66" s="59" t="s">
        <v>447</v>
      </c>
      <c r="B66" s="59" t="s">
        <v>451</v>
      </c>
      <c r="C66" s="34" t="s">
        <v>20</v>
      </c>
      <c r="D66" s="34">
        <v>7896261000421</v>
      </c>
      <c r="E66" s="46">
        <v>1006800380015</v>
      </c>
      <c r="F66" s="34">
        <v>526502706150315</v>
      </c>
      <c r="G66" s="34"/>
      <c r="H66" s="47" t="s">
        <v>355</v>
      </c>
      <c r="I66" s="47" t="s">
        <v>21</v>
      </c>
      <c r="J66" s="48">
        <v>60.83</v>
      </c>
      <c r="K66" s="48">
        <v>84.08</v>
      </c>
      <c r="L66" s="48">
        <v>60.09</v>
      </c>
      <c r="M66" s="48">
        <v>83.06</v>
      </c>
      <c r="N66" s="48">
        <v>59.37</v>
      </c>
      <c r="O66" s="48">
        <v>82.07</v>
      </c>
      <c r="P66" s="48">
        <v>59.37</v>
      </c>
      <c r="Q66" s="48">
        <v>82.07</v>
      </c>
      <c r="R66" s="48">
        <v>55.99</v>
      </c>
      <c r="S66" s="48">
        <v>77.4</v>
      </c>
      <c r="T66" s="48" t="s">
        <v>341</v>
      </c>
      <c r="U66" s="48" t="s">
        <v>341</v>
      </c>
    </row>
    <row r="67" spans="1:21" ht="13.5" thickBot="1">
      <c r="A67" s="59" t="s">
        <v>453</v>
      </c>
      <c r="B67" s="59" t="s">
        <v>454</v>
      </c>
      <c r="C67" s="34" t="s">
        <v>26</v>
      </c>
      <c r="D67" s="34">
        <v>7896261009851</v>
      </c>
      <c r="E67" s="46">
        <v>1006800380309</v>
      </c>
      <c r="F67" s="34">
        <v>526502715168310</v>
      </c>
      <c r="G67" s="34"/>
      <c r="H67" s="47" t="s">
        <v>355</v>
      </c>
      <c r="I67" s="47" t="s">
        <v>28</v>
      </c>
      <c r="J67" s="48">
        <v>18.56</v>
      </c>
      <c r="K67" s="48">
        <v>24.67</v>
      </c>
      <c r="L67" s="48">
        <v>18.3</v>
      </c>
      <c r="M67" s="48">
        <v>24.33</v>
      </c>
      <c r="N67" s="48">
        <v>18.04</v>
      </c>
      <c r="O67" s="48">
        <v>24</v>
      </c>
      <c r="P67" s="48">
        <v>15.67</v>
      </c>
      <c r="Q67" s="48">
        <v>21.66</v>
      </c>
      <c r="R67" s="48">
        <v>16.86</v>
      </c>
      <c r="S67" s="48">
        <v>22.49</v>
      </c>
      <c r="T67" s="48" t="s">
        <v>341</v>
      </c>
      <c r="U67" s="48" t="s">
        <v>341</v>
      </c>
    </row>
    <row r="68" spans="1:21" ht="13.5" thickBot="1">
      <c r="A68" s="59" t="s">
        <v>453</v>
      </c>
      <c r="B68" s="59" t="s">
        <v>455</v>
      </c>
      <c r="C68" s="34" t="s">
        <v>26</v>
      </c>
      <c r="D68" s="34">
        <v>7896261008939</v>
      </c>
      <c r="E68" s="46">
        <v>1006800380228</v>
      </c>
      <c r="F68" s="34">
        <v>526502714161411</v>
      </c>
      <c r="G68" s="34"/>
      <c r="H68" s="47" t="s">
        <v>355</v>
      </c>
      <c r="I68" s="47" t="s">
        <v>28</v>
      </c>
      <c r="J68" s="48">
        <v>7.05</v>
      </c>
      <c r="K68" s="48">
        <v>9.37</v>
      </c>
      <c r="L68" s="48">
        <v>6.95</v>
      </c>
      <c r="M68" s="48">
        <v>9.24</v>
      </c>
      <c r="N68" s="48">
        <v>6.85</v>
      </c>
      <c r="O68" s="48">
        <v>9.11</v>
      </c>
      <c r="P68" s="48">
        <v>5.95</v>
      </c>
      <c r="Q68" s="48">
        <v>8.23</v>
      </c>
      <c r="R68" s="48">
        <v>6.4</v>
      </c>
      <c r="S68" s="48">
        <v>8.54</v>
      </c>
      <c r="T68" s="48" t="s">
        <v>341</v>
      </c>
      <c r="U68" s="48" t="s">
        <v>341</v>
      </c>
    </row>
    <row r="69" spans="1:21" ht="13.5" thickBot="1">
      <c r="A69" s="59" t="s">
        <v>453</v>
      </c>
      <c r="B69" s="59" t="s">
        <v>456</v>
      </c>
      <c r="C69" s="34" t="s">
        <v>26</v>
      </c>
      <c r="D69" s="34">
        <v>7896261000452</v>
      </c>
      <c r="E69" s="46">
        <v>1006800380031</v>
      </c>
      <c r="F69" s="34">
        <v>526502711162318</v>
      </c>
      <c r="G69" s="34"/>
      <c r="H69" s="47" t="s">
        <v>355</v>
      </c>
      <c r="I69" s="47" t="s">
        <v>28</v>
      </c>
      <c r="J69" s="48">
        <v>14.06</v>
      </c>
      <c r="K69" s="48">
        <v>18.69</v>
      </c>
      <c r="L69" s="48">
        <v>13.86</v>
      </c>
      <c r="M69" s="48">
        <v>18.44</v>
      </c>
      <c r="N69" s="48">
        <v>13.67</v>
      </c>
      <c r="O69" s="48">
        <v>18.19</v>
      </c>
      <c r="P69" s="48">
        <v>11.87</v>
      </c>
      <c r="Q69" s="48">
        <v>16.41</v>
      </c>
      <c r="R69" s="48">
        <v>12.78</v>
      </c>
      <c r="S69" s="48">
        <v>17.04</v>
      </c>
      <c r="T69" s="48" t="s">
        <v>341</v>
      </c>
      <c r="U69" s="48" t="s">
        <v>341</v>
      </c>
    </row>
    <row r="70" spans="1:21" ht="23.25" thickBot="1">
      <c r="A70" s="59" t="s">
        <v>457</v>
      </c>
      <c r="B70" s="59" t="s">
        <v>458</v>
      </c>
      <c r="C70" s="34" t="s">
        <v>20</v>
      </c>
      <c r="D70" s="34">
        <v>7896261002173</v>
      </c>
      <c r="E70" s="46">
        <v>1006800680019</v>
      </c>
      <c r="F70" s="34">
        <v>526502801153415</v>
      </c>
      <c r="G70" s="34"/>
      <c r="H70" s="47" t="s">
        <v>355</v>
      </c>
      <c r="I70" s="47" t="s">
        <v>21</v>
      </c>
      <c r="J70" s="48">
        <v>49.8</v>
      </c>
      <c r="K70" s="48">
        <v>68.85</v>
      </c>
      <c r="L70" s="48">
        <v>49.2</v>
      </c>
      <c r="M70" s="48">
        <v>68.01</v>
      </c>
      <c r="N70" s="48">
        <v>48.61</v>
      </c>
      <c r="O70" s="48">
        <v>67.19</v>
      </c>
      <c r="P70" s="48">
        <v>48.61</v>
      </c>
      <c r="Q70" s="48">
        <v>67.19</v>
      </c>
      <c r="R70" s="48">
        <v>45.84</v>
      </c>
      <c r="S70" s="48">
        <v>63.37</v>
      </c>
      <c r="T70" s="48" t="s">
        <v>341</v>
      </c>
      <c r="U70" s="48" t="s">
        <v>341</v>
      </c>
    </row>
    <row r="71" spans="1:21" ht="23.25" thickBot="1">
      <c r="A71" s="59" t="s">
        <v>459</v>
      </c>
      <c r="B71" s="59" t="s">
        <v>460</v>
      </c>
      <c r="C71" s="34" t="s">
        <v>20</v>
      </c>
      <c r="D71" s="34">
        <v>7896261006270</v>
      </c>
      <c r="E71" s="46">
        <v>1006801710019</v>
      </c>
      <c r="F71" s="34">
        <v>526502901115116</v>
      </c>
      <c r="G71" s="34"/>
      <c r="H71" s="47" t="s">
        <v>355</v>
      </c>
      <c r="I71" s="47" t="s">
        <v>21</v>
      </c>
      <c r="J71" s="48">
        <v>32.84</v>
      </c>
      <c r="K71" s="48">
        <v>45.4</v>
      </c>
      <c r="L71" s="48">
        <v>32.44</v>
      </c>
      <c r="M71" s="48">
        <v>44.84</v>
      </c>
      <c r="N71" s="48">
        <v>32.05</v>
      </c>
      <c r="O71" s="48">
        <v>44.31</v>
      </c>
      <c r="P71" s="48">
        <v>32.05</v>
      </c>
      <c r="Q71" s="48">
        <v>44.31</v>
      </c>
      <c r="R71" s="100">
        <v>30.23</v>
      </c>
      <c r="S71" s="100">
        <v>41.79</v>
      </c>
      <c r="T71" s="100" t="s">
        <v>341</v>
      </c>
      <c r="U71" s="48" t="s">
        <v>341</v>
      </c>
    </row>
    <row r="72" spans="1:21" ht="23.25" thickBot="1">
      <c r="A72" s="59" t="s">
        <v>461</v>
      </c>
      <c r="B72" s="59" t="s">
        <v>462</v>
      </c>
      <c r="C72" s="34" t="s">
        <v>20</v>
      </c>
      <c r="D72" s="34">
        <v>7896261005976</v>
      </c>
      <c r="E72" s="46">
        <v>1006801630015</v>
      </c>
      <c r="F72" s="34">
        <v>526503001134112</v>
      </c>
      <c r="G72" s="34"/>
      <c r="H72" s="47" t="s">
        <v>355</v>
      </c>
      <c r="I72" s="47" t="s">
        <v>21</v>
      </c>
      <c r="J72" s="48">
        <v>26.64</v>
      </c>
      <c r="K72" s="48">
        <v>36.83</v>
      </c>
      <c r="L72" s="48">
        <v>26.32</v>
      </c>
      <c r="M72" s="48">
        <v>36.38</v>
      </c>
      <c r="N72" s="48">
        <v>26</v>
      </c>
      <c r="O72" s="48">
        <v>35.95</v>
      </c>
      <c r="P72" s="48">
        <v>26</v>
      </c>
      <c r="Q72" s="48">
        <v>35.95</v>
      </c>
      <c r="R72" s="48">
        <v>24.52</v>
      </c>
      <c r="S72" s="48">
        <v>33.9</v>
      </c>
      <c r="T72" s="48" t="s">
        <v>341</v>
      </c>
      <c r="U72" s="48" t="s">
        <v>341</v>
      </c>
    </row>
    <row r="73" spans="1:21" ht="23.25" thickBot="1">
      <c r="A73" s="59" t="s">
        <v>461</v>
      </c>
      <c r="B73" s="59" t="s">
        <v>463</v>
      </c>
      <c r="C73" s="34" t="s">
        <v>20</v>
      </c>
      <c r="D73" s="34">
        <v>7896261005969</v>
      </c>
      <c r="E73" s="46">
        <v>1006801660011</v>
      </c>
      <c r="F73" s="34">
        <v>526503002114115</v>
      </c>
      <c r="G73" s="34"/>
      <c r="H73" s="47" t="s">
        <v>355</v>
      </c>
      <c r="I73" s="47" t="s">
        <v>21</v>
      </c>
      <c r="J73" s="48">
        <v>18.36</v>
      </c>
      <c r="K73" s="48">
        <v>25.38</v>
      </c>
      <c r="L73" s="48">
        <v>18.14</v>
      </c>
      <c r="M73" s="48">
        <v>25.08</v>
      </c>
      <c r="N73" s="48">
        <v>17.92</v>
      </c>
      <c r="O73" s="48">
        <v>24.78</v>
      </c>
      <c r="P73" s="48">
        <v>17.92</v>
      </c>
      <c r="Q73" s="48">
        <v>24.78</v>
      </c>
      <c r="R73" s="48">
        <v>16.9</v>
      </c>
      <c r="S73" s="48">
        <v>23.37</v>
      </c>
      <c r="T73" s="48" t="s">
        <v>341</v>
      </c>
      <c r="U73" s="48" t="s">
        <v>341</v>
      </c>
    </row>
    <row r="74" spans="1:21" ht="23.25" thickBot="1">
      <c r="A74" s="59" t="s">
        <v>461</v>
      </c>
      <c r="B74" s="59" t="s">
        <v>464</v>
      </c>
      <c r="C74" s="34" t="s">
        <v>20</v>
      </c>
      <c r="D74" s="34">
        <v>7896261005983</v>
      </c>
      <c r="E74" s="46">
        <v>1006801630023</v>
      </c>
      <c r="F74" s="34">
        <v>526503003137119</v>
      </c>
      <c r="G74" s="34"/>
      <c r="H74" s="47" t="s">
        <v>355</v>
      </c>
      <c r="I74" s="47" t="s">
        <v>21</v>
      </c>
      <c r="J74" s="48">
        <v>50.25</v>
      </c>
      <c r="K74" s="48">
        <v>69.46</v>
      </c>
      <c r="L74" s="48">
        <v>49.64</v>
      </c>
      <c r="M74" s="48">
        <v>68.62</v>
      </c>
      <c r="N74" s="48">
        <v>49.04</v>
      </c>
      <c r="O74" s="48">
        <v>67.8</v>
      </c>
      <c r="P74" s="48">
        <v>49.04</v>
      </c>
      <c r="Q74" s="48">
        <v>67.8</v>
      </c>
      <c r="R74" s="48">
        <v>46.25</v>
      </c>
      <c r="S74" s="48">
        <v>63.94</v>
      </c>
      <c r="T74" s="48" t="s">
        <v>341</v>
      </c>
      <c r="U74" s="48" t="s">
        <v>341</v>
      </c>
    </row>
    <row r="75" spans="1:21" ht="23.25" thickBot="1">
      <c r="A75" s="59" t="s">
        <v>465</v>
      </c>
      <c r="B75" s="59" t="s">
        <v>466</v>
      </c>
      <c r="C75" s="34" t="s">
        <v>20</v>
      </c>
      <c r="D75" s="34">
        <v>7897595605672</v>
      </c>
      <c r="E75" s="46">
        <v>1006801640029</v>
      </c>
      <c r="F75" s="34">
        <v>526503103115117</v>
      </c>
      <c r="G75" s="34"/>
      <c r="H75" s="47" t="s">
        <v>355</v>
      </c>
      <c r="I75" s="47" t="s">
        <v>21</v>
      </c>
      <c r="J75" s="48">
        <v>4.26</v>
      </c>
      <c r="K75" s="48">
        <v>5.89</v>
      </c>
      <c r="L75" s="48">
        <v>4.21</v>
      </c>
      <c r="M75" s="48">
        <v>5.82</v>
      </c>
      <c r="N75" s="48">
        <v>4.16</v>
      </c>
      <c r="O75" s="48">
        <v>5.75</v>
      </c>
      <c r="P75" s="48">
        <v>4.16</v>
      </c>
      <c r="Q75" s="48">
        <v>5.75</v>
      </c>
      <c r="R75" s="48">
        <v>3.92</v>
      </c>
      <c r="S75" s="48">
        <v>5.42</v>
      </c>
      <c r="T75" s="48" t="s">
        <v>341</v>
      </c>
      <c r="U75" s="48" t="s">
        <v>341</v>
      </c>
    </row>
    <row r="76" spans="1:21" ht="23.25" thickBot="1">
      <c r="A76" s="59" t="s">
        <v>465</v>
      </c>
      <c r="B76" s="59" t="s">
        <v>467</v>
      </c>
      <c r="C76" s="34" t="s">
        <v>20</v>
      </c>
      <c r="D76" s="34">
        <v>7896261005990</v>
      </c>
      <c r="E76" s="46">
        <v>1006801640010</v>
      </c>
      <c r="F76" s="34">
        <v>526503101112110</v>
      </c>
      <c r="G76" s="34"/>
      <c r="H76" s="47" t="s">
        <v>355</v>
      </c>
      <c r="I76" s="47" t="s">
        <v>21</v>
      </c>
      <c r="J76" s="48">
        <v>14.25</v>
      </c>
      <c r="K76" s="48">
        <v>19.7</v>
      </c>
      <c r="L76" s="48">
        <v>14.08</v>
      </c>
      <c r="M76" s="48">
        <v>19.46</v>
      </c>
      <c r="N76" s="48">
        <v>13.91</v>
      </c>
      <c r="O76" s="48">
        <v>19.23</v>
      </c>
      <c r="P76" s="48">
        <v>13.91</v>
      </c>
      <c r="Q76" s="48">
        <v>19.23</v>
      </c>
      <c r="R76" s="48">
        <v>13.12</v>
      </c>
      <c r="S76" s="48">
        <v>18.14</v>
      </c>
      <c r="T76" s="48" t="s">
        <v>341</v>
      </c>
      <c r="U76" s="48" t="s">
        <v>341</v>
      </c>
    </row>
    <row r="77" spans="1:21" ht="23.25" thickBot="1">
      <c r="A77" s="59" t="s">
        <v>465</v>
      </c>
      <c r="B77" s="59" t="s">
        <v>468</v>
      </c>
      <c r="C77" s="34" t="s">
        <v>20</v>
      </c>
      <c r="D77" s="34">
        <v>7897595605689</v>
      </c>
      <c r="E77" s="46">
        <v>1006801640037</v>
      </c>
      <c r="F77" s="34">
        <v>526503102119119</v>
      </c>
      <c r="G77" s="34"/>
      <c r="H77" s="47" t="s">
        <v>355</v>
      </c>
      <c r="I77" s="47" t="s">
        <v>21</v>
      </c>
      <c r="J77" s="48">
        <v>211.75</v>
      </c>
      <c r="K77" s="48">
        <v>292.72</v>
      </c>
      <c r="L77" s="48">
        <v>209.18</v>
      </c>
      <c r="M77" s="48">
        <v>289.16</v>
      </c>
      <c r="N77" s="48">
        <v>206.67</v>
      </c>
      <c r="O77" s="48">
        <v>285.69</v>
      </c>
      <c r="P77" s="48">
        <v>206.67</v>
      </c>
      <c r="Q77" s="48">
        <v>285.69</v>
      </c>
      <c r="R77" s="48">
        <v>194.91</v>
      </c>
      <c r="S77" s="48">
        <v>269.44</v>
      </c>
      <c r="T77" s="48" t="s">
        <v>341</v>
      </c>
      <c r="U77" s="48" t="s">
        <v>341</v>
      </c>
    </row>
    <row r="78" spans="1:21" ht="23.25" thickBot="1">
      <c r="A78" s="59" t="s">
        <v>469</v>
      </c>
      <c r="B78" s="59" t="s">
        <v>470</v>
      </c>
      <c r="C78" s="34" t="s">
        <v>20</v>
      </c>
      <c r="D78" s="34">
        <v>7896261006096</v>
      </c>
      <c r="E78" s="46">
        <v>1006808790034</v>
      </c>
      <c r="F78" s="34">
        <v>526503201151118</v>
      </c>
      <c r="G78" s="34"/>
      <c r="H78" s="47" t="s">
        <v>355</v>
      </c>
      <c r="I78" s="47" t="s">
        <v>21</v>
      </c>
      <c r="J78" s="48">
        <v>30.95</v>
      </c>
      <c r="K78" s="48">
        <v>42.78</v>
      </c>
      <c r="L78" s="48">
        <v>30.57</v>
      </c>
      <c r="M78" s="48">
        <v>42.26</v>
      </c>
      <c r="N78" s="48">
        <v>30.2</v>
      </c>
      <c r="O78" s="48">
        <v>41.75</v>
      </c>
      <c r="P78" s="48">
        <v>30.2</v>
      </c>
      <c r="Q78" s="48">
        <v>41.75</v>
      </c>
      <c r="R78" s="48">
        <v>28.49</v>
      </c>
      <c r="S78" s="48">
        <v>39.38</v>
      </c>
      <c r="T78" s="48" t="s">
        <v>341</v>
      </c>
      <c r="U78" s="48" t="s">
        <v>341</v>
      </c>
    </row>
    <row r="79" spans="1:21" ht="23.25" thickBot="1">
      <c r="A79" s="59" t="s">
        <v>469</v>
      </c>
      <c r="B79" s="59" t="s">
        <v>471</v>
      </c>
      <c r="C79" s="34" t="s">
        <v>20</v>
      </c>
      <c r="D79" s="34">
        <v>7896261007291</v>
      </c>
      <c r="E79" s="46">
        <v>1006808790085</v>
      </c>
      <c r="F79" s="34">
        <v>526503202156113</v>
      </c>
      <c r="G79" s="34"/>
      <c r="H79" s="47" t="s">
        <v>355</v>
      </c>
      <c r="I79" s="47" t="s">
        <v>21</v>
      </c>
      <c r="J79" s="48">
        <v>18.8</v>
      </c>
      <c r="K79" s="48">
        <v>25.99</v>
      </c>
      <c r="L79" s="48">
        <v>18.57</v>
      </c>
      <c r="M79" s="48">
        <v>25.67</v>
      </c>
      <c r="N79" s="48">
        <v>18.35</v>
      </c>
      <c r="O79" s="48">
        <v>25.36</v>
      </c>
      <c r="P79" s="48">
        <v>18.35</v>
      </c>
      <c r="Q79" s="48">
        <v>25.36</v>
      </c>
      <c r="R79" s="48">
        <v>17.3</v>
      </c>
      <c r="S79" s="48">
        <v>23.92</v>
      </c>
      <c r="T79" s="48" t="s">
        <v>341</v>
      </c>
      <c r="U79" s="48" t="s">
        <v>341</v>
      </c>
    </row>
    <row r="80" spans="1:21" ht="23.25" thickBot="1">
      <c r="A80" s="59" t="s">
        <v>469</v>
      </c>
      <c r="B80" s="59" t="s">
        <v>472</v>
      </c>
      <c r="C80" s="34" t="s">
        <v>20</v>
      </c>
      <c r="D80" s="34">
        <v>7896261006089</v>
      </c>
      <c r="E80" s="46">
        <v>1006808790018</v>
      </c>
      <c r="F80" s="34">
        <v>526503203152111</v>
      </c>
      <c r="G80" s="34"/>
      <c r="H80" s="47" t="s">
        <v>355</v>
      </c>
      <c r="I80" s="47" t="s">
        <v>21</v>
      </c>
      <c r="J80" s="48">
        <v>17.71</v>
      </c>
      <c r="K80" s="48">
        <v>24.47</v>
      </c>
      <c r="L80" s="48">
        <v>17.49</v>
      </c>
      <c r="M80" s="48">
        <v>24.18</v>
      </c>
      <c r="N80" s="48">
        <v>17.28</v>
      </c>
      <c r="O80" s="48">
        <v>23.89</v>
      </c>
      <c r="P80" s="48">
        <v>17.28</v>
      </c>
      <c r="Q80" s="48">
        <v>23.89</v>
      </c>
      <c r="R80" s="48">
        <v>16.3</v>
      </c>
      <c r="S80" s="48">
        <v>22.53</v>
      </c>
      <c r="T80" s="48" t="s">
        <v>341</v>
      </c>
      <c r="U80" s="48" t="s">
        <v>341</v>
      </c>
    </row>
    <row r="81" spans="1:21" ht="23.25" thickBot="1">
      <c r="A81" s="59" t="s">
        <v>469</v>
      </c>
      <c r="B81" s="59" t="s">
        <v>473</v>
      </c>
      <c r="C81" s="34" t="s">
        <v>20</v>
      </c>
      <c r="D81" s="34">
        <v>7896261007284</v>
      </c>
      <c r="E81" s="46">
        <v>1006808790050</v>
      </c>
      <c r="F81" s="34">
        <v>526503204159111</v>
      </c>
      <c r="G81" s="34"/>
      <c r="H81" s="47" t="s">
        <v>355</v>
      </c>
      <c r="I81" s="47" t="s">
        <v>21</v>
      </c>
      <c r="J81" s="48">
        <v>12.54</v>
      </c>
      <c r="K81" s="48">
        <v>17.34</v>
      </c>
      <c r="L81" s="48">
        <v>12.39</v>
      </c>
      <c r="M81" s="48">
        <v>17.13</v>
      </c>
      <c r="N81" s="48">
        <v>12.24</v>
      </c>
      <c r="O81" s="48">
        <v>16.92</v>
      </c>
      <c r="P81" s="48">
        <v>12.24</v>
      </c>
      <c r="Q81" s="48">
        <v>16.92</v>
      </c>
      <c r="R81" s="48">
        <v>11.55</v>
      </c>
      <c r="S81" s="48">
        <v>15.96</v>
      </c>
      <c r="T81" s="48" t="s">
        <v>341</v>
      </c>
      <c r="U81" s="48" t="s">
        <v>341</v>
      </c>
    </row>
    <row r="82" spans="1:21" ht="23.25" thickBot="1">
      <c r="A82" s="59" t="s">
        <v>474</v>
      </c>
      <c r="B82" s="59" t="s">
        <v>475</v>
      </c>
      <c r="C82" s="34" t="s">
        <v>20</v>
      </c>
      <c r="D82" s="34">
        <v>7896261007550</v>
      </c>
      <c r="E82" s="46">
        <v>1006809740014</v>
      </c>
      <c r="F82" s="34">
        <v>526524901150117</v>
      </c>
      <c r="G82" s="34"/>
      <c r="H82" s="47" t="s">
        <v>355</v>
      </c>
      <c r="I82" s="47" t="s">
        <v>21</v>
      </c>
      <c r="J82" s="48">
        <v>16.03</v>
      </c>
      <c r="K82" s="48">
        <v>22.17</v>
      </c>
      <c r="L82" s="48">
        <v>15.84</v>
      </c>
      <c r="M82" s="48">
        <v>21.9</v>
      </c>
      <c r="N82" s="48">
        <v>15.65</v>
      </c>
      <c r="O82" s="48">
        <v>21.63</v>
      </c>
      <c r="P82" s="48">
        <v>15.65</v>
      </c>
      <c r="Q82" s="48">
        <v>21.63</v>
      </c>
      <c r="R82" s="100">
        <v>14.76</v>
      </c>
      <c r="S82" s="100">
        <v>20.4</v>
      </c>
      <c r="T82" s="100" t="s">
        <v>341</v>
      </c>
      <c r="U82" s="48" t="s">
        <v>341</v>
      </c>
    </row>
    <row r="83" spans="1:21" ht="23.25" thickBot="1">
      <c r="A83" s="59" t="s">
        <v>474</v>
      </c>
      <c r="B83" s="59" t="s">
        <v>476</v>
      </c>
      <c r="C83" s="34" t="s">
        <v>20</v>
      </c>
      <c r="D83" s="34">
        <v>7896261010987</v>
      </c>
      <c r="E83" s="46">
        <v>1006809740022</v>
      </c>
      <c r="F83" s="34">
        <v>526524902157417</v>
      </c>
      <c r="G83" s="34"/>
      <c r="H83" s="47" t="s">
        <v>355</v>
      </c>
      <c r="I83" s="47" t="s">
        <v>21</v>
      </c>
      <c r="J83" s="48">
        <v>761.53</v>
      </c>
      <c r="K83" s="48">
        <v>1052.71</v>
      </c>
      <c r="L83" s="48">
        <v>752.28</v>
      </c>
      <c r="M83" s="48">
        <v>1039.92</v>
      </c>
      <c r="N83" s="48">
        <v>743.25</v>
      </c>
      <c r="O83" s="48">
        <v>1027.44</v>
      </c>
      <c r="P83" s="48">
        <v>743.25</v>
      </c>
      <c r="Q83" s="48">
        <v>1027.44</v>
      </c>
      <c r="R83" s="48">
        <v>700.97</v>
      </c>
      <c r="S83" s="48">
        <v>969</v>
      </c>
      <c r="T83" s="48" t="s">
        <v>341</v>
      </c>
      <c r="U83" s="48" t="s">
        <v>341</v>
      </c>
    </row>
    <row r="84" spans="1:21" ht="23.25" thickBot="1">
      <c r="A84" s="59" t="s">
        <v>477</v>
      </c>
      <c r="B84" s="59" t="s">
        <v>478</v>
      </c>
      <c r="C84" s="34" t="s">
        <v>26</v>
      </c>
      <c r="D84" s="34">
        <v>7896261005235</v>
      </c>
      <c r="E84" s="46">
        <v>1006800290032</v>
      </c>
      <c r="F84" s="34">
        <v>526503301111428</v>
      </c>
      <c r="G84" s="34"/>
      <c r="H84" s="47" t="s">
        <v>355</v>
      </c>
      <c r="I84" s="47" t="s">
        <v>28</v>
      </c>
      <c r="J84" s="48">
        <v>4.09</v>
      </c>
      <c r="K84" s="48">
        <v>5.44</v>
      </c>
      <c r="L84" s="48">
        <v>4.03</v>
      </c>
      <c r="M84" s="48">
        <v>5.37</v>
      </c>
      <c r="N84" s="48">
        <v>3.98</v>
      </c>
      <c r="O84" s="48">
        <v>5.29</v>
      </c>
      <c r="P84" s="48">
        <v>3.46</v>
      </c>
      <c r="Q84" s="48">
        <v>4.78</v>
      </c>
      <c r="R84" s="48">
        <v>3.71</v>
      </c>
      <c r="S84" s="48">
        <v>4.95</v>
      </c>
      <c r="T84" s="48" t="s">
        <v>341</v>
      </c>
      <c r="U84" s="48" t="s">
        <v>341</v>
      </c>
    </row>
    <row r="85" spans="1:21" ht="23.25" thickBot="1">
      <c r="A85" s="59" t="s">
        <v>477</v>
      </c>
      <c r="B85" s="59" t="s">
        <v>479</v>
      </c>
      <c r="C85" s="34" t="s">
        <v>26</v>
      </c>
      <c r="D85" s="34">
        <v>7896261005228</v>
      </c>
      <c r="E85" s="46">
        <v>1006800290024</v>
      </c>
      <c r="F85" s="34">
        <v>526503302118426</v>
      </c>
      <c r="G85" s="34"/>
      <c r="H85" s="47" t="s">
        <v>355</v>
      </c>
      <c r="I85" s="47" t="s">
        <v>28</v>
      </c>
      <c r="J85" s="48">
        <v>4.47</v>
      </c>
      <c r="K85" s="48">
        <v>5.94</v>
      </c>
      <c r="L85" s="48">
        <v>4.41</v>
      </c>
      <c r="M85" s="48">
        <v>5.86</v>
      </c>
      <c r="N85" s="48">
        <v>4.34</v>
      </c>
      <c r="O85" s="48">
        <v>5.78</v>
      </c>
      <c r="P85" s="48">
        <v>3.77</v>
      </c>
      <c r="Q85" s="48">
        <v>5.22</v>
      </c>
      <c r="R85" s="48">
        <v>4.06</v>
      </c>
      <c r="S85" s="48">
        <v>5.41</v>
      </c>
      <c r="T85" s="48" t="s">
        <v>341</v>
      </c>
      <c r="U85" s="48" t="s">
        <v>341</v>
      </c>
    </row>
    <row r="86" spans="1:21" ht="23.25" thickBot="1">
      <c r="A86" s="59" t="s">
        <v>482</v>
      </c>
      <c r="B86" s="59" t="s">
        <v>483</v>
      </c>
      <c r="C86" s="34" t="s">
        <v>20</v>
      </c>
      <c r="D86" s="34">
        <v>7896261007895</v>
      </c>
      <c r="E86" s="46">
        <v>1006809030017</v>
      </c>
      <c r="F86" s="34">
        <v>526503501153418</v>
      </c>
      <c r="G86" s="34"/>
      <c r="H86" s="47" t="s">
        <v>355</v>
      </c>
      <c r="I86" s="47" t="s">
        <v>21</v>
      </c>
      <c r="J86" s="48">
        <v>22.86</v>
      </c>
      <c r="K86" s="48">
        <v>31.6</v>
      </c>
      <c r="L86" s="48">
        <v>22.58</v>
      </c>
      <c r="M86" s="48">
        <v>31.21</v>
      </c>
      <c r="N86" s="48">
        <v>22.31</v>
      </c>
      <c r="O86" s="48">
        <v>30.84</v>
      </c>
      <c r="P86" s="48">
        <v>22.31</v>
      </c>
      <c r="Q86" s="48">
        <v>30.84</v>
      </c>
      <c r="R86" s="48">
        <v>21.04</v>
      </c>
      <c r="S86" s="48">
        <v>29.08</v>
      </c>
      <c r="T86" s="48" t="s">
        <v>341</v>
      </c>
      <c r="U86" s="48" t="s">
        <v>341</v>
      </c>
    </row>
    <row r="87" spans="1:21" ht="13.5" thickBot="1">
      <c r="A87" s="59" t="s">
        <v>482</v>
      </c>
      <c r="B87" s="59" t="s">
        <v>484</v>
      </c>
      <c r="C87" s="34" t="s">
        <v>20</v>
      </c>
      <c r="D87" s="34">
        <v>7896261007949</v>
      </c>
      <c r="E87" s="46">
        <v>1006809030025</v>
      </c>
      <c r="F87" s="34">
        <v>526503502151419</v>
      </c>
      <c r="G87" s="34"/>
      <c r="H87" s="47" t="s">
        <v>355</v>
      </c>
      <c r="I87" s="47" t="s">
        <v>21</v>
      </c>
      <c r="J87" s="48">
        <v>108.31</v>
      </c>
      <c r="K87" s="48">
        <v>149.72</v>
      </c>
      <c r="L87" s="48">
        <v>106.99</v>
      </c>
      <c r="M87" s="48">
        <v>147.9</v>
      </c>
      <c r="N87" s="48">
        <v>105.71</v>
      </c>
      <c r="O87" s="48">
        <v>146.12</v>
      </c>
      <c r="P87" s="48">
        <v>105.71</v>
      </c>
      <c r="Q87" s="48">
        <v>146.12</v>
      </c>
      <c r="R87" s="48">
        <v>99.69</v>
      </c>
      <c r="S87" s="48">
        <v>137.81</v>
      </c>
      <c r="T87" s="48" t="s">
        <v>341</v>
      </c>
      <c r="U87" s="48" t="s">
        <v>341</v>
      </c>
    </row>
    <row r="88" spans="1:21" ht="23.25" thickBot="1">
      <c r="A88" s="59" t="s">
        <v>485</v>
      </c>
      <c r="B88" s="59" t="s">
        <v>486</v>
      </c>
      <c r="C88" s="34" t="s">
        <v>20</v>
      </c>
      <c r="D88" s="34">
        <v>7896261006188</v>
      </c>
      <c r="E88" s="46">
        <v>1006801690026</v>
      </c>
      <c r="F88" s="34">
        <v>526503601115119</v>
      </c>
      <c r="G88" s="34"/>
      <c r="H88" s="47" t="s">
        <v>355</v>
      </c>
      <c r="I88" s="47" t="s">
        <v>21</v>
      </c>
      <c r="J88" s="48">
        <v>67.96</v>
      </c>
      <c r="K88" s="48">
        <v>93.94</v>
      </c>
      <c r="L88" s="48">
        <v>67.13</v>
      </c>
      <c r="M88" s="48">
        <v>92.8</v>
      </c>
      <c r="N88" s="48">
        <v>66.32</v>
      </c>
      <c r="O88" s="48">
        <v>91.68</v>
      </c>
      <c r="P88" s="48">
        <v>66.32</v>
      </c>
      <c r="Q88" s="48">
        <v>91.68</v>
      </c>
      <c r="R88" s="48">
        <v>62.55</v>
      </c>
      <c r="S88" s="48">
        <v>86.47</v>
      </c>
      <c r="T88" s="48" t="s">
        <v>341</v>
      </c>
      <c r="U88" s="48" t="s">
        <v>341</v>
      </c>
    </row>
    <row r="89" spans="1:21" ht="23.25" thickBot="1">
      <c r="A89" s="59" t="s">
        <v>267</v>
      </c>
      <c r="B89" s="59" t="s">
        <v>487</v>
      </c>
      <c r="C89" s="34" t="s">
        <v>20</v>
      </c>
      <c r="D89" s="34">
        <v>7896261002180</v>
      </c>
      <c r="E89" s="46">
        <v>1006800430020</v>
      </c>
      <c r="F89" s="34">
        <v>526503701111417</v>
      </c>
      <c r="G89" s="34"/>
      <c r="H89" s="47" t="s">
        <v>355</v>
      </c>
      <c r="I89" s="47" t="s">
        <v>28</v>
      </c>
      <c r="J89" s="48">
        <v>10.24</v>
      </c>
      <c r="K89" s="48">
        <v>13.61</v>
      </c>
      <c r="L89" s="48">
        <v>10.09</v>
      </c>
      <c r="M89" s="48">
        <v>13.42</v>
      </c>
      <c r="N89" s="48">
        <v>9.95</v>
      </c>
      <c r="O89" s="48">
        <v>13.24</v>
      </c>
      <c r="P89" s="48">
        <v>8.64</v>
      </c>
      <c r="Q89" s="48">
        <v>11.95</v>
      </c>
      <c r="R89" s="48">
        <v>9.3</v>
      </c>
      <c r="S89" s="48">
        <v>12.4</v>
      </c>
      <c r="T89" s="48" t="s">
        <v>341</v>
      </c>
      <c r="U89" s="48" t="s">
        <v>341</v>
      </c>
    </row>
    <row r="90" spans="1:21" ht="23.25" thickBot="1">
      <c r="A90" s="59" t="s">
        <v>488</v>
      </c>
      <c r="B90" s="59" t="s">
        <v>489</v>
      </c>
      <c r="C90" s="34" t="s">
        <v>20</v>
      </c>
      <c r="D90" s="34">
        <v>7896261006409</v>
      </c>
      <c r="E90" s="46">
        <v>1006801680012</v>
      </c>
      <c r="F90" s="34">
        <v>526503801114116</v>
      </c>
      <c r="G90" s="34"/>
      <c r="H90" s="47" t="s">
        <v>355</v>
      </c>
      <c r="I90" s="47" t="s">
        <v>21</v>
      </c>
      <c r="J90" s="48">
        <v>25.29</v>
      </c>
      <c r="K90" s="48">
        <v>34.96</v>
      </c>
      <c r="L90" s="48">
        <v>24.98</v>
      </c>
      <c r="M90" s="48">
        <v>34.53</v>
      </c>
      <c r="N90" s="48">
        <v>24.68</v>
      </c>
      <c r="O90" s="48">
        <v>34.12</v>
      </c>
      <c r="P90" s="48">
        <v>24.68</v>
      </c>
      <c r="Q90" s="48">
        <v>34.12</v>
      </c>
      <c r="R90" s="48">
        <v>23.28</v>
      </c>
      <c r="S90" s="48">
        <v>32.18</v>
      </c>
      <c r="T90" s="48" t="s">
        <v>341</v>
      </c>
      <c r="U90" s="48" t="s">
        <v>341</v>
      </c>
    </row>
    <row r="91" spans="1:21" ht="23.25" thickBot="1">
      <c r="A91" s="59" t="s">
        <v>488</v>
      </c>
      <c r="B91" s="59" t="s">
        <v>467</v>
      </c>
      <c r="C91" s="34" t="s">
        <v>20</v>
      </c>
      <c r="D91" s="34">
        <v>7896261006393</v>
      </c>
      <c r="E91" s="46">
        <v>1006801680039</v>
      </c>
      <c r="F91" s="34">
        <v>526503802110114</v>
      </c>
      <c r="G91" s="34"/>
      <c r="H91" s="47" t="s">
        <v>355</v>
      </c>
      <c r="I91" s="47" t="s">
        <v>21</v>
      </c>
      <c r="J91" s="48">
        <v>44.01</v>
      </c>
      <c r="K91" s="48">
        <v>60.84</v>
      </c>
      <c r="L91" s="48">
        <v>43.48</v>
      </c>
      <c r="M91" s="48">
        <v>60.11</v>
      </c>
      <c r="N91" s="48">
        <v>42.96</v>
      </c>
      <c r="O91" s="48">
        <v>59.38</v>
      </c>
      <c r="P91" s="48">
        <v>42.96</v>
      </c>
      <c r="Q91" s="48">
        <v>59.38</v>
      </c>
      <c r="R91" s="48">
        <v>40.51</v>
      </c>
      <c r="S91" s="48">
        <v>56.01</v>
      </c>
      <c r="T91" s="48" t="s">
        <v>341</v>
      </c>
      <c r="U91" s="48" t="s">
        <v>341</v>
      </c>
    </row>
    <row r="92" spans="1:21" ht="23.25" thickBot="1">
      <c r="A92" s="59" t="s">
        <v>490</v>
      </c>
      <c r="B92" s="59" t="s">
        <v>491</v>
      </c>
      <c r="C92" s="34" t="s">
        <v>20</v>
      </c>
      <c r="D92" s="34">
        <v>7896261006294</v>
      </c>
      <c r="E92" s="46">
        <v>1006801700013</v>
      </c>
      <c r="F92" s="34">
        <v>526503901119111</v>
      </c>
      <c r="G92" s="34"/>
      <c r="H92" s="47" t="s">
        <v>355</v>
      </c>
      <c r="I92" s="47" t="s">
        <v>21</v>
      </c>
      <c r="J92" s="48">
        <v>26.07</v>
      </c>
      <c r="K92" s="48">
        <v>36.03</v>
      </c>
      <c r="L92" s="48">
        <v>25.75</v>
      </c>
      <c r="M92" s="48">
        <v>35.6</v>
      </c>
      <c r="N92" s="48">
        <v>25.44</v>
      </c>
      <c r="O92" s="48">
        <v>35.17</v>
      </c>
      <c r="P92" s="48">
        <v>25.44</v>
      </c>
      <c r="Q92" s="48">
        <v>35.17</v>
      </c>
      <c r="R92" s="48">
        <v>23.99</v>
      </c>
      <c r="S92" s="48">
        <v>33.17</v>
      </c>
      <c r="T92" s="48" t="s">
        <v>341</v>
      </c>
      <c r="U92" s="48" t="s">
        <v>341</v>
      </c>
    </row>
    <row r="93" spans="1:21" ht="23.25" thickBot="1">
      <c r="A93" s="59" t="s">
        <v>490</v>
      </c>
      <c r="B93" s="59" t="s">
        <v>492</v>
      </c>
      <c r="C93" s="34" t="s">
        <v>20</v>
      </c>
      <c r="D93" s="34">
        <v>7896261006300</v>
      </c>
      <c r="E93" s="46">
        <v>1006801700021</v>
      </c>
      <c r="F93" s="34">
        <v>526503902115118</v>
      </c>
      <c r="G93" s="34"/>
      <c r="H93" s="47" t="s">
        <v>355</v>
      </c>
      <c r="I93" s="47" t="s">
        <v>21</v>
      </c>
      <c r="J93" s="48">
        <v>41.52</v>
      </c>
      <c r="K93" s="48">
        <v>57.4</v>
      </c>
      <c r="L93" s="48">
        <v>41.02</v>
      </c>
      <c r="M93" s="48">
        <v>56.7</v>
      </c>
      <c r="N93" s="48">
        <v>40.53</v>
      </c>
      <c r="O93" s="48">
        <v>56.02</v>
      </c>
      <c r="P93" s="48">
        <v>40.53</v>
      </c>
      <c r="Q93" s="48">
        <v>56.02</v>
      </c>
      <c r="R93" s="100">
        <v>38.22</v>
      </c>
      <c r="S93" s="100">
        <v>52.84</v>
      </c>
      <c r="T93" s="100" t="s">
        <v>341</v>
      </c>
      <c r="U93" s="48" t="s">
        <v>341</v>
      </c>
    </row>
    <row r="94" spans="1:21" ht="23.25" thickBot="1">
      <c r="A94" s="59" t="s">
        <v>493</v>
      </c>
      <c r="B94" s="59" t="s">
        <v>494</v>
      </c>
      <c r="C94" s="34" t="s">
        <v>20</v>
      </c>
      <c r="D94" s="34">
        <v>7896261010130</v>
      </c>
      <c r="E94" s="46">
        <v>1006810250076</v>
      </c>
      <c r="F94" s="34">
        <v>526504003114117</v>
      </c>
      <c r="G94" s="34"/>
      <c r="H94" s="47" t="s">
        <v>355</v>
      </c>
      <c r="I94" s="47" t="s">
        <v>21</v>
      </c>
      <c r="J94" s="48">
        <v>10.35</v>
      </c>
      <c r="K94" s="48">
        <v>14.3</v>
      </c>
      <c r="L94" s="48">
        <v>10.22</v>
      </c>
      <c r="M94" s="48">
        <v>14.13</v>
      </c>
      <c r="N94" s="48">
        <v>10.1</v>
      </c>
      <c r="O94" s="48">
        <v>13.96</v>
      </c>
      <c r="P94" s="48">
        <v>10.1</v>
      </c>
      <c r="Q94" s="48">
        <v>13.96</v>
      </c>
      <c r="R94" s="48">
        <v>9.52</v>
      </c>
      <c r="S94" s="48">
        <v>13.16</v>
      </c>
      <c r="T94" s="48" t="s">
        <v>341</v>
      </c>
      <c r="U94" s="48" t="s">
        <v>341</v>
      </c>
    </row>
    <row r="95" spans="1:21" ht="23.25" thickBot="1">
      <c r="A95" s="59" t="s">
        <v>493</v>
      </c>
      <c r="B95" s="59" t="s">
        <v>495</v>
      </c>
      <c r="C95" s="34" t="s">
        <v>20</v>
      </c>
      <c r="D95" s="34">
        <v>7896261008175</v>
      </c>
      <c r="E95" s="46">
        <v>1006810250017</v>
      </c>
      <c r="F95" s="34">
        <v>526504001111110</v>
      </c>
      <c r="G95" s="34"/>
      <c r="H95" s="47" t="s">
        <v>355</v>
      </c>
      <c r="I95" s="47" t="s">
        <v>21</v>
      </c>
      <c r="J95" s="48">
        <v>5.17</v>
      </c>
      <c r="K95" s="48">
        <v>7.15</v>
      </c>
      <c r="L95" s="48">
        <v>5.11</v>
      </c>
      <c r="M95" s="48">
        <v>7.06</v>
      </c>
      <c r="N95" s="48">
        <v>5.05</v>
      </c>
      <c r="O95" s="48">
        <v>6.98</v>
      </c>
      <c r="P95" s="48">
        <v>5.05</v>
      </c>
      <c r="Q95" s="48">
        <v>6.98</v>
      </c>
      <c r="R95" s="48">
        <v>4.76</v>
      </c>
      <c r="S95" s="48">
        <v>6.58</v>
      </c>
      <c r="T95" s="48" t="s">
        <v>341</v>
      </c>
      <c r="U95" s="48" t="s">
        <v>341</v>
      </c>
    </row>
    <row r="96" spans="1:21" ht="23.25" thickBot="1">
      <c r="A96" s="59" t="s">
        <v>493</v>
      </c>
      <c r="B96" s="59" t="s">
        <v>496</v>
      </c>
      <c r="C96" s="34" t="s">
        <v>20</v>
      </c>
      <c r="D96" s="34">
        <v>7896261008021</v>
      </c>
      <c r="E96" s="46">
        <v>1006810250041</v>
      </c>
      <c r="F96" s="34">
        <v>526504002118119</v>
      </c>
      <c r="G96" s="34"/>
      <c r="H96" s="47" t="s">
        <v>355</v>
      </c>
      <c r="I96" s="47" t="s">
        <v>21</v>
      </c>
      <c r="J96" s="48">
        <v>7.16</v>
      </c>
      <c r="K96" s="48">
        <v>9.89</v>
      </c>
      <c r="L96" s="48">
        <v>7.07</v>
      </c>
      <c r="M96" s="48">
        <v>9.77</v>
      </c>
      <c r="N96" s="48">
        <v>6.99</v>
      </c>
      <c r="O96" s="48">
        <v>9.66</v>
      </c>
      <c r="P96" s="48">
        <v>6.99</v>
      </c>
      <c r="Q96" s="48">
        <v>9.66</v>
      </c>
      <c r="R96" s="48">
        <v>6.59</v>
      </c>
      <c r="S96" s="48">
        <v>9.11</v>
      </c>
      <c r="T96" s="48" t="s">
        <v>341</v>
      </c>
      <c r="U96" s="48" t="s">
        <v>341</v>
      </c>
    </row>
    <row r="97" spans="1:21" ht="23.25" thickBot="1">
      <c r="A97" s="59" t="s">
        <v>218</v>
      </c>
      <c r="B97" s="59" t="s">
        <v>217</v>
      </c>
      <c r="C97" s="34" t="s">
        <v>20</v>
      </c>
      <c r="D97" s="34">
        <v>7896261011335</v>
      </c>
      <c r="E97" s="46">
        <v>1006810110037</v>
      </c>
      <c r="F97" s="34">
        <v>526526502113117</v>
      </c>
      <c r="G97" s="34"/>
      <c r="H97" s="47" t="s">
        <v>355</v>
      </c>
      <c r="I97" s="47" t="s">
        <v>21</v>
      </c>
      <c r="J97" s="48">
        <v>5.06</v>
      </c>
      <c r="K97" s="48">
        <v>6.99</v>
      </c>
      <c r="L97" s="48">
        <v>5</v>
      </c>
      <c r="M97" s="48">
        <v>6.91</v>
      </c>
      <c r="N97" s="48">
        <v>4.94</v>
      </c>
      <c r="O97" s="48">
        <v>6.83</v>
      </c>
      <c r="P97" s="48">
        <v>4.94</v>
      </c>
      <c r="Q97" s="48">
        <v>6.83</v>
      </c>
      <c r="R97" s="48">
        <v>4.66</v>
      </c>
      <c r="S97" s="48">
        <v>6.44</v>
      </c>
      <c r="T97" s="48" t="s">
        <v>341</v>
      </c>
      <c r="U97" s="48" t="s">
        <v>341</v>
      </c>
    </row>
    <row r="98" spans="1:21" ht="23.25" thickBot="1">
      <c r="A98" s="59" t="s">
        <v>218</v>
      </c>
      <c r="B98" s="59" t="s">
        <v>219</v>
      </c>
      <c r="C98" s="34" t="s">
        <v>20</v>
      </c>
      <c r="D98" s="34">
        <v>7896261010376</v>
      </c>
      <c r="E98" s="46">
        <v>1006810110010</v>
      </c>
      <c r="F98" s="34">
        <v>526526501117119</v>
      </c>
      <c r="G98" s="34"/>
      <c r="H98" s="47" t="s">
        <v>355</v>
      </c>
      <c r="I98" s="47" t="s">
        <v>21</v>
      </c>
      <c r="J98" s="48">
        <v>8.32</v>
      </c>
      <c r="K98" s="48">
        <v>11.5</v>
      </c>
      <c r="L98" s="48">
        <v>8.22</v>
      </c>
      <c r="M98" s="48">
        <v>11.36</v>
      </c>
      <c r="N98" s="48">
        <v>8.12</v>
      </c>
      <c r="O98" s="48">
        <v>11.22</v>
      </c>
      <c r="P98" s="48">
        <v>8.12</v>
      </c>
      <c r="Q98" s="48">
        <v>11.22</v>
      </c>
      <c r="R98" s="48">
        <v>7.66</v>
      </c>
      <c r="S98" s="48">
        <v>10.59</v>
      </c>
      <c r="T98" s="48" t="s">
        <v>341</v>
      </c>
      <c r="U98" s="48" t="s">
        <v>341</v>
      </c>
    </row>
    <row r="99" spans="1:21" ht="23.25" thickBot="1">
      <c r="A99" s="59" t="s">
        <v>218</v>
      </c>
      <c r="B99" s="59" t="s">
        <v>220</v>
      </c>
      <c r="C99" s="34" t="s">
        <v>20</v>
      </c>
      <c r="D99" s="34">
        <v>7896261011359</v>
      </c>
      <c r="E99" s="46">
        <v>1006810110053</v>
      </c>
      <c r="F99" s="34">
        <v>526526503111118</v>
      </c>
      <c r="G99" s="34"/>
      <c r="H99" s="47" t="s">
        <v>355</v>
      </c>
      <c r="I99" s="47" t="s">
        <v>21</v>
      </c>
      <c r="J99" s="48">
        <v>11.53</v>
      </c>
      <c r="K99" s="48">
        <v>15.94</v>
      </c>
      <c r="L99" s="48">
        <v>11.39</v>
      </c>
      <c r="M99" s="48">
        <v>15.75</v>
      </c>
      <c r="N99" s="48">
        <v>11.26</v>
      </c>
      <c r="O99" s="48">
        <v>15.56</v>
      </c>
      <c r="P99" s="48">
        <v>11.26</v>
      </c>
      <c r="Q99" s="48">
        <v>15.56</v>
      </c>
      <c r="R99" s="48">
        <v>10.62</v>
      </c>
      <c r="S99" s="48">
        <v>14.68</v>
      </c>
      <c r="T99" s="48" t="s">
        <v>341</v>
      </c>
      <c r="U99" s="48" t="s">
        <v>341</v>
      </c>
    </row>
    <row r="100" spans="1:21" ht="23.25" thickBot="1">
      <c r="A100" s="59" t="s">
        <v>218</v>
      </c>
      <c r="B100" s="59" t="s">
        <v>221</v>
      </c>
      <c r="C100" s="34" t="s">
        <v>20</v>
      </c>
      <c r="D100" s="34">
        <v>7896261011373</v>
      </c>
      <c r="E100" s="46">
        <v>1006810110071</v>
      </c>
      <c r="F100" s="34">
        <v>526526504116113</v>
      </c>
      <c r="G100" s="34"/>
      <c r="H100" s="47" t="s">
        <v>355</v>
      </c>
      <c r="I100" s="47" t="s">
        <v>21</v>
      </c>
      <c r="J100" s="48">
        <v>15.6</v>
      </c>
      <c r="K100" s="48">
        <v>21.56</v>
      </c>
      <c r="L100" s="48">
        <v>15.41</v>
      </c>
      <c r="M100" s="48">
        <v>21.3</v>
      </c>
      <c r="N100" s="48">
        <v>15.22</v>
      </c>
      <c r="O100" s="48">
        <v>21.04</v>
      </c>
      <c r="P100" s="48">
        <v>15.22</v>
      </c>
      <c r="Q100" s="48">
        <v>21.04</v>
      </c>
      <c r="R100" s="48">
        <v>14.36</v>
      </c>
      <c r="S100" s="48">
        <v>19.85</v>
      </c>
      <c r="T100" s="48" t="s">
        <v>341</v>
      </c>
      <c r="U100" s="48" t="s">
        <v>341</v>
      </c>
    </row>
    <row r="101" spans="1:21" ht="23.25" thickBot="1">
      <c r="A101" s="59" t="s">
        <v>497</v>
      </c>
      <c r="B101" s="59" t="s">
        <v>498</v>
      </c>
      <c r="C101" s="34" t="s">
        <v>20</v>
      </c>
      <c r="D101" s="34">
        <v>7896261007901</v>
      </c>
      <c r="E101" s="46">
        <v>1006809080022</v>
      </c>
      <c r="F101" s="34">
        <v>526504101116114</v>
      </c>
      <c r="G101" s="34"/>
      <c r="H101" s="47" t="s">
        <v>355</v>
      </c>
      <c r="I101" s="47" t="s">
        <v>21</v>
      </c>
      <c r="J101" s="48">
        <v>11.69</v>
      </c>
      <c r="K101" s="48">
        <v>16.16</v>
      </c>
      <c r="L101" s="48">
        <v>11.55</v>
      </c>
      <c r="M101" s="48">
        <v>15.97</v>
      </c>
      <c r="N101" s="48">
        <v>11.41</v>
      </c>
      <c r="O101" s="48">
        <v>15.77</v>
      </c>
      <c r="P101" s="48">
        <v>11.41</v>
      </c>
      <c r="Q101" s="48">
        <v>15.77</v>
      </c>
      <c r="R101" s="48">
        <v>10.76</v>
      </c>
      <c r="S101" s="48">
        <v>14.88</v>
      </c>
      <c r="T101" s="48" t="s">
        <v>341</v>
      </c>
      <c r="U101" s="48" t="s">
        <v>341</v>
      </c>
    </row>
    <row r="102" spans="1:21" ht="23.25" thickBot="1">
      <c r="A102" s="59" t="s">
        <v>497</v>
      </c>
      <c r="B102" s="59" t="s">
        <v>499</v>
      </c>
      <c r="C102" s="34" t="s">
        <v>20</v>
      </c>
      <c r="D102" s="34">
        <v>7896261007918</v>
      </c>
      <c r="E102" s="46">
        <v>1006809080103</v>
      </c>
      <c r="F102" s="34">
        <v>526504102112112</v>
      </c>
      <c r="G102" s="34"/>
      <c r="H102" s="47" t="s">
        <v>355</v>
      </c>
      <c r="I102" s="47" t="s">
        <v>21</v>
      </c>
      <c r="J102" s="48">
        <v>11.05</v>
      </c>
      <c r="K102" s="48">
        <v>15.28</v>
      </c>
      <c r="L102" s="48">
        <v>10.92</v>
      </c>
      <c r="M102" s="48">
        <v>15.1</v>
      </c>
      <c r="N102" s="48">
        <v>10.79</v>
      </c>
      <c r="O102" s="48">
        <v>14.91</v>
      </c>
      <c r="P102" s="48">
        <v>10.79</v>
      </c>
      <c r="Q102" s="48">
        <v>14.91</v>
      </c>
      <c r="R102" s="48">
        <v>10.18</v>
      </c>
      <c r="S102" s="48">
        <v>14.07</v>
      </c>
      <c r="T102" s="48" t="s">
        <v>341</v>
      </c>
      <c r="U102" s="48" t="s">
        <v>341</v>
      </c>
    </row>
    <row r="103" spans="1:21" ht="23.25" thickBot="1">
      <c r="A103" s="59" t="s">
        <v>497</v>
      </c>
      <c r="B103" s="59" t="s">
        <v>500</v>
      </c>
      <c r="C103" s="34" t="s">
        <v>20</v>
      </c>
      <c r="D103" s="34">
        <v>7896261007925</v>
      </c>
      <c r="E103" s="46">
        <v>1006809080111</v>
      </c>
      <c r="F103" s="34">
        <v>526504103119110</v>
      </c>
      <c r="G103" s="34"/>
      <c r="H103" s="47" t="s">
        <v>355</v>
      </c>
      <c r="I103" s="47" t="s">
        <v>21</v>
      </c>
      <c r="J103" s="48">
        <v>21.88</v>
      </c>
      <c r="K103" s="48">
        <v>30.24</v>
      </c>
      <c r="L103" s="48">
        <v>21.61</v>
      </c>
      <c r="M103" s="48">
        <v>29.87</v>
      </c>
      <c r="N103" s="48">
        <v>21.35</v>
      </c>
      <c r="O103" s="48">
        <v>29.51</v>
      </c>
      <c r="P103" s="48">
        <v>21.35</v>
      </c>
      <c r="Q103" s="48">
        <v>29.51</v>
      </c>
      <c r="R103" s="48">
        <v>20.14</v>
      </c>
      <c r="S103" s="48">
        <v>27.84</v>
      </c>
      <c r="T103" s="48" t="s">
        <v>341</v>
      </c>
      <c r="U103" s="48" t="s">
        <v>341</v>
      </c>
    </row>
    <row r="104" spans="1:21" ht="23.25" thickBot="1">
      <c r="A104" s="59" t="s">
        <v>501</v>
      </c>
      <c r="B104" s="59" t="s">
        <v>502</v>
      </c>
      <c r="C104" s="34" t="s">
        <v>20</v>
      </c>
      <c r="D104" s="34">
        <v>7896261009707</v>
      </c>
      <c r="E104" s="46">
        <v>1006809580041</v>
      </c>
      <c r="F104" s="34">
        <v>526525201111117</v>
      </c>
      <c r="G104" s="34"/>
      <c r="H104" s="47" t="s">
        <v>355</v>
      </c>
      <c r="I104" s="47" t="s">
        <v>21</v>
      </c>
      <c r="J104" s="48">
        <v>52.8</v>
      </c>
      <c r="K104" s="48">
        <v>72.99</v>
      </c>
      <c r="L104" s="48">
        <v>52.16</v>
      </c>
      <c r="M104" s="48">
        <v>72.1</v>
      </c>
      <c r="N104" s="48">
        <v>51.53</v>
      </c>
      <c r="O104" s="48">
        <v>71.24</v>
      </c>
      <c r="P104" s="48">
        <v>51.53</v>
      </c>
      <c r="Q104" s="48">
        <v>71.24</v>
      </c>
      <c r="R104" s="100">
        <v>48.6</v>
      </c>
      <c r="S104" s="100">
        <v>67.19</v>
      </c>
      <c r="T104" s="100" t="s">
        <v>341</v>
      </c>
      <c r="U104" s="48" t="s">
        <v>341</v>
      </c>
    </row>
    <row r="105" spans="1:21" ht="23.25" thickBot="1">
      <c r="A105" s="59" t="s">
        <v>501</v>
      </c>
      <c r="B105" s="59" t="s">
        <v>503</v>
      </c>
      <c r="C105" s="34" t="s">
        <v>20</v>
      </c>
      <c r="D105" s="34">
        <v>7897595605122</v>
      </c>
      <c r="E105" s="46">
        <v>1006809580025</v>
      </c>
      <c r="F105" s="34">
        <v>526525202116112</v>
      </c>
      <c r="G105" s="34"/>
      <c r="H105" s="47" t="s">
        <v>355</v>
      </c>
      <c r="I105" s="47" t="s">
        <v>21</v>
      </c>
      <c r="J105" s="48">
        <v>35.2</v>
      </c>
      <c r="K105" s="48">
        <v>48.66</v>
      </c>
      <c r="L105" s="48">
        <v>34.77</v>
      </c>
      <c r="M105" s="48">
        <v>48.06</v>
      </c>
      <c r="N105" s="48">
        <v>34.35</v>
      </c>
      <c r="O105" s="48">
        <v>47.49</v>
      </c>
      <c r="P105" s="48">
        <v>34.35</v>
      </c>
      <c r="Q105" s="48">
        <v>47.49</v>
      </c>
      <c r="R105" s="48">
        <v>32.4</v>
      </c>
      <c r="S105" s="48">
        <v>44.79</v>
      </c>
      <c r="T105" s="48" t="s">
        <v>341</v>
      </c>
      <c r="U105" s="48" t="s">
        <v>341</v>
      </c>
    </row>
    <row r="106" spans="1:21" ht="13.5" thickBot="1">
      <c r="A106" s="59" t="s">
        <v>110</v>
      </c>
      <c r="B106" s="59" t="s">
        <v>504</v>
      </c>
      <c r="C106" s="34" t="s">
        <v>111</v>
      </c>
      <c r="D106" s="34">
        <v>7896261010062</v>
      </c>
      <c r="E106" s="46">
        <v>1006809870015</v>
      </c>
      <c r="F106" s="34">
        <v>526524801113112</v>
      </c>
      <c r="G106" s="34"/>
      <c r="H106" s="47" t="s">
        <v>355</v>
      </c>
      <c r="I106" s="47" t="s">
        <v>21</v>
      </c>
      <c r="J106" s="48">
        <v>7.05</v>
      </c>
      <c r="K106" s="48">
        <v>9.75</v>
      </c>
      <c r="L106" s="48">
        <v>6.97</v>
      </c>
      <c r="M106" s="48">
        <v>9.63</v>
      </c>
      <c r="N106" s="48">
        <v>6.88</v>
      </c>
      <c r="O106" s="48">
        <v>9.52</v>
      </c>
      <c r="P106" s="48">
        <v>6.88</v>
      </c>
      <c r="Q106" s="48">
        <v>9.52</v>
      </c>
      <c r="R106" s="48">
        <v>6.49</v>
      </c>
      <c r="S106" s="48">
        <v>8.98</v>
      </c>
      <c r="T106" s="48" t="s">
        <v>341</v>
      </c>
      <c r="U106" s="48" t="s">
        <v>341</v>
      </c>
    </row>
    <row r="107" spans="1:21" ht="13.5" thickBot="1">
      <c r="A107" s="59" t="s">
        <v>110</v>
      </c>
      <c r="B107" s="59" t="s">
        <v>505</v>
      </c>
      <c r="C107" s="34" t="s">
        <v>111</v>
      </c>
      <c r="D107" s="34">
        <v>7896261010079</v>
      </c>
      <c r="E107" s="46">
        <v>1006809870023</v>
      </c>
      <c r="F107" s="34">
        <v>526524802111113</v>
      </c>
      <c r="G107" s="34"/>
      <c r="H107" s="47" t="s">
        <v>355</v>
      </c>
      <c r="I107" s="47" t="s">
        <v>21</v>
      </c>
      <c r="J107" s="48">
        <v>11.14</v>
      </c>
      <c r="K107" s="48">
        <v>15.4</v>
      </c>
      <c r="L107" s="48">
        <v>11</v>
      </c>
      <c r="M107" s="48">
        <v>15.21</v>
      </c>
      <c r="N107" s="48">
        <v>10.87</v>
      </c>
      <c r="O107" s="48">
        <v>15.03</v>
      </c>
      <c r="P107" s="48">
        <v>10.87</v>
      </c>
      <c r="Q107" s="48">
        <v>15.03</v>
      </c>
      <c r="R107" s="48">
        <v>10.25</v>
      </c>
      <c r="S107" s="48">
        <v>14.17</v>
      </c>
      <c r="T107" s="48" t="s">
        <v>341</v>
      </c>
      <c r="U107" s="48" t="s">
        <v>341</v>
      </c>
    </row>
    <row r="108" spans="1:21" ht="13.5" thickBot="1">
      <c r="A108" s="59" t="s">
        <v>110</v>
      </c>
      <c r="B108" s="59" t="s">
        <v>506</v>
      </c>
      <c r="C108" s="34" t="s">
        <v>111</v>
      </c>
      <c r="D108" s="34">
        <v>7896261010086</v>
      </c>
      <c r="E108" s="46">
        <v>1006809870031</v>
      </c>
      <c r="F108" s="34">
        <v>526524803116119</v>
      </c>
      <c r="G108" s="34"/>
      <c r="H108" s="47" t="s">
        <v>355</v>
      </c>
      <c r="I108" s="47" t="s">
        <v>21</v>
      </c>
      <c r="J108" s="48">
        <v>16.81</v>
      </c>
      <c r="K108" s="48">
        <v>23.24</v>
      </c>
      <c r="L108" s="48">
        <v>16.61</v>
      </c>
      <c r="M108" s="48">
        <v>22.95</v>
      </c>
      <c r="N108" s="48">
        <v>16.41</v>
      </c>
      <c r="O108" s="48">
        <v>22.68</v>
      </c>
      <c r="P108" s="48">
        <v>16.41</v>
      </c>
      <c r="Q108" s="48">
        <v>22.68</v>
      </c>
      <c r="R108" s="48">
        <v>15.47</v>
      </c>
      <c r="S108" s="48">
        <v>21.39</v>
      </c>
      <c r="T108" s="48" t="s">
        <v>341</v>
      </c>
      <c r="U108" s="48" t="s">
        <v>341</v>
      </c>
    </row>
    <row r="109" spans="1:21" ht="13.5" thickBot="1">
      <c r="A109" s="59" t="s">
        <v>511</v>
      </c>
      <c r="B109" s="59" t="s">
        <v>512</v>
      </c>
      <c r="C109" s="34" t="s">
        <v>20</v>
      </c>
      <c r="D109" s="34">
        <v>7896261000483</v>
      </c>
      <c r="E109" s="46">
        <v>1006800530017</v>
      </c>
      <c r="F109" s="34">
        <v>526504502153411</v>
      </c>
      <c r="G109" s="34"/>
      <c r="H109" s="47" t="s">
        <v>355</v>
      </c>
      <c r="I109" s="47" t="s">
        <v>21</v>
      </c>
      <c r="J109" s="48">
        <v>310.91</v>
      </c>
      <c r="K109" s="48">
        <v>429.79</v>
      </c>
      <c r="L109" s="48">
        <v>307.13</v>
      </c>
      <c r="M109" s="48">
        <v>424.57</v>
      </c>
      <c r="N109" s="48">
        <v>303.45</v>
      </c>
      <c r="O109" s="48">
        <v>419.47</v>
      </c>
      <c r="P109" s="48">
        <v>303.45</v>
      </c>
      <c r="Q109" s="48">
        <v>419.47</v>
      </c>
      <c r="R109" s="48">
        <v>286.18</v>
      </c>
      <c r="S109" s="48">
        <v>395.6</v>
      </c>
      <c r="T109" s="48" t="s">
        <v>341</v>
      </c>
      <c r="U109" s="48" t="s">
        <v>341</v>
      </c>
    </row>
    <row r="110" spans="1:21" ht="13.5" thickBot="1">
      <c r="A110" s="59" t="s">
        <v>73</v>
      </c>
      <c r="B110" s="59" t="s">
        <v>33</v>
      </c>
      <c r="C110" s="34" t="s">
        <v>20</v>
      </c>
      <c r="D110" s="34">
        <v>7896261005433</v>
      </c>
      <c r="E110" s="46">
        <v>1006809680021</v>
      </c>
      <c r="F110" s="34">
        <v>526524701119119</v>
      </c>
      <c r="G110" s="34"/>
      <c r="H110" s="47" t="s">
        <v>355</v>
      </c>
      <c r="I110" s="47" t="s">
        <v>21</v>
      </c>
      <c r="J110" s="48">
        <v>9.98</v>
      </c>
      <c r="K110" s="48">
        <v>13.8</v>
      </c>
      <c r="L110" s="48">
        <v>9.86</v>
      </c>
      <c r="M110" s="48">
        <v>13.63</v>
      </c>
      <c r="N110" s="48">
        <v>9.74</v>
      </c>
      <c r="O110" s="48">
        <v>13.47</v>
      </c>
      <c r="P110" s="48">
        <v>9.74</v>
      </c>
      <c r="Q110" s="48">
        <v>13.47</v>
      </c>
      <c r="R110" s="48">
        <v>9.19</v>
      </c>
      <c r="S110" s="48">
        <v>12.7</v>
      </c>
      <c r="T110" s="48" t="s">
        <v>341</v>
      </c>
      <c r="U110" s="48" t="s">
        <v>341</v>
      </c>
    </row>
    <row r="111" spans="1:21" ht="13.5" thickBot="1">
      <c r="A111" s="59" t="s">
        <v>514</v>
      </c>
      <c r="B111" s="59" t="s">
        <v>515</v>
      </c>
      <c r="C111" s="34" t="s">
        <v>20</v>
      </c>
      <c r="D111" s="34">
        <v>7896261006621</v>
      </c>
      <c r="E111" s="46">
        <v>1006801810021</v>
      </c>
      <c r="F111" s="34">
        <v>526504701156419</v>
      </c>
      <c r="G111" s="34"/>
      <c r="H111" s="47" t="s">
        <v>355</v>
      </c>
      <c r="I111" s="47" t="s">
        <v>21</v>
      </c>
      <c r="J111" s="48">
        <v>55.9</v>
      </c>
      <c r="K111" s="48">
        <v>77.27</v>
      </c>
      <c r="L111" s="48">
        <v>55.22</v>
      </c>
      <c r="M111" s="48">
        <v>76.33</v>
      </c>
      <c r="N111" s="48">
        <v>54.55</v>
      </c>
      <c r="O111" s="48">
        <v>75.41</v>
      </c>
      <c r="P111" s="48">
        <v>54.55</v>
      </c>
      <c r="Q111" s="48">
        <v>75.41</v>
      </c>
      <c r="R111" s="48">
        <v>51.45</v>
      </c>
      <c r="S111" s="48">
        <v>71.12</v>
      </c>
      <c r="T111" s="48" t="s">
        <v>341</v>
      </c>
      <c r="U111" s="48" t="s">
        <v>341</v>
      </c>
    </row>
    <row r="112" spans="1:21" ht="23.25" thickBot="1">
      <c r="A112" s="59" t="s">
        <v>516</v>
      </c>
      <c r="B112" s="59" t="s">
        <v>518</v>
      </c>
      <c r="C112" s="34" t="s">
        <v>20</v>
      </c>
      <c r="D112" s="34">
        <v>7896261008304</v>
      </c>
      <c r="E112" s="46">
        <v>1006809460062</v>
      </c>
      <c r="F112" s="34">
        <v>526525001110311</v>
      </c>
      <c r="G112" s="34"/>
      <c r="H112" s="47" t="s">
        <v>355</v>
      </c>
      <c r="I112" s="47" t="s">
        <v>21</v>
      </c>
      <c r="J112" s="48">
        <v>93.43</v>
      </c>
      <c r="K112" s="48">
        <v>129.15</v>
      </c>
      <c r="L112" s="48">
        <v>92.29</v>
      </c>
      <c r="M112" s="48">
        <v>127.58</v>
      </c>
      <c r="N112" s="48">
        <v>91.18</v>
      </c>
      <c r="O112" s="48">
        <v>126.05</v>
      </c>
      <c r="P112" s="48">
        <v>91.18</v>
      </c>
      <c r="Q112" s="48">
        <v>126.05</v>
      </c>
      <c r="R112" s="48">
        <v>86</v>
      </c>
      <c r="S112" s="48">
        <v>118.88</v>
      </c>
      <c r="T112" s="48" t="s">
        <v>341</v>
      </c>
      <c r="U112" s="48" t="s">
        <v>341</v>
      </c>
    </row>
    <row r="113" spans="1:21" ht="23.25" thickBot="1">
      <c r="A113" s="59" t="s">
        <v>516</v>
      </c>
      <c r="B113" s="59" t="s">
        <v>520</v>
      </c>
      <c r="C113" s="34" t="s">
        <v>20</v>
      </c>
      <c r="D113" s="34">
        <v>7896261008342</v>
      </c>
      <c r="E113" s="46">
        <v>1006809460021</v>
      </c>
      <c r="F113" s="34">
        <v>526525003113318</v>
      </c>
      <c r="G113" s="34"/>
      <c r="H113" s="47" t="s">
        <v>355</v>
      </c>
      <c r="I113" s="47" t="s">
        <v>21</v>
      </c>
      <c r="J113" s="48">
        <v>93.43</v>
      </c>
      <c r="K113" s="48">
        <v>129.15</v>
      </c>
      <c r="L113" s="48">
        <v>92.29</v>
      </c>
      <c r="M113" s="48">
        <v>127.58</v>
      </c>
      <c r="N113" s="48">
        <v>91.18</v>
      </c>
      <c r="O113" s="48">
        <v>126.05</v>
      </c>
      <c r="P113" s="48">
        <v>91.18</v>
      </c>
      <c r="Q113" s="48">
        <v>126.05</v>
      </c>
      <c r="R113" s="48">
        <v>86</v>
      </c>
      <c r="S113" s="48">
        <v>118.88</v>
      </c>
      <c r="T113" s="48" t="s">
        <v>341</v>
      </c>
      <c r="U113" s="48" t="s">
        <v>341</v>
      </c>
    </row>
    <row r="114" spans="1:21" ht="13.5" thickBot="1">
      <c r="A114" s="59" t="s">
        <v>521</v>
      </c>
      <c r="B114" s="59" t="s">
        <v>522</v>
      </c>
      <c r="C114" s="34" t="s">
        <v>20</v>
      </c>
      <c r="D114" s="34">
        <v>7896261003545</v>
      </c>
      <c r="E114" s="46">
        <v>1006800650012</v>
      </c>
      <c r="F114" s="34">
        <v>526504801118314</v>
      </c>
      <c r="G114" s="34"/>
      <c r="H114" s="47" t="s">
        <v>355</v>
      </c>
      <c r="I114" s="47" t="s">
        <v>21</v>
      </c>
      <c r="J114" s="48">
        <v>32.47</v>
      </c>
      <c r="K114" s="48">
        <v>44.89</v>
      </c>
      <c r="L114" s="48">
        <v>32.08</v>
      </c>
      <c r="M114" s="48">
        <v>44.35</v>
      </c>
      <c r="N114" s="48">
        <v>31.7</v>
      </c>
      <c r="O114" s="48">
        <v>43.81</v>
      </c>
      <c r="P114" s="48">
        <v>31.7</v>
      </c>
      <c r="Q114" s="48">
        <v>43.81</v>
      </c>
      <c r="R114" s="48">
        <v>29.89</v>
      </c>
      <c r="S114" s="48">
        <v>41.32</v>
      </c>
      <c r="T114" s="48" t="s">
        <v>341</v>
      </c>
      <c r="U114" s="48" t="s">
        <v>341</v>
      </c>
    </row>
    <row r="115" spans="1:21" ht="13.5" thickBot="1">
      <c r="A115" s="59" t="s">
        <v>521</v>
      </c>
      <c r="B115" s="59" t="s">
        <v>523</v>
      </c>
      <c r="C115" s="34" t="s">
        <v>20</v>
      </c>
      <c r="D115" s="34">
        <v>7896261003552</v>
      </c>
      <c r="E115" s="46">
        <v>1006800650020</v>
      </c>
      <c r="F115" s="34">
        <v>526504802114312</v>
      </c>
      <c r="G115" s="34"/>
      <c r="H115" s="47" t="s">
        <v>355</v>
      </c>
      <c r="I115" s="47" t="s">
        <v>21</v>
      </c>
      <c r="J115" s="48">
        <v>62.48</v>
      </c>
      <c r="K115" s="48">
        <v>86.37</v>
      </c>
      <c r="L115" s="48">
        <v>61.72</v>
      </c>
      <c r="M115" s="48">
        <v>85.32</v>
      </c>
      <c r="N115" s="48">
        <v>60.98</v>
      </c>
      <c r="O115" s="48">
        <v>84.3</v>
      </c>
      <c r="P115" s="48">
        <v>60.98</v>
      </c>
      <c r="Q115" s="48">
        <v>84.3</v>
      </c>
      <c r="R115" s="100">
        <v>57.51</v>
      </c>
      <c r="S115" s="100">
        <v>79.5</v>
      </c>
      <c r="T115" s="100" t="s">
        <v>341</v>
      </c>
      <c r="U115" s="48" t="s">
        <v>341</v>
      </c>
    </row>
    <row r="116" spans="1:21" ht="13.5" thickBot="1">
      <c r="A116" s="59" t="s">
        <v>521</v>
      </c>
      <c r="B116" s="59" t="s">
        <v>524</v>
      </c>
      <c r="C116" s="34" t="s">
        <v>20</v>
      </c>
      <c r="D116" s="34">
        <v>7896261001039</v>
      </c>
      <c r="E116" s="46">
        <v>1006800650039</v>
      </c>
      <c r="F116" s="34">
        <v>526504805113317</v>
      </c>
      <c r="G116" s="34"/>
      <c r="H116" s="47" t="s">
        <v>355</v>
      </c>
      <c r="I116" s="47" t="s">
        <v>21</v>
      </c>
      <c r="J116" s="48">
        <v>32.47</v>
      </c>
      <c r="K116" s="48">
        <v>44.89</v>
      </c>
      <c r="L116" s="48">
        <v>32.08</v>
      </c>
      <c r="M116" s="48">
        <v>44.35</v>
      </c>
      <c r="N116" s="48">
        <v>31.7</v>
      </c>
      <c r="O116" s="48">
        <v>43.81</v>
      </c>
      <c r="P116" s="48">
        <v>31.7</v>
      </c>
      <c r="Q116" s="48">
        <v>43.81</v>
      </c>
      <c r="R116" s="48">
        <v>29.89</v>
      </c>
      <c r="S116" s="48">
        <v>41.32</v>
      </c>
      <c r="T116" s="48" t="s">
        <v>341</v>
      </c>
      <c r="U116" s="48" t="s">
        <v>341</v>
      </c>
    </row>
    <row r="117" spans="1:21" ht="13.5" thickBot="1">
      <c r="A117" s="59" t="s">
        <v>521</v>
      </c>
      <c r="B117" s="59" t="s">
        <v>525</v>
      </c>
      <c r="C117" s="34" t="s">
        <v>20</v>
      </c>
      <c r="D117" s="34">
        <v>7896261001046</v>
      </c>
      <c r="E117" s="46">
        <v>1006800650047</v>
      </c>
      <c r="F117" s="34">
        <v>526504806111318</v>
      </c>
      <c r="G117" s="34"/>
      <c r="H117" s="47" t="s">
        <v>355</v>
      </c>
      <c r="I117" s="47" t="s">
        <v>21</v>
      </c>
      <c r="J117" s="48">
        <v>62.48</v>
      </c>
      <c r="K117" s="48">
        <v>86.37</v>
      </c>
      <c r="L117" s="48">
        <v>61.72</v>
      </c>
      <c r="M117" s="48">
        <v>85.32</v>
      </c>
      <c r="N117" s="48">
        <v>60.98</v>
      </c>
      <c r="O117" s="48">
        <v>84.3</v>
      </c>
      <c r="P117" s="48">
        <v>60.98</v>
      </c>
      <c r="Q117" s="48">
        <v>84.3</v>
      </c>
      <c r="R117" s="48">
        <v>57.51</v>
      </c>
      <c r="S117" s="48">
        <v>79.5</v>
      </c>
      <c r="T117" s="48" t="s">
        <v>341</v>
      </c>
      <c r="U117" s="48" t="s">
        <v>341</v>
      </c>
    </row>
    <row r="118" spans="1:21" ht="23.25" thickBot="1">
      <c r="A118" s="59" t="s">
        <v>529</v>
      </c>
      <c r="B118" s="59" t="s">
        <v>530</v>
      </c>
      <c r="C118" s="34" t="s">
        <v>20</v>
      </c>
      <c r="D118" s="34">
        <v>7896261008069</v>
      </c>
      <c r="E118" s="46">
        <v>1006800970114</v>
      </c>
      <c r="F118" s="34">
        <v>526505104119317</v>
      </c>
      <c r="G118" s="34"/>
      <c r="H118" s="47" t="s">
        <v>355</v>
      </c>
      <c r="I118" s="47" t="s">
        <v>21</v>
      </c>
      <c r="J118" s="48">
        <v>43.25</v>
      </c>
      <c r="K118" s="48">
        <v>59.78</v>
      </c>
      <c r="L118" s="48">
        <v>42.72</v>
      </c>
      <c r="M118" s="48">
        <v>59.05</v>
      </c>
      <c r="N118" s="48">
        <v>42.21</v>
      </c>
      <c r="O118" s="48">
        <v>58.35</v>
      </c>
      <c r="P118" s="48">
        <v>42.21</v>
      </c>
      <c r="Q118" s="48">
        <v>58.35</v>
      </c>
      <c r="R118" s="48">
        <v>39.81</v>
      </c>
      <c r="S118" s="48">
        <v>55.03</v>
      </c>
      <c r="T118" s="48" t="s">
        <v>341</v>
      </c>
      <c r="U118" s="48" t="s">
        <v>341</v>
      </c>
    </row>
    <row r="119" spans="1:21" ht="23.25" thickBot="1">
      <c r="A119" s="59" t="s">
        <v>534</v>
      </c>
      <c r="B119" s="59" t="s">
        <v>535</v>
      </c>
      <c r="C119" s="34" t="s">
        <v>20</v>
      </c>
      <c r="D119" s="34">
        <v>7896261004665</v>
      </c>
      <c r="E119" s="46">
        <v>1006800390088</v>
      </c>
      <c r="F119" s="34">
        <v>526505201130419</v>
      </c>
      <c r="G119" s="34"/>
      <c r="H119" s="47" t="s">
        <v>355</v>
      </c>
      <c r="I119" s="47" t="s">
        <v>21</v>
      </c>
      <c r="J119" s="48">
        <v>17.4</v>
      </c>
      <c r="K119" s="48">
        <v>24.05</v>
      </c>
      <c r="L119" s="48">
        <v>17.19</v>
      </c>
      <c r="M119" s="48">
        <v>23.76</v>
      </c>
      <c r="N119" s="48">
        <v>16.98</v>
      </c>
      <c r="O119" s="48">
        <v>23.47</v>
      </c>
      <c r="P119" s="48">
        <v>16.98</v>
      </c>
      <c r="Q119" s="48">
        <v>23.47</v>
      </c>
      <c r="R119" s="48">
        <v>16.02</v>
      </c>
      <c r="S119" s="48">
        <v>22.15</v>
      </c>
      <c r="T119" s="48" t="s">
        <v>341</v>
      </c>
      <c r="U119" s="48" t="s">
        <v>341</v>
      </c>
    </row>
    <row r="120" spans="1:21" ht="23.25" thickBot="1">
      <c r="A120" s="59" t="s">
        <v>534</v>
      </c>
      <c r="B120" s="59" t="s">
        <v>536</v>
      </c>
      <c r="C120" s="34" t="s">
        <v>20</v>
      </c>
      <c r="D120" s="34">
        <v>7896261002227</v>
      </c>
      <c r="E120" s="46">
        <v>1006800390029</v>
      </c>
      <c r="F120" s="34">
        <v>526505202110411</v>
      </c>
      <c r="G120" s="34"/>
      <c r="H120" s="47" t="s">
        <v>355</v>
      </c>
      <c r="I120" s="47" t="s">
        <v>21</v>
      </c>
      <c r="J120" s="48">
        <v>21.14</v>
      </c>
      <c r="K120" s="48">
        <v>29.22</v>
      </c>
      <c r="L120" s="48">
        <v>20.88</v>
      </c>
      <c r="M120" s="48">
        <v>28.87</v>
      </c>
      <c r="N120" s="48">
        <v>20.63</v>
      </c>
      <c r="O120" s="48">
        <v>28.52</v>
      </c>
      <c r="P120" s="48">
        <v>20.63</v>
      </c>
      <c r="Q120" s="48">
        <v>28.52</v>
      </c>
      <c r="R120" s="48">
        <v>19.46</v>
      </c>
      <c r="S120" s="48">
        <v>26.9</v>
      </c>
      <c r="T120" s="48" t="s">
        <v>341</v>
      </c>
      <c r="U120" s="48" t="s">
        <v>341</v>
      </c>
    </row>
    <row r="121" spans="1:21" ht="23.25" thickBot="1">
      <c r="A121" s="59" t="s">
        <v>537</v>
      </c>
      <c r="B121" s="59" t="s">
        <v>539</v>
      </c>
      <c r="C121" s="34" t="s">
        <v>20</v>
      </c>
      <c r="D121" s="34">
        <v>7896261004948</v>
      </c>
      <c r="E121" s="46">
        <v>1006801510011</v>
      </c>
      <c r="F121" s="34">
        <v>526505402179415</v>
      </c>
      <c r="G121" s="34"/>
      <c r="H121" s="47" t="s">
        <v>355</v>
      </c>
      <c r="I121" s="47" t="s">
        <v>21</v>
      </c>
      <c r="J121" s="48">
        <v>58.7</v>
      </c>
      <c r="K121" s="48">
        <v>81.15</v>
      </c>
      <c r="L121" s="48">
        <v>57.99</v>
      </c>
      <c r="M121" s="48">
        <v>80.16</v>
      </c>
      <c r="N121" s="48">
        <v>57.29</v>
      </c>
      <c r="O121" s="48">
        <v>79.2</v>
      </c>
      <c r="P121" s="48">
        <v>57.29</v>
      </c>
      <c r="Q121" s="48">
        <v>79.2</v>
      </c>
      <c r="R121" s="48">
        <v>54.04</v>
      </c>
      <c r="S121" s="48">
        <v>74.7</v>
      </c>
      <c r="T121" s="48" t="s">
        <v>341</v>
      </c>
      <c r="U121" s="48" t="s">
        <v>341</v>
      </c>
    </row>
    <row r="122" spans="1:21" ht="23.25" thickBot="1">
      <c r="A122" s="59" t="s">
        <v>540</v>
      </c>
      <c r="B122" s="59" t="s">
        <v>541</v>
      </c>
      <c r="C122" s="34" t="s">
        <v>20</v>
      </c>
      <c r="D122" s="34">
        <v>7896261004948</v>
      </c>
      <c r="E122" s="46">
        <v>1006801510011</v>
      </c>
      <c r="F122" s="34">
        <v>526528001170416</v>
      </c>
      <c r="G122" s="34"/>
      <c r="H122" s="47" t="s">
        <v>355</v>
      </c>
      <c r="I122" s="47" t="s">
        <v>21</v>
      </c>
      <c r="J122" s="48">
        <v>61.32</v>
      </c>
      <c r="K122" s="48">
        <v>84.76</v>
      </c>
      <c r="L122" s="48">
        <v>60.57</v>
      </c>
      <c r="M122" s="48">
        <v>83.73</v>
      </c>
      <c r="N122" s="48">
        <v>59.84</v>
      </c>
      <c r="O122" s="48">
        <v>82.73</v>
      </c>
      <c r="P122" s="48">
        <v>59.84</v>
      </c>
      <c r="Q122" s="48">
        <v>82.73</v>
      </c>
      <c r="R122" s="48">
        <v>56.44</v>
      </c>
      <c r="S122" s="48">
        <v>78.02</v>
      </c>
      <c r="T122" s="48" t="s">
        <v>341</v>
      </c>
      <c r="U122" s="48" t="s">
        <v>341</v>
      </c>
    </row>
    <row r="123" spans="1:21" ht="23.25" thickBot="1">
      <c r="A123" s="59" t="s">
        <v>542</v>
      </c>
      <c r="B123" s="59" t="s">
        <v>543</v>
      </c>
      <c r="C123" s="34" t="s">
        <v>20</v>
      </c>
      <c r="D123" s="34">
        <v>7896261000926</v>
      </c>
      <c r="E123" s="46">
        <v>1006800120013</v>
      </c>
      <c r="F123" s="34">
        <v>526505501177410</v>
      </c>
      <c r="G123" s="34"/>
      <c r="H123" s="47" t="s">
        <v>355</v>
      </c>
      <c r="I123" s="47" t="s">
        <v>21</v>
      </c>
      <c r="J123" s="48">
        <v>62.36</v>
      </c>
      <c r="K123" s="48">
        <v>86.2</v>
      </c>
      <c r="L123" s="48">
        <v>61.6</v>
      </c>
      <c r="M123" s="48">
        <v>85.16</v>
      </c>
      <c r="N123" s="48">
        <v>60.86</v>
      </c>
      <c r="O123" s="48">
        <v>84.13</v>
      </c>
      <c r="P123" s="48">
        <v>60.86</v>
      </c>
      <c r="Q123" s="48">
        <v>84.13</v>
      </c>
      <c r="R123" s="48">
        <v>57.4</v>
      </c>
      <c r="S123" s="48">
        <v>79.35</v>
      </c>
      <c r="T123" s="48" t="s">
        <v>341</v>
      </c>
      <c r="U123" s="48" t="s">
        <v>341</v>
      </c>
    </row>
    <row r="124" spans="1:21" ht="34.5" thickBot="1">
      <c r="A124" s="59" t="s">
        <v>544</v>
      </c>
      <c r="B124" s="59" t="s">
        <v>545</v>
      </c>
      <c r="C124" s="34" t="s">
        <v>20</v>
      </c>
      <c r="D124" s="34">
        <v>7896261000995</v>
      </c>
      <c r="E124" s="46">
        <v>1006800710015</v>
      </c>
      <c r="F124" s="34">
        <v>526505601171414</v>
      </c>
      <c r="G124" s="34"/>
      <c r="H124" s="47" t="s">
        <v>355</v>
      </c>
      <c r="I124" s="47" t="s">
        <v>21</v>
      </c>
      <c r="J124" s="48">
        <v>44.05</v>
      </c>
      <c r="K124" s="48">
        <v>60.89</v>
      </c>
      <c r="L124" s="48">
        <v>43.51</v>
      </c>
      <c r="M124" s="48">
        <v>60.15</v>
      </c>
      <c r="N124" s="48">
        <v>42.99</v>
      </c>
      <c r="O124" s="48">
        <v>59.43</v>
      </c>
      <c r="P124" s="48">
        <v>42.99</v>
      </c>
      <c r="Q124" s="48">
        <v>59.43</v>
      </c>
      <c r="R124" s="48">
        <v>40.54</v>
      </c>
      <c r="S124" s="48">
        <v>56.04</v>
      </c>
      <c r="T124" s="48" t="s">
        <v>341</v>
      </c>
      <c r="U124" s="48" t="s">
        <v>341</v>
      </c>
    </row>
    <row r="125" spans="1:21" ht="34.5" thickBot="1">
      <c r="A125" s="59" t="s">
        <v>544</v>
      </c>
      <c r="B125" s="59" t="s">
        <v>546</v>
      </c>
      <c r="C125" s="34" t="s">
        <v>20</v>
      </c>
      <c r="D125" s="34">
        <v>7896261001008</v>
      </c>
      <c r="E125" s="46">
        <v>1006800710031</v>
      </c>
      <c r="F125" s="34">
        <v>526505602178412</v>
      </c>
      <c r="G125" s="34"/>
      <c r="H125" s="47" t="s">
        <v>355</v>
      </c>
      <c r="I125" s="47" t="s">
        <v>21</v>
      </c>
      <c r="J125" s="48">
        <v>51.85</v>
      </c>
      <c r="K125" s="48">
        <v>71.68</v>
      </c>
      <c r="L125" s="48">
        <v>51.22</v>
      </c>
      <c r="M125" s="48">
        <v>70.81</v>
      </c>
      <c r="N125" s="48">
        <v>50.61</v>
      </c>
      <c r="O125" s="48">
        <v>69.96</v>
      </c>
      <c r="P125" s="48">
        <v>50.61</v>
      </c>
      <c r="Q125" s="48">
        <v>69.96</v>
      </c>
      <c r="R125" s="48">
        <v>47.73</v>
      </c>
      <c r="S125" s="48">
        <v>65.98</v>
      </c>
      <c r="T125" s="48" t="s">
        <v>341</v>
      </c>
      <c r="U125" s="48" t="s">
        <v>341</v>
      </c>
    </row>
    <row r="126" spans="1:21" ht="34.5" thickBot="1">
      <c r="A126" s="59" t="s">
        <v>544</v>
      </c>
      <c r="B126" s="59" t="s">
        <v>547</v>
      </c>
      <c r="C126" s="34" t="s">
        <v>20</v>
      </c>
      <c r="D126" s="34">
        <v>7896261001015</v>
      </c>
      <c r="E126" s="46">
        <v>1006800710058</v>
      </c>
      <c r="F126" s="34">
        <v>526505603174410</v>
      </c>
      <c r="G126" s="34"/>
      <c r="H126" s="47" t="s">
        <v>355</v>
      </c>
      <c r="I126" s="47" t="s">
        <v>21</v>
      </c>
      <c r="J126" s="48">
        <v>69.28</v>
      </c>
      <c r="K126" s="48">
        <v>95.78</v>
      </c>
      <c r="L126" s="48">
        <v>68.44</v>
      </c>
      <c r="M126" s="48">
        <v>94.61</v>
      </c>
      <c r="N126" s="48">
        <v>67.62</v>
      </c>
      <c r="O126" s="48">
        <v>93.48</v>
      </c>
      <c r="P126" s="48">
        <v>67.62</v>
      </c>
      <c r="Q126" s="48">
        <v>93.48</v>
      </c>
      <c r="R126" s="100">
        <v>63.77</v>
      </c>
      <c r="S126" s="100">
        <v>88.15</v>
      </c>
      <c r="T126" s="100" t="s">
        <v>341</v>
      </c>
      <c r="U126" s="48" t="s">
        <v>341</v>
      </c>
    </row>
    <row r="127" spans="1:21" ht="23.25" thickBot="1">
      <c r="A127" s="59" t="s">
        <v>548</v>
      </c>
      <c r="B127" s="59" t="s">
        <v>549</v>
      </c>
      <c r="C127" s="34" t="s">
        <v>20</v>
      </c>
      <c r="D127" s="34">
        <v>7896261000063</v>
      </c>
      <c r="E127" s="46">
        <v>1006800480060</v>
      </c>
      <c r="F127" s="34">
        <v>526505701176418</v>
      </c>
      <c r="G127" s="34"/>
      <c r="H127" s="47" t="s">
        <v>355</v>
      </c>
      <c r="I127" s="47" t="s">
        <v>21</v>
      </c>
      <c r="J127" s="48">
        <v>44.54</v>
      </c>
      <c r="K127" s="48">
        <v>61.57</v>
      </c>
      <c r="L127" s="48">
        <v>44</v>
      </c>
      <c r="M127" s="48">
        <v>60.83</v>
      </c>
      <c r="N127" s="48">
        <v>43.47</v>
      </c>
      <c r="O127" s="48">
        <v>60.1</v>
      </c>
      <c r="P127" s="48">
        <v>43.47</v>
      </c>
      <c r="Q127" s="48">
        <v>60.1</v>
      </c>
      <c r="R127" s="48">
        <v>41</v>
      </c>
      <c r="S127" s="48">
        <v>56.68</v>
      </c>
      <c r="T127" s="48" t="s">
        <v>341</v>
      </c>
      <c r="U127" s="48" t="s">
        <v>341</v>
      </c>
    </row>
    <row r="128" spans="1:21" ht="23.25" thickBot="1">
      <c r="A128" s="59" t="s">
        <v>548</v>
      </c>
      <c r="B128" s="59" t="s">
        <v>550</v>
      </c>
      <c r="C128" s="34" t="s">
        <v>20</v>
      </c>
      <c r="D128" s="34">
        <v>7896261000070</v>
      </c>
      <c r="E128" s="46">
        <v>1006800480052</v>
      </c>
      <c r="F128" s="34">
        <v>526505702172416</v>
      </c>
      <c r="G128" s="34"/>
      <c r="H128" s="47" t="s">
        <v>355</v>
      </c>
      <c r="I128" s="47" t="s">
        <v>21</v>
      </c>
      <c r="J128" s="48">
        <v>52.26</v>
      </c>
      <c r="K128" s="48">
        <v>72.24</v>
      </c>
      <c r="L128" s="48">
        <v>51.63</v>
      </c>
      <c r="M128" s="48">
        <v>71.37</v>
      </c>
      <c r="N128" s="48">
        <v>51.01</v>
      </c>
      <c r="O128" s="48">
        <v>70.51</v>
      </c>
      <c r="P128" s="48">
        <v>51.01</v>
      </c>
      <c r="Q128" s="48">
        <v>70.51</v>
      </c>
      <c r="R128" s="48">
        <v>48.11</v>
      </c>
      <c r="S128" s="48">
        <v>66.51</v>
      </c>
      <c r="T128" s="48" t="s">
        <v>341</v>
      </c>
      <c r="U128" s="48" t="s">
        <v>341</v>
      </c>
    </row>
    <row r="129" spans="1:21" ht="23.25" thickBot="1">
      <c r="A129" s="59" t="s">
        <v>548</v>
      </c>
      <c r="B129" s="59" t="s">
        <v>551</v>
      </c>
      <c r="C129" s="34" t="s">
        <v>20</v>
      </c>
      <c r="D129" s="34">
        <v>7896261000087</v>
      </c>
      <c r="E129" s="46">
        <v>1006800480044</v>
      </c>
      <c r="F129" s="34">
        <v>526505703179414</v>
      </c>
      <c r="G129" s="34"/>
      <c r="H129" s="47" t="s">
        <v>355</v>
      </c>
      <c r="I129" s="47" t="s">
        <v>21</v>
      </c>
      <c r="J129" s="48">
        <v>70.23</v>
      </c>
      <c r="K129" s="48">
        <v>97.08</v>
      </c>
      <c r="L129" s="48">
        <v>69.38</v>
      </c>
      <c r="M129" s="48">
        <v>95.9</v>
      </c>
      <c r="N129" s="48">
        <v>68.54</v>
      </c>
      <c r="O129" s="48">
        <v>94.75</v>
      </c>
      <c r="P129" s="48">
        <v>68.54</v>
      </c>
      <c r="Q129" s="48">
        <v>94.75</v>
      </c>
      <c r="R129" s="48">
        <v>64.65</v>
      </c>
      <c r="S129" s="48">
        <v>89.37</v>
      </c>
      <c r="T129" s="48" t="s">
        <v>341</v>
      </c>
      <c r="U129" s="48" t="s">
        <v>341</v>
      </c>
    </row>
    <row r="130" spans="1:21" ht="23.25" thickBot="1">
      <c r="A130" s="59" t="s">
        <v>559</v>
      </c>
      <c r="B130" s="59" t="s">
        <v>560</v>
      </c>
      <c r="C130" s="34" t="s">
        <v>20</v>
      </c>
      <c r="D130" s="34">
        <v>7896261001084</v>
      </c>
      <c r="E130" s="46">
        <v>1006800990018</v>
      </c>
      <c r="F130" s="34">
        <v>526506004118317</v>
      </c>
      <c r="G130" s="34"/>
      <c r="H130" s="47" t="s">
        <v>355</v>
      </c>
      <c r="I130" s="47" t="s">
        <v>21</v>
      </c>
      <c r="J130" s="48">
        <v>121.38</v>
      </c>
      <c r="K130" s="48">
        <v>167.8</v>
      </c>
      <c r="L130" s="48">
        <v>119.91</v>
      </c>
      <c r="M130" s="48">
        <v>165.76</v>
      </c>
      <c r="N130" s="48">
        <v>118.47</v>
      </c>
      <c r="O130" s="48">
        <v>163.77</v>
      </c>
      <c r="P130" s="48">
        <v>118.47</v>
      </c>
      <c r="Q130" s="48">
        <v>163.77</v>
      </c>
      <c r="R130" s="48">
        <v>111.73</v>
      </c>
      <c r="S130" s="48">
        <v>154.45</v>
      </c>
      <c r="T130" s="48" t="s">
        <v>341</v>
      </c>
      <c r="U130" s="48" t="s">
        <v>341</v>
      </c>
    </row>
    <row r="131" spans="1:21" ht="23.25" thickBot="1">
      <c r="A131" s="59" t="s">
        <v>559</v>
      </c>
      <c r="B131" s="59" t="s">
        <v>561</v>
      </c>
      <c r="C131" s="34" t="s">
        <v>20</v>
      </c>
      <c r="D131" s="34">
        <v>7896261001091</v>
      </c>
      <c r="E131" s="46">
        <v>1006800990026</v>
      </c>
      <c r="F131" s="34">
        <v>526506008113311</v>
      </c>
      <c r="G131" s="34"/>
      <c r="H131" s="47" t="s">
        <v>355</v>
      </c>
      <c r="I131" s="47" t="s">
        <v>21</v>
      </c>
      <c r="J131" s="48">
        <v>139.36</v>
      </c>
      <c r="K131" s="48">
        <v>192.65</v>
      </c>
      <c r="L131" s="48">
        <v>137.67</v>
      </c>
      <c r="M131" s="48">
        <v>190.31</v>
      </c>
      <c r="N131" s="48">
        <v>136.02</v>
      </c>
      <c r="O131" s="48">
        <v>188.03</v>
      </c>
      <c r="P131" s="48">
        <v>136.02</v>
      </c>
      <c r="Q131" s="48">
        <v>188.03</v>
      </c>
      <c r="R131" s="48">
        <v>128.28</v>
      </c>
      <c r="S131" s="48">
        <v>177.33</v>
      </c>
      <c r="T131" s="48" t="s">
        <v>341</v>
      </c>
      <c r="U131" s="48" t="s">
        <v>341</v>
      </c>
    </row>
    <row r="132" spans="1:21" ht="23.25" thickBot="1">
      <c r="A132" s="59" t="s">
        <v>559</v>
      </c>
      <c r="B132" s="59" t="s">
        <v>562</v>
      </c>
      <c r="C132" s="34" t="s">
        <v>20</v>
      </c>
      <c r="D132" s="34">
        <v>7896261001107</v>
      </c>
      <c r="E132" s="46">
        <v>1006800990034</v>
      </c>
      <c r="F132" s="34">
        <v>526506009111310</v>
      </c>
      <c r="G132" s="34"/>
      <c r="H132" s="47" t="s">
        <v>355</v>
      </c>
      <c r="I132" s="47" t="s">
        <v>21</v>
      </c>
      <c r="J132" s="48">
        <v>276.66</v>
      </c>
      <c r="K132" s="48">
        <v>382.44</v>
      </c>
      <c r="L132" s="48">
        <v>273.3</v>
      </c>
      <c r="M132" s="48">
        <v>377.79</v>
      </c>
      <c r="N132" s="48">
        <v>270.02</v>
      </c>
      <c r="O132" s="48">
        <v>373.26</v>
      </c>
      <c r="P132" s="48">
        <v>270.02</v>
      </c>
      <c r="Q132" s="48">
        <v>373.26</v>
      </c>
      <c r="R132" s="48">
        <v>254.66</v>
      </c>
      <c r="S132" s="48">
        <v>352.03</v>
      </c>
      <c r="T132" s="48" t="s">
        <v>341</v>
      </c>
      <c r="U132" s="48" t="s">
        <v>341</v>
      </c>
    </row>
    <row r="133" spans="1:21" ht="23.25" thickBot="1">
      <c r="A133" s="59" t="s">
        <v>559</v>
      </c>
      <c r="B133" s="59" t="s">
        <v>563</v>
      </c>
      <c r="C133" s="34" t="s">
        <v>20</v>
      </c>
      <c r="D133" s="34">
        <v>7896261001114</v>
      </c>
      <c r="E133" s="46">
        <v>1006800990042</v>
      </c>
      <c r="F133" s="34">
        <v>526506011114313</v>
      </c>
      <c r="G133" s="34"/>
      <c r="H133" s="47" t="s">
        <v>355</v>
      </c>
      <c r="I133" s="47" t="s">
        <v>21</v>
      </c>
      <c r="J133" s="48">
        <v>158.08</v>
      </c>
      <c r="K133" s="48">
        <v>218.52</v>
      </c>
      <c r="L133" s="48">
        <v>156.16</v>
      </c>
      <c r="M133" s="48">
        <v>215.87</v>
      </c>
      <c r="N133" s="48">
        <v>154.29</v>
      </c>
      <c r="O133" s="48">
        <v>213.28</v>
      </c>
      <c r="P133" s="48">
        <v>154.29</v>
      </c>
      <c r="Q133" s="48">
        <v>213.28</v>
      </c>
      <c r="R133" s="48">
        <v>145.51</v>
      </c>
      <c r="S133" s="48">
        <v>201.15</v>
      </c>
      <c r="T133" s="48" t="s">
        <v>341</v>
      </c>
      <c r="U133" s="48" t="s">
        <v>341</v>
      </c>
    </row>
    <row r="134" spans="1:21" ht="23.25" thickBot="1">
      <c r="A134" s="59" t="s">
        <v>559</v>
      </c>
      <c r="B134" s="59" t="s">
        <v>564</v>
      </c>
      <c r="C134" s="34" t="s">
        <v>20</v>
      </c>
      <c r="D134" s="34">
        <v>7896261001121</v>
      </c>
      <c r="E134" s="46">
        <v>1006800990050</v>
      </c>
      <c r="F134" s="34">
        <v>526506013117311</v>
      </c>
      <c r="G134" s="34"/>
      <c r="H134" s="47" t="s">
        <v>355</v>
      </c>
      <c r="I134" s="47" t="s">
        <v>21</v>
      </c>
      <c r="J134" s="48">
        <v>161.32</v>
      </c>
      <c r="K134" s="48">
        <v>223</v>
      </c>
      <c r="L134" s="48">
        <v>159.36</v>
      </c>
      <c r="M134" s="48">
        <v>220.29</v>
      </c>
      <c r="N134" s="48">
        <v>157.45</v>
      </c>
      <c r="O134" s="48">
        <v>217.65</v>
      </c>
      <c r="P134" s="48">
        <v>157.45</v>
      </c>
      <c r="Q134" s="48">
        <v>217.65</v>
      </c>
      <c r="R134" s="48">
        <v>148.49</v>
      </c>
      <c r="S134" s="48">
        <v>205.27</v>
      </c>
      <c r="T134" s="48" t="s">
        <v>341</v>
      </c>
      <c r="U134" s="48" t="s">
        <v>341</v>
      </c>
    </row>
    <row r="135" spans="1:21" ht="23.25" thickBot="1">
      <c r="A135" s="59" t="s">
        <v>575</v>
      </c>
      <c r="B135" s="59" t="s">
        <v>576</v>
      </c>
      <c r="C135" s="34" t="s">
        <v>20</v>
      </c>
      <c r="D135" s="34">
        <v>7896409701463</v>
      </c>
      <c r="E135" s="46">
        <v>1006800960011</v>
      </c>
      <c r="F135" s="34">
        <v>526506104112418</v>
      </c>
      <c r="G135" s="34"/>
      <c r="H135" s="47" t="s">
        <v>355</v>
      </c>
      <c r="I135" s="47" t="s">
        <v>21</v>
      </c>
      <c r="J135" s="48">
        <v>32.88</v>
      </c>
      <c r="K135" s="48">
        <v>45.45</v>
      </c>
      <c r="L135" s="48">
        <v>32.48</v>
      </c>
      <c r="M135" s="48">
        <v>44.9</v>
      </c>
      <c r="N135" s="48">
        <v>32.09</v>
      </c>
      <c r="O135" s="48">
        <v>44.36</v>
      </c>
      <c r="P135" s="48">
        <v>32.09</v>
      </c>
      <c r="Q135" s="48">
        <v>44.36</v>
      </c>
      <c r="R135" s="48">
        <v>30.26</v>
      </c>
      <c r="S135" s="48">
        <v>41.83</v>
      </c>
      <c r="T135" s="48" t="s">
        <v>341</v>
      </c>
      <c r="U135" s="48" t="s">
        <v>341</v>
      </c>
    </row>
    <row r="136" spans="1:21" ht="23.25" thickBot="1">
      <c r="A136" s="59" t="s">
        <v>575</v>
      </c>
      <c r="B136" s="59" t="s">
        <v>577</v>
      </c>
      <c r="C136" s="34" t="s">
        <v>20</v>
      </c>
      <c r="D136" s="34">
        <v>7896409701487</v>
      </c>
      <c r="E136" s="46">
        <v>1006800960062</v>
      </c>
      <c r="F136" s="34">
        <v>526506101131411</v>
      </c>
      <c r="G136" s="34"/>
      <c r="H136" s="47" t="s">
        <v>355</v>
      </c>
      <c r="I136" s="47" t="s">
        <v>21</v>
      </c>
      <c r="J136" s="48">
        <v>35.23</v>
      </c>
      <c r="K136" s="48">
        <v>48.7</v>
      </c>
      <c r="L136" s="48">
        <v>34.8</v>
      </c>
      <c r="M136" s="48">
        <v>48.1</v>
      </c>
      <c r="N136" s="48">
        <v>34.38</v>
      </c>
      <c r="O136" s="48">
        <v>47.53</v>
      </c>
      <c r="P136" s="48">
        <v>34.38</v>
      </c>
      <c r="Q136" s="48">
        <v>47.53</v>
      </c>
      <c r="R136" s="48">
        <v>32.43</v>
      </c>
      <c r="S136" s="48">
        <v>44.83</v>
      </c>
      <c r="T136" s="48" t="s">
        <v>341</v>
      </c>
      <c r="U136" s="48" t="s">
        <v>341</v>
      </c>
    </row>
    <row r="137" spans="1:21" ht="13.5" thickBot="1">
      <c r="A137" s="59" t="s">
        <v>578</v>
      </c>
      <c r="B137" s="59" t="s">
        <v>579</v>
      </c>
      <c r="C137" s="34" t="s">
        <v>20</v>
      </c>
      <c r="D137" s="34">
        <v>7896015563400</v>
      </c>
      <c r="E137" s="46">
        <v>1010701110026</v>
      </c>
      <c r="F137" s="34">
        <v>526506203161417</v>
      </c>
      <c r="G137" s="34"/>
      <c r="H137" s="47" t="s">
        <v>355</v>
      </c>
      <c r="I137" s="47" t="s">
        <v>28</v>
      </c>
      <c r="J137" s="48">
        <v>16.68</v>
      </c>
      <c r="K137" s="48">
        <v>22.18</v>
      </c>
      <c r="L137" s="48">
        <v>16.45</v>
      </c>
      <c r="M137" s="48">
        <v>21.87</v>
      </c>
      <c r="N137" s="48">
        <v>16.22</v>
      </c>
      <c r="O137" s="48">
        <v>21.58</v>
      </c>
      <c r="P137" s="48">
        <v>14.09</v>
      </c>
      <c r="Q137" s="48">
        <v>19.47</v>
      </c>
      <c r="R137" s="100">
        <v>15.16</v>
      </c>
      <c r="S137" s="100">
        <v>20.22</v>
      </c>
      <c r="T137" s="100" t="s">
        <v>341</v>
      </c>
      <c r="U137" s="48" t="s">
        <v>341</v>
      </c>
    </row>
    <row r="138" spans="1:21" ht="13.5" thickBot="1">
      <c r="A138" s="59" t="s">
        <v>578</v>
      </c>
      <c r="B138" s="59" t="s">
        <v>580</v>
      </c>
      <c r="C138" s="34" t="s">
        <v>20</v>
      </c>
      <c r="D138" s="34">
        <v>7896261006775</v>
      </c>
      <c r="E138" s="46">
        <v>1006809360033</v>
      </c>
      <c r="F138" s="34">
        <v>526506201118417</v>
      </c>
      <c r="G138" s="34"/>
      <c r="H138" s="47" t="s">
        <v>355</v>
      </c>
      <c r="I138" s="47" t="s">
        <v>21</v>
      </c>
      <c r="J138" s="48">
        <v>80.42</v>
      </c>
      <c r="K138" s="48">
        <v>111.17</v>
      </c>
      <c r="L138" s="48">
        <v>79.44</v>
      </c>
      <c r="M138" s="48">
        <v>109.81</v>
      </c>
      <c r="N138" s="48">
        <v>78.49</v>
      </c>
      <c r="O138" s="48">
        <v>108.5</v>
      </c>
      <c r="P138" s="48">
        <v>78.49</v>
      </c>
      <c r="Q138" s="48">
        <v>108.5</v>
      </c>
      <c r="R138" s="48">
        <v>74.02</v>
      </c>
      <c r="S138" s="48">
        <v>102.33</v>
      </c>
      <c r="T138" s="48" t="s">
        <v>341</v>
      </c>
      <c r="U138" s="48" t="s">
        <v>341</v>
      </c>
    </row>
    <row r="139" spans="1:21" ht="13.5" thickBot="1">
      <c r="A139" s="59" t="s">
        <v>578</v>
      </c>
      <c r="B139" s="59" t="s">
        <v>581</v>
      </c>
      <c r="C139" s="34" t="s">
        <v>20</v>
      </c>
      <c r="D139" s="34">
        <v>7896261006768</v>
      </c>
      <c r="E139" s="46">
        <v>1006809360025</v>
      </c>
      <c r="F139" s="34">
        <v>526506202114415</v>
      </c>
      <c r="G139" s="34"/>
      <c r="H139" s="47" t="s">
        <v>355</v>
      </c>
      <c r="I139" s="47" t="s">
        <v>21</v>
      </c>
      <c r="J139" s="48">
        <v>291.39</v>
      </c>
      <c r="K139" s="48">
        <v>402.8</v>
      </c>
      <c r="L139" s="48">
        <v>287.85</v>
      </c>
      <c r="M139" s="48">
        <v>397.91</v>
      </c>
      <c r="N139" s="48">
        <v>284.39</v>
      </c>
      <c r="O139" s="48">
        <v>393.13</v>
      </c>
      <c r="P139" s="48">
        <v>284.39</v>
      </c>
      <c r="Q139" s="48">
        <v>393.13</v>
      </c>
      <c r="R139" s="48">
        <v>268.22</v>
      </c>
      <c r="S139" s="48">
        <v>370.78</v>
      </c>
      <c r="T139" s="48" t="s">
        <v>341</v>
      </c>
      <c r="U139" s="48" t="s">
        <v>341</v>
      </c>
    </row>
    <row r="140" spans="1:21" ht="23.25" thickBot="1">
      <c r="A140" s="59" t="s">
        <v>582</v>
      </c>
      <c r="B140" s="59" t="s">
        <v>583</v>
      </c>
      <c r="C140" s="34" t="s">
        <v>20</v>
      </c>
      <c r="D140" s="34">
        <v>7896261010437</v>
      </c>
      <c r="E140" s="46">
        <v>1006810210023</v>
      </c>
      <c r="F140" s="34">
        <v>526526101135411</v>
      </c>
      <c r="G140" s="34"/>
      <c r="H140" s="47" t="s">
        <v>355</v>
      </c>
      <c r="I140" s="47" t="s">
        <v>21</v>
      </c>
      <c r="J140" s="48">
        <v>44.74</v>
      </c>
      <c r="K140" s="48">
        <v>61.85</v>
      </c>
      <c r="L140" s="48">
        <v>44.2</v>
      </c>
      <c r="M140" s="48">
        <v>61.1</v>
      </c>
      <c r="N140" s="48">
        <v>43.67</v>
      </c>
      <c r="O140" s="48">
        <v>60.37</v>
      </c>
      <c r="P140" s="48">
        <v>43.67</v>
      </c>
      <c r="Q140" s="48">
        <v>60.37</v>
      </c>
      <c r="R140" s="48">
        <v>41.19</v>
      </c>
      <c r="S140" s="48">
        <v>56.93</v>
      </c>
      <c r="T140" s="48" t="s">
        <v>341</v>
      </c>
      <c r="U140" s="48" t="s">
        <v>341</v>
      </c>
    </row>
    <row r="141" spans="1:21" ht="13.5" thickBot="1">
      <c r="A141" s="59" t="s">
        <v>584</v>
      </c>
      <c r="B141" s="59" t="s">
        <v>585</v>
      </c>
      <c r="C141" s="34" t="s">
        <v>26</v>
      </c>
      <c r="D141" s="34">
        <v>7896261008243</v>
      </c>
      <c r="E141" s="46">
        <v>1006809760031</v>
      </c>
      <c r="F141" s="34">
        <v>526525801176317</v>
      </c>
      <c r="G141" s="34"/>
      <c r="H141" s="47" t="s">
        <v>355</v>
      </c>
      <c r="I141" s="47" t="s">
        <v>28</v>
      </c>
      <c r="J141" s="48">
        <v>9.1</v>
      </c>
      <c r="K141" s="48">
        <v>12.09</v>
      </c>
      <c r="L141" s="48">
        <v>8.97</v>
      </c>
      <c r="M141" s="48">
        <v>11.93</v>
      </c>
      <c r="N141" s="48">
        <v>8.84</v>
      </c>
      <c r="O141" s="48">
        <v>11.77</v>
      </c>
      <c r="P141" s="48">
        <v>7.68</v>
      </c>
      <c r="Q141" s="48">
        <v>10.62</v>
      </c>
      <c r="R141" s="48">
        <v>8.27</v>
      </c>
      <c r="S141" s="48">
        <v>11.03</v>
      </c>
      <c r="T141" s="48" t="s">
        <v>341</v>
      </c>
      <c r="U141" s="48" t="s">
        <v>341</v>
      </c>
    </row>
    <row r="142" spans="1:21" ht="13.5" thickBot="1">
      <c r="A142" s="59" t="s">
        <v>586</v>
      </c>
      <c r="B142" s="59" t="s">
        <v>587</v>
      </c>
      <c r="C142" s="34" t="s">
        <v>20</v>
      </c>
      <c r="D142" s="34">
        <v>7896261009417</v>
      </c>
      <c r="E142" s="46">
        <v>1006809380018</v>
      </c>
      <c r="F142" s="34">
        <v>526506401117317</v>
      </c>
      <c r="G142" s="34"/>
      <c r="H142" s="47" t="s">
        <v>355</v>
      </c>
      <c r="I142" s="47" t="s">
        <v>21</v>
      </c>
      <c r="J142" s="48">
        <v>49.59</v>
      </c>
      <c r="K142" s="48">
        <v>68.55</v>
      </c>
      <c r="L142" s="48">
        <v>48.99</v>
      </c>
      <c r="M142" s="48">
        <v>67.72</v>
      </c>
      <c r="N142" s="48">
        <v>48.4</v>
      </c>
      <c r="O142" s="48">
        <v>66.91</v>
      </c>
      <c r="P142" s="48">
        <v>48.4</v>
      </c>
      <c r="Q142" s="48">
        <v>66.91</v>
      </c>
      <c r="R142" s="48">
        <v>45.65</v>
      </c>
      <c r="S142" s="48">
        <v>63.1</v>
      </c>
      <c r="T142" s="48" t="s">
        <v>341</v>
      </c>
      <c r="U142" s="48" t="s">
        <v>341</v>
      </c>
    </row>
    <row r="143" spans="1:21" ht="13.5" thickBot="1">
      <c r="A143" s="59" t="s">
        <v>586</v>
      </c>
      <c r="B143" s="59" t="s">
        <v>588</v>
      </c>
      <c r="C143" s="34" t="s">
        <v>20</v>
      </c>
      <c r="D143" s="34">
        <v>7896261009424</v>
      </c>
      <c r="E143" s="46">
        <v>1006809380034</v>
      </c>
      <c r="F143" s="34">
        <v>526506402113315</v>
      </c>
      <c r="G143" s="34"/>
      <c r="H143" s="47" t="s">
        <v>355</v>
      </c>
      <c r="I143" s="47" t="s">
        <v>21</v>
      </c>
      <c r="J143" s="48">
        <v>98.57</v>
      </c>
      <c r="K143" s="48">
        <v>136.26</v>
      </c>
      <c r="L143" s="48">
        <v>97.37</v>
      </c>
      <c r="M143" s="48">
        <v>134.6</v>
      </c>
      <c r="N143" s="48">
        <v>96.2</v>
      </c>
      <c r="O143" s="48">
        <v>132.99</v>
      </c>
      <c r="P143" s="48">
        <v>96.2</v>
      </c>
      <c r="Q143" s="48">
        <v>132.99</v>
      </c>
      <c r="R143" s="48">
        <v>90.73</v>
      </c>
      <c r="S143" s="48">
        <v>125.42</v>
      </c>
      <c r="T143" s="48" t="s">
        <v>341</v>
      </c>
      <c r="U143" s="48" t="s">
        <v>341</v>
      </c>
    </row>
    <row r="144" spans="1:21" ht="13.5" thickBot="1">
      <c r="A144" s="59" t="s">
        <v>589</v>
      </c>
      <c r="B144" s="59" t="s">
        <v>590</v>
      </c>
      <c r="C144" s="34" t="s">
        <v>20</v>
      </c>
      <c r="D144" s="34">
        <v>7897595604569</v>
      </c>
      <c r="E144" s="46">
        <v>1006810480012</v>
      </c>
      <c r="F144" s="34">
        <v>526529202110117</v>
      </c>
      <c r="G144" s="34"/>
      <c r="H144" s="47" t="s">
        <v>355</v>
      </c>
      <c r="I144" s="47" t="s">
        <v>28</v>
      </c>
      <c r="J144" s="48">
        <v>30.32</v>
      </c>
      <c r="K144" s="48">
        <v>40.3</v>
      </c>
      <c r="L144" s="48">
        <v>29.89</v>
      </c>
      <c r="M144" s="48">
        <v>39.75</v>
      </c>
      <c r="N144" s="48">
        <v>29.47</v>
      </c>
      <c r="O144" s="48">
        <v>39.22</v>
      </c>
      <c r="P144" s="48">
        <v>25.6</v>
      </c>
      <c r="Q144" s="48">
        <v>35.39</v>
      </c>
      <c r="R144" s="48">
        <v>27.55</v>
      </c>
      <c r="S144" s="48">
        <v>36.74</v>
      </c>
      <c r="T144" s="48" t="s">
        <v>341</v>
      </c>
      <c r="U144" s="48" t="s">
        <v>341</v>
      </c>
    </row>
    <row r="145" spans="1:21" ht="13.5" thickBot="1">
      <c r="A145" s="59" t="s">
        <v>589</v>
      </c>
      <c r="B145" s="59" t="s">
        <v>591</v>
      </c>
      <c r="C145" s="34" t="s">
        <v>20</v>
      </c>
      <c r="D145" s="34">
        <v>7897595604576</v>
      </c>
      <c r="E145" s="46">
        <v>1006810480020</v>
      </c>
      <c r="F145" s="34">
        <v>526529201114119</v>
      </c>
      <c r="G145" s="34"/>
      <c r="H145" s="47" t="s">
        <v>355</v>
      </c>
      <c r="I145" s="47" t="s">
        <v>28</v>
      </c>
      <c r="J145" s="48">
        <v>57.82</v>
      </c>
      <c r="K145" s="48">
        <v>76.86</v>
      </c>
      <c r="L145" s="48">
        <v>57</v>
      </c>
      <c r="M145" s="48">
        <v>75.81</v>
      </c>
      <c r="N145" s="48">
        <v>56.2</v>
      </c>
      <c r="O145" s="48">
        <v>74.79</v>
      </c>
      <c r="P145" s="48">
        <v>48.82</v>
      </c>
      <c r="Q145" s="48">
        <v>67.49</v>
      </c>
      <c r="R145" s="48">
        <v>52.54</v>
      </c>
      <c r="S145" s="48">
        <v>70.06</v>
      </c>
      <c r="T145" s="48" t="s">
        <v>341</v>
      </c>
      <c r="U145" s="48" t="s">
        <v>341</v>
      </c>
    </row>
    <row r="146" spans="1:21" ht="13.5" thickBot="1">
      <c r="A146" s="59" t="s">
        <v>589</v>
      </c>
      <c r="B146" s="59" t="s">
        <v>592</v>
      </c>
      <c r="C146" s="34" t="s">
        <v>20</v>
      </c>
      <c r="D146" s="34">
        <v>7897595604583</v>
      </c>
      <c r="E146" s="46">
        <v>1006810540031</v>
      </c>
      <c r="F146" s="34">
        <v>526529203117115</v>
      </c>
      <c r="G146" s="34"/>
      <c r="H146" s="47" t="s">
        <v>355</v>
      </c>
      <c r="I146" s="47" t="s">
        <v>21</v>
      </c>
      <c r="J146" s="48">
        <v>49.22</v>
      </c>
      <c r="K146" s="48">
        <v>68.04</v>
      </c>
      <c r="L146" s="48">
        <v>48.62</v>
      </c>
      <c r="M146" s="48">
        <v>67.21</v>
      </c>
      <c r="N146" s="48">
        <v>48.04</v>
      </c>
      <c r="O146" s="48">
        <v>66.4</v>
      </c>
      <c r="P146" s="48">
        <v>48.04</v>
      </c>
      <c r="Q146" s="48">
        <v>66.4</v>
      </c>
      <c r="R146" s="48">
        <v>45.3</v>
      </c>
      <c r="S146" s="48">
        <v>62.63</v>
      </c>
      <c r="T146" s="48" t="s">
        <v>341</v>
      </c>
      <c r="U146" s="48" t="s">
        <v>341</v>
      </c>
    </row>
    <row r="147" spans="1:21" ht="23.25" thickBot="1">
      <c r="A147" s="59" t="s">
        <v>593</v>
      </c>
      <c r="B147" s="59" t="s">
        <v>594</v>
      </c>
      <c r="C147" s="34" t="s">
        <v>20</v>
      </c>
      <c r="D147" s="34">
        <v>7896261008724</v>
      </c>
      <c r="E147" s="46">
        <v>1006801020063</v>
      </c>
      <c r="F147" s="34">
        <v>526506504110315</v>
      </c>
      <c r="G147" s="34"/>
      <c r="H147" s="47" t="s">
        <v>355</v>
      </c>
      <c r="I147" s="47" t="s">
        <v>21</v>
      </c>
      <c r="J147" s="48">
        <v>9.27</v>
      </c>
      <c r="K147" s="48">
        <v>12.82</v>
      </c>
      <c r="L147" s="48">
        <v>9.16</v>
      </c>
      <c r="M147" s="48">
        <v>12.66</v>
      </c>
      <c r="N147" s="48">
        <v>9.05</v>
      </c>
      <c r="O147" s="48">
        <v>12.51</v>
      </c>
      <c r="P147" s="48">
        <v>9.05</v>
      </c>
      <c r="Q147" s="48">
        <v>12.51</v>
      </c>
      <c r="R147" s="48">
        <v>8.54</v>
      </c>
      <c r="S147" s="48">
        <v>11.81</v>
      </c>
      <c r="T147" s="48" t="s">
        <v>341</v>
      </c>
      <c r="U147" s="48" t="s">
        <v>341</v>
      </c>
    </row>
    <row r="148" spans="1:21" ht="23.25" thickBot="1">
      <c r="A148" s="59" t="s">
        <v>595</v>
      </c>
      <c r="B148" s="59" t="s">
        <v>596</v>
      </c>
      <c r="C148" s="34" t="s">
        <v>20</v>
      </c>
      <c r="D148" s="34">
        <v>7896261007826</v>
      </c>
      <c r="E148" s="46">
        <v>1006809000010</v>
      </c>
      <c r="F148" s="34">
        <v>526506601159412</v>
      </c>
      <c r="G148" s="34"/>
      <c r="H148" s="47" t="s">
        <v>355</v>
      </c>
      <c r="I148" s="47" t="s">
        <v>21</v>
      </c>
      <c r="J148" s="48">
        <v>75.61</v>
      </c>
      <c r="K148" s="48">
        <v>104.52</v>
      </c>
      <c r="L148" s="48">
        <v>74.69</v>
      </c>
      <c r="M148" s="48">
        <v>103.25</v>
      </c>
      <c r="N148" s="48">
        <v>73.79</v>
      </c>
      <c r="O148" s="48">
        <v>102.01</v>
      </c>
      <c r="P148" s="48">
        <v>73.79</v>
      </c>
      <c r="Q148" s="48">
        <v>102.01</v>
      </c>
      <c r="R148" s="100">
        <v>69.6</v>
      </c>
      <c r="S148" s="100">
        <v>96.21</v>
      </c>
      <c r="T148" s="100" t="s">
        <v>341</v>
      </c>
      <c r="U148" s="48" t="s">
        <v>341</v>
      </c>
    </row>
    <row r="149" spans="1:21" ht="23.25" thickBot="1">
      <c r="A149" s="59" t="s">
        <v>597</v>
      </c>
      <c r="B149" s="59" t="s">
        <v>598</v>
      </c>
      <c r="C149" s="34" t="s">
        <v>20</v>
      </c>
      <c r="D149" s="34">
        <v>7896261000964</v>
      </c>
      <c r="E149" s="46">
        <v>1006800260028</v>
      </c>
      <c r="F149" s="34">
        <v>526506701171414</v>
      </c>
      <c r="G149" s="34"/>
      <c r="H149" s="47" t="s">
        <v>355</v>
      </c>
      <c r="I149" s="47" t="s">
        <v>21</v>
      </c>
      <c r="J149" s="48">
        <v>94.7</v>
      </c>
      <c r="K149" s="48">
        <v>130.91</v>
      </c>
      <c r="L149" s="48">
        <v>93.55</v>
      </c>
      <c r="M149" s="48">
        <v>129.32</v>
      </c>
      <c r="N149" s="48">
        <v>92.43</v>
      </c>
      <c r="O149" s="48">
        <v>127.77</v>
      </c>
      <c r="P149" s="48">
        <v>92.43</v>
      </c>
      <c r="Q149" s="48">
        <v>127.77</v>
      </c>
      <c r="R149" s="48">
        <v>87.17</v>
      </c>
      <c r="S149" s="48">
        <v>120.5</v>
      </c>
      <c r="T149" s="48" t="s">
        <v>341</v>
      </c>
      <c r="U149" s="48" t="s">
        <v>341</v>
      </c>
    </row>
    <row r="150" spans="1:21" ht="13.5" thickBot="1">
      <c r="A150" s="59" t="s">
        <v>599</v>
      </c>
      <c r="B150" s="59" t="s">
        <v>326</v>
      </c>
      <c r="C150" s="34" t="s">
        <v>20</v>
      </c>
      <c r="D150" s="34">
        <v>7896261011175</v>
      </c>
      <c r="E150" s="46">
        <v>1006810280013</v>
      </c>
      <c r="F150" s="34">
        <v>526527301138110</v>
      </c>
      <c r="G150" s="34"/>
      <c r="H150" s="47" t="s">
        <v>355</v>
      </c>
      <c r="I150" s="47" t="s">
        <v>21</v>
      </c>
      <c r="J150" s="48">
        <v>21.08</v>
      </c>
      <c r="K150" s="48">
        <v>29.13</v>
      </c>
      <c r="L150" s="48">
        <v>20.82</v>
      </c>
      <c r="M150" s="48">
        <v>28.78</v>
      </c>
      <c r="N150" s="48">
        <v>20.57</v>
      </c>
      <c r="O150" s="48">
        <v>28.43</v>
      </c>
      <c r="P150" s="48">
        <v>20.57</v>
      </c>
      <c r="Q150" s="48">
        <v>28.43</v>
      </c>
      <c r="R150" s="48">
        <v>19.4</v>
      </c>
      <c r="S150" s="48">
        <v>26.82</v>
      </c>
      <c r="T150" s="48" t="s">
        <v>341</v>
      </c>
      <c r="U150" s="48" t="s">
        <v>341</v>
      </c>
    </row>
    <row r="151" spans="1:21" ht="23.25" thickBot="1">
      <c r="A151" s="59" t="s">
        <v>599</v>
      </c>
      <c r="B151" s="59" t="s">
        <v>600</v>
      </c>
      <c r="C151" s="34" t="s">
        <v>20</v>
      </c>
      <c r="D151" s="34">
        <v>7896261013414</v>
      </c>
      <c r="E151" s="46">
        <v>1006810330029</v>
      </c>
      <c r="F151" s="34">
        <v>526527302118113</v>
      </c>
      <c r="G151" s="34"/>
      <c r="H151" s="47" t="s">
        <v>355</v>
      </c>
      <c r="I151" s="47" t="s">
        <v>21</v>
      </c>
      <c r="J151" s="48">
        <v>34.85</v>
      </c>
      <c r="K151" s="48">
        <v>48.18</v>
      </c>
      <c r="L151" s="48">
        <v>34.43</v>
      </c>
      <c r="M151" s="48">
        <v>47.59</v>
      </c>
      <c r="N151" s="48">
        <v>34.01</v>
      </c>
      <c r="O151" s="48">
        <v>47.02</v>
      </c>
      <c r="P151" s="48">
        <v>34.01</v>
      </c>
      <c r="Q151" s="48">
        <v>47.02</v>
      </c>
      <c r="R151" s="48">
        <v>32.08</v>
      </c>
      <c r="S151" s="48">
        <v>44.35</v>
      </c>
      <c r="T151" s="48" t="s">
        <v>341</v>
      </c>
      <c r="U151" s="48" t="s">
        <v>341</v>
      </c>
    </row>
    <row r="152" spans="1:21" ht="23.25" thickBot="1">
      <c r="A152" s="59" t="s">
        <v>599</v>
      </c>
      <c r="B152" s="59" t="s">
        <v>601</v>
      </c>
      <c r="C152" s="34" t="s">
        <v>20</v>
      </c>
      <c r="D152" s="34">
        <v>7896261013421</v>
      </c>
      <c r="E152" s="46">
        <v>1006810330037</v>
      </c>
      <c r="F152" s="34">
        <v>526527303114111</v>
      </c>
      <c r="G152" s="34"/>
      <c r="H152" s="47" t="s">
        <v>355</v>
      </c>
      <c r="I152" s="47" t="s">
        <v>21</v>
      </c>
      <c r="J152" s="48">
        <v>52.28</v>
      </c>
      <c r="K152" s="48">
        <v>72.27</v>
      </c>
      <c r="L152" s="48">
        <v>51.65</v>
      </c>
      <c r="M152" s="48">
        <v>71.39</v>
      </c>
      <c r="N152" s="48">
        <v>51.03</v>
      </c>
      <c r="O152" s="48">
        <v>70.54</v>
      </c>
      <c r="P152" s="48">
        <v>51.03</v>
      </c>
      <c r="Q152" s="48">
        <v>70.54</v>
      </c>
      <c r="R152" s="48">
        <v>48.12</v>
      </c>
      <c r="S152" s="48">
        <v>66.53</v>
      </c>
      <c r="T152" s="48" t="s">
        <v>341</v>
      </c>
      <c r="U152" s="48" t="s">
        <v>341</v>
      </c>
    </row>
    <row r="153" spans="1:21" ht="13.5" thickBot="1">
      <c r="A153" s="59" t="s">
        <v>602</v>
      </c>
      <c r="B153" s="59" t="s">
        <v>603</v>
      </c>
      <c r="C153" s="34" t="s">
        <v>20</v>
      </c>
      <c r="D153" s="34">
        <v>7896261012950</v>
      </c>
      <c r="E153" s="46">
        <v>1006810500072</v>
      </c>
      <c r="F153" s="34">
        <v>526528902119313</v>
      </c>
      <c r="G153" s="34"/>
      <c r="H153" s="47" t="s">
        <v>355</v>
      </c>
      <c r="I153" s="47" t="s">
        <v>21</v>
      </c>
      <c r="J153" s="48">
        <v>136.19</v>
      </c>
      <c r="K153" s="48">
        <v>188.27</v>
      </c>
      <c r="L153" s="48">
        <v>134.54</v>
      </c>
      <c r="M153" s="48">
        <v>185.98</v>
      </c>
      <c r="N153" s="48">
        <v>132.92</v>
      </c>
      <c r="O153" s="48">
        <v>183.75</v>
      </c>
      <c r="P153" s="48">
        <v>132.92</v>
      </c>
      <c r="Q153" s="48">
        <v>183.75</v>
      </c>
      <c r="R153" s="48">
        <v>125.36</v>
      </c>
      <c r="S153" s="48">
        <v>173.3</v>
      </c>
      <c r="T153" s="48" t="s">
        <v>341</v>
      </c>
      <c r="U153" s="48" t="s">
        <v>341</v>
      </c>
    </row>
    <row r="154" spans="1:21" ht="23.25" thickBot="1">
      <c r="A154" s="59" t="s">
        <v>609</v>
      </c>
      <c r="B154" s="59" t="s">
        <v>610</v>
      </c>
      <c r="C154" s="34" t="s">
        <v>20</v>
      </c>
      <c r="D154" s="34">
        <v>7896261013162</v>
      </c>
      <c r="E154" s="46">
        <v>1006810520111</v>
      </c>
      <c r="F154" s="34">
        <v>526529001115316</v>
      </c>
      <c r="G154" s="34"/>
      <c r="H154" s="47" t="s">
        <v>355</v>
      </c>
      <c r="I154" s="47" t="s">
        <v>21</v>
      </c>
      <c r="J154" s="48">
        <v>136.19</v>
      </c>
      <c r="K154" s="48">
        <v>188.27</v>
      </c>
      <c r="L154" s="48">
        <v>134.54</v>
      </c>
      <c r="M154" s="48">
        <v>185.98</v>
      </c>
      <c r="N154" s="48">
        <v>132.92</v>
      </c>
      <c r="O154" s="48">
        <v>183.75</v>
      </c>
      <c r="P154" s="48">
        <v>132.92</v>
      </c>
      <c r="Q154" s="48">
        <v>183.75</v>
      </c>
      <c r="R154" s="48">
        <v>125.36</v>
      </c>
      <c r="S154" s="48">
        <v>173.3</v>
      </c>
      <c r="T154" s="48" t="s">
        <v>341</v>
      </c>
      <c r="U154" s="48" t="s">
        <v>341</v>
      </c>
    </row>
    <row r="155" spans="1:21" ht="23.25" thickBot="1">
      <c r="A155" s="59" t="s">
        <v>609</v>
      </c>
      <c r="B155" s="59" t="s">
        <v>611</v>
      </c>
      <c r="C155" s="34" t="s">
        <v>20</v>
      </c>
      <c r="D155" s="34">
        <v>7896261013322</v>
      </c>
      <c r="E155" s="46">
        <v>1006810520154</v>
      </c>
      <c r="F155" s="34">
        <v>526529002111314</v>
      </c>
      <c r="G155" s="34"/>
      <c r="H155" s="47" t="s">
        <v>355</v>
      </c>
      <c r="I155" s="47" t="s">
        <v>21</v>
      </c>
      <c r="J155" s="48">
        <v>136.19</v>
      </c>
      <c r="K155" s="48">
        <v>188.27</v>
      </c>
      <c r="L155" s="48">
        <v>134.54</v>
      </c>
      <c r="M155" s="48">
        <v>185.98</v>
      </c>
      <c r="N155" s="48">
        <v>132.92</v>
      </c>
      <c r="O155" s="48">
        <v>183.75</v>
      </c>
      <c r="P155" s="48">
        <v>132.92</v>
      </c>
      <c r="Q155" s="48">
        <v>183.75</v>
      </c>
      <c r="R155" s="48">
        <v>125.36</v>
      </c>
      <c r="S155" s="48">
        <v>173.3</v>
      </c>
      <c r="T155" s="48" t="s">
        <v>341</v>
      </c>
      <c r="U155" s="48" t="s">
        <v>341</v>
      </c>
    </row>
    <row r="156" spans="1:21" ht="23.25" thickBot="1">
      <c r="A156" s="59" t="s">
        <v>609</v>
      </c>
      <c r="B156" s="59" t="s">
        <v>612</v>
      </c>
      <c r="C156" s="34" t="s">
        <v>20</v>
      </c>
      <c r="D156" s="34">
        <v>7896261013049</v>
      </c>
      <c r="E156" s="46">
        <v>1006810520030</v>
      </c>
      <c r="F156" s="34">
        <v>526529003118312</v>
      </c>
      <c r="G156" s="34"/>
      <c r="H156" s="47" t="s">
        <v>355</v>
      </c>
      <c r="I156" s="47" t="s">
        <v>21</v>
      </c>
      <c r="J156" s="48">
        <v>68.1</v>
      </c>
      <c r="K156" s="48">
        <v>94.13</v>
      </c>
      <c r="L156" s="48">
        <v>67.27</v>
      </c>
      <c r="M156" s="48">
        <v>92.99</v>
      </c>
      <c r="N156" s="48">
        <v>66.46</v>
      </c>
      <c r="O156" s="48">
        <v>91.87</v>
      </c>
      <c r="P156" s="48">
        <v>66.46</v>
      </c>
      <c r="Q156" s="48">
        <v>91.87</v>
      </c>
      <c r="R156" s="48">
        <v>62.68</v>
      </c>
      <c r="S156" s="48">
        <v>86.65</v>
      </c>
      <c r="T156" s="48" t="s">
        <v>341</v>
      </c>
      <c r="U156" s="48" t="s">
        <v>341</v>
      </c>
    </row>
    <row r="157" spans="1:21" ht="23.25" thickBot="1">
      <c r="A157" s="59" t="s">
        <v>609</v>
      </c>
      <c r="B157" s="59" t="s">
        <v>613</v>
      </c>
      <c r="C157" s="34" t="s">
        <v>20</v>
      </c>
      <c r="D157" s="34">
        <v>7896261013209</v>
      </c>
      <c r="E157" s="46">
        <v>1006810520073</v>
      </c>
      <c r="F157" s="34">
        <v>526529004114310</v>
      </c>
      <c r="G157" s="34"/>
      <c r="H157" s="47" t="s">
        <v>355</v>
      </c>
      <c r="I157" s="47" t="s">
        <v>21</v>
      </c>
      <c r="J157" s="48">
        <v>68.1</v>
      </c>
      <c r="K157" s="48">
        <v>94.13</v>
      </c>
      <c r="L157" s="48">
        <v>67.27</v>
      </c>
      <c r="M157" s="48">
        <v>92.99</v>
      </c>
      <c r="N157" s="48">
        <v>66.46</v>
      </c>
      <c r="O157" s="48">
        <v>91.87</v>
      </c>
      <c r="P157" s="48">
        <v>66.46</v>
      </c>
      <c r="Q157" s="48">
        <v>91.87</v>
      </c>
      <c r="R157" s="48">
        <v>62.68</v>
      </c>
      <c r="S157" s="48">
        <v>86.65</v>
      </c>
      <c r="T157" s="48" t="s">
        <v>341</v>
      </c>
      <c r="U157" s="48" t="s">
        <v>341</v>
      </c>
    </row>
    <row r="158" spans="1:21" ht="23.25" thickBot="1">
      <c r="A158" s="59" t="s">
        <v>609</v>
      </c>
      <c r="B158" s="59" t="s">
        <v>614</v>
      </c>
      <c r="C158" s="34" t="s">
        <v>20</v>
      </c>
      <c r="D158" s="34">
        <v>7896261014848</v>
      </c>
      <c r="E158" s="46">
        <v>1006810520049</v>
      </c>
      <c r="F158" s="34">
        <v>526529005110319</v>
      </c>
      <c r="G158" s="34"/>
      <c r="H158" s="47" t="s">
        <v>355</v>
      </c>
      <c r="I158" s="47" t="s">
        <v>21</v>
      </c>
      <c r="J158" s="48">
        <v>136.19</v>
      </c>
      <c r="K158" s="48">
        <v>188.27</v>
      </c>
      <c r="L158" s="48">
        <v>134.54</v>
      </c>
      <c r="M158" s="48">
        <v>185.98</v>
      </c>
      <c r="N158" s="48">
        <v>132.92</v>
      </c>
      <c r="O158" s="48">
        <v>183.75</v>
      </c>
      <c r="P158" s="48">
        <v>132.92</v>
      </c>
      <c r="Q158" s="48">
        <v>183.75</v>
      </c>
      <c r="R158" s="48">
        <v>125.36</v>
      </c>
      <c r="S158" s="48">
        <v>173.3</v>
      </c>
      <c r="T158" s="48" t="s">
        <v>341</v>
      </c>
      <c r="U158" s="48" t="s">
        <v>341</v>
      </c>
    </row>
    <row r="159" spans="1:21" ht="23.25" thickBot="1">
      <c r="A159" s="59" t="s">
        <v>609</v>
      </c>
      <c r="B159" s="59" t="s">
        <v>615</v>
      </c>
      <c r="C159" s="34" t="s">
        <v>20</v>
      </c>
      <c r="D159" s="34">
        <v>7896261014886</v>
      </c>
      <c r="E159" s="46">
        <v>1006810520081</v>
      </c>
      <c r="F159" s="34">
        <v>526529006117317</v>
      </c>
      <c r="G159" s="34"/>
      <c r="H159" s="47" t="s">
        <v>355</v>
      </c>
      <c r="I159" s="47" t="s">
        <v>21</v>
      </c>
      <c r="J159" s="48">
        <v>136.19</v>
      </c>
      <c r="K159" s="48">
        <v>188.27</v>
      </c>
      <c r="L159" s="48">
        <v>134.54</v>
      </c>
      <c r="M159" s="48">
        <v>185.98</v>
      </c>
      <c r="N159" s="48">
        <v>132.92</v>
      </c>
      <c r="O159" s="48">
        <v>183.75</v>
      </c>
      <c r="P159" s="48">
        <v>132.92</v>
      </c>
      <c r="Q159" s="48">
        <v>183.75</v>
      </c>
      <c r="R159" s="100">
        <v>125.36</v>
      </c>
      <c r="S159" s="100">
        <v>173.3</v>
      </c>
      <c r="T159" s="100" t="s">
        <v>341</v>
      </c>
      <c r="U159" s="48" t="s">
        <v>341</v>
      </c>
    </row>
    <row r="160" spans="1:21" ht="23.25" thickBot="1">
      <c r="A160" s="59" t="s">
        <v>616</v>
      </c>
      <c r="B160" s="59" t="s">
        <v>617</v>
      </c>
      <c r="C160" s="34" t="s">
        <v>26</v>
      </c>
      <c r="D160" s="34">
        <v>7898088362287</v>
      </c>
      <c r="E160" s="46">
        <v>1006808720028</v>
      </c>
      <c r="F160" s="34">
        <v>526506902175417</v>
      </c>
      <c r="G160" s="34"/>
      <c r="H160" s="47" t="s">
        <v>355</v>
      </c>
      <c r="I160" s="47" t="s">
        <v>28</v>
      </c>
      <c r="J160" s="48">
        <v>32.27</v>
      </c>
      <c r="K160" s="48">
        <v>42.9</v>
      </c>
      <c r="L160" s="48">
        <v>31.81</v>
      </c>
      <c r="M160" s="48">
        <v>42.31</v>
      </c>
      <c r="N160" s="48">
        <v>31.37</v>
      </c>
      <c r="O160" s="48">
        <v>41.74</v>
      </c>
      <c r="P160" s="48">
        <v>27.25</v>
      </c>
      <c r="Q160" s="48">
        <v>37.67</v>
      </c>
      <c r="R160" s="48">
        <v>29.32</v>
      </c>
      <c r="S160" s="48">
        <v>39.1</v>
      </c>
      <c r="T160" s="48" t="s">
        <v>341</v>
      </c>
      <c r="U160" s="48" t="s">
        <v>341</v>
      </c>
    </row>
    <row r="161" spans="1:21" ht="13.5" thickBot="1">
      <c r="A161" s="59" t="s">
        <v>618</v>
      </c>
      <c r="B161" s="59" t="s">
        <v>619</v>
      </c>
      <c r="C161" s="34" t="s">
        <v>20</v>
      </c>
      <c r="D161" s="34">
        <v>7896261009844</v>
      </c>
      <c r="E161" s="46">
        <v>1006809150012</v>
      </c>
      <c r="F161" s="34">
        <v>526507001112413</v>
      </c>
      <c r="G161" s="34"/>
      <c r="H161" s="47" t="s">
        <v>355</v>
      </c>
      <c r="I161" s="47" t="s">
        <v>21</v>
      </c>
      <c r="J161" s="48">
        <v>428.81</v>
      </c>
      <c r="K161" s="48">
        <v>592.77</v>
      </c>
      <c r="L161" s="48">
        <v>423.6</v>
      </c>
      <c r="M161" s="48">
        <v>585.57</v>
      </c>
      <c r="N161" s="48">
        <v>418.52</v>
      </c>
      <c r="O161" s="48">
        <v>578.54</v>
      </c>
      <c r="P161" s="48">
        <v>418.52</v>
      </c>
      <c r="Q161" s="48">
        <v>578.54</v>
      </c>
      <c r="R161" s="48">
        <v>394.71</v>
      </c>
      <c r="S161" s="48">
        <v>545.63</v>
      </c>
      <c r="T161" s="48" t="s">
        <v>341</v>
      </c>
      <c r="U161" s="48" t="s">
        <v>341</v>
      </c>
    </row>
    <row r="162" spans="1:21" ht="13.5" thickBot="1">
      <c r="A162" s="59" t="s">
        <v>623</v>
      </c>
      <c r="B162" s="59" t="s">
        <v>624</v>
      </c>
      <c r="C162" s="34" t="s">
        <v>20</v>
      </c>
      <c r="D162" s="34">
        <v>7896261011472</v>
      </c>
      <c r="E162" s="46">
        <v>1006810190030</v>
      </c>
      <c r="F162" s="34">
        <v>526526201113118</v>
      </c>
      <c r="G162" s="34"/>
      <c r="H162" s="47" t="s">
        <v>355</v>
      </c>
      <c r="I162" s="47" t="s">
        <v>21</v>
      </c>
      <c r="J162" s="48">
        <v>10.67</v>
      </c>
      <c r="K162" s="48">
        <v>14.75</v>
      </c>
      <c r="L162" s="48">
        <v>10.54</v>
      </c>
      <c r="M162" s="48">
        <v>14.57</v>
      </c>
      <c r="N162" s="48">
        <v>10.41</v>
      </c>
      <c r="O162" s="48">
        <v>14.4</v>
      </c>
      <c r="P162" s="48">
        <v>10.41</v>
      </c>
      <c r="Q162" s="48">
        <v>14.4</v>
      </c>
      <c r="R162" s="48">
        <v>9.82</v>
      </c>
      <c r="S162" s="48">
        <v>13.58</v>
      </c>
      <c r="T162" s="48" t="s">
        <v>341</v>
      </c>
      <c r="U162" s="48" t="s">
        <v>341</v>
      </c>
    </row>
    <row r="163" spans="1:21" ht="13.5" thickBot="1">
      <c r="A163" s="59" t="s">
        <v>623</v>
      </c>
      <c r="B163" s="59" t="s">
        <v>264</v>
      </c>
      <c r="C163" s="34" t="s">
        <v>20</v>
      </c>
      <c r="D163" s="34">
        <v>7896261011489</v>
      </c>
      <c r="E163" s="46">
        <v>1006810190081</v>
      </c>
      <c r="F163" s="34">
        <v>526526202111119</v>
      </c>
      <c r="G163" s="34"/>
      <c r="H163" s="47" t="s">
        <v>355</v>
      </c>
      <c r="I163" s="47" t="s">
        <v>21</v>
      </c>
      <c r="J163" s="48">
        <v>17.48</v>
      </c>
      <c r="K163" s="48">
        <v>24.17</v>
      </c>
      <c r="L163" s="48">
        <v>17.27</v>
      </c>
      <c r="M163" s="48">
        <v>23.87</v>
      </c>
      <c r="N163" s="48">
        <v>17.06</v>
      </c>
      <c r="O163" s="48">
        <v>23.59</v>
      </c>
      <c r="P163" s="48">
        <v>17.06</v>
      </c>
      <c r="Q163" s="48">
        <v>23.59</v>
      </c>
      <c r="R163" s="48">
        <v>16.09</v>
      </c>
      <c r="S163" s="48">
        <v>22.25</v>
      </c>
      <c r="T163" s="48" t="s">
        <v>341</v>
      </c>
      <c r="U163" s="48" t="s">
        <v>341</v>
      </c>
    </row>
    <row r="164" spans="1:21" ht="13.5" thickBot="1">
      <c r="A164" s="59" t="s">
        <v>623</v>
      </c>
      <c r="B164" s="59" t="s">
        <v>625</v>
      </c>
      <c r="C164" s="34" t="s">
        <v>20</v>
      </c>
      <c r="D164" s="34">
        <v>7897595605108</v>
      </c>
      <c r="E164" s="46">
        <v>1006810190103</v>
      </c>
      <c r="F164" s="34">
        <v>526526204112112</v>
      </c>
      <c r="G164" s="34"/>
      <c r="H164" s="47" t="s">
        <v>355</v>
      </c>
      <c r="I164" s="47" t="s">
        <v>21</v>
      </c>
      <c r="J164" s="48">
        <v>34.95</v>
      </c>
      <c r="K164" s="48">
        <v>48.32</v>
      </c>
      <c r="L164" s="48">
        <v>34.53</v>
      </c>
      <c r="M164" s="48">
        <v>47.73</v>
      </c>
      <c r="N164" s="48">
        <v>34.12</v>
      </c>
      <c r="O164" s="48">
        <v>47.16</v>
      </c>
      <c r="P164" s="48">
        <v>34.12</v>
      </c>
      <c r="Q164" s="48">
        <v>47.16</v>
      </c>
      <c r="R164" s="48">
        <v>32.18</v>
      </c>
      <c r="S164" s="48">
        <v>44.48</v>
      </c>
      <c r="T164" s="48" t="s">
        <v>341</v>
      </c>
      <c r="U164" s="48" t="s">
        <v>341</v>
      </c>
    </row>
    <row r="165" spans="1:21" ht="13.5" thickBot="1">
      <c r="A165" s="59" t="s">
        <v>623</v>
      </c>
      <c r="B165" s="59" t="s">
        <v>626</v>
      </c>
      <c r="C165" s="34" t="s">
        <v>20</v>
      </c>
      <c r="D165" s="34">
        <v>7896261011496</v>
      </c>
      <c r="E165" s="46">
        <v>1006810190138</v>
      </c>
      <c r="F165" s="34">
        <v>526526203116114</v>
      </c>
      <c r="G165" s="34"/>
      <c r="H165" s="47" t="s">
        <v>355</v>
      </c>
      <c r="I165" s="47" t="s">
        <v>21</v>
      </c>
      <c r="J165" s="48">
        <v>30.64</v>
      </c>
      <c r="K165" s="48">
        <v>42.36</v>
      </c>
      <c r="L165" s="48">
        <v>30.27</v>
      </c>
      <c r="M165" s="48">
        <v>41.84</v>
      </c>
      <c r="N165" s="48">
        <v>29.91</v>
      </c>
      <c r="O165" s="48">
        <v>41.34</v>
      </c>
      <c r="P165" s="48">
        <v>29.91</v>
      </c>
      <c r="Q165" s="48">
        <v>41.34</v>
      </c>
      <c r="R165" s="48">
        <v>28.21</v>
      </c>
      <c r="S165" s="48">
        <v>38.99</v>
      </c>
      <c r="T165" s="48" t="s">
        <v>341</v>
      </c>
      <c r="U165" s="48" t="s">
        <v>341</v>
      </c>
    </row>
    <row r="166" spans="1:21" ht="13.5" thickBot="1">
      <c r="A166" s="59" t="s">
        <v>623</v>
      </c>
      <c r="B166" s="59" t="s">
        <v>627</v>
      </c>
      <c r="C166" s="34" t="s">
        <v>20</v>
      </c>
      <c r="D166" s="34">
        <v>7897595605139</v>
      </c>
      <c r="E166" s="46">
        <v>1006810190154</v>
      </c>
      <c r="F166" s="34">
        <v>526526205119110</v>
      </c>
      <c r="G166" s="34"/>
      <c r="H166" s="47" t="s">
        <v>355</v>
      </c>
      <c r="I166" s="47" t="s">
        <v>21</v>
      </c>
      <c r="J166" s="48">
        <v>40.85</v>
      </c>
      <c r="K166" s="48">
        <v>56.46</v>
      </c>
      <c r="L166" s="48">
        <v>40.35</v>
      </c>
      <c r="M166" s="48">
        <v>55.78</v>
      </c>
      <c r="N166" s="48">
        <v>39.87</v>
      </c>
      <c r="O166" s="48">
        <v>55.11</v>
      </c>
      <c r="P166" s="48">
        <v>39.87</v>
      </c>
      <c r="Q166" s="48">
        <v>55.11</v>
      </c>
      <c r="R166" s="48">
        <v>37.6</v>
      </c>
      <c r="S166" s="48">
        <v>51.97</v>
      </c>
      <c r="T166" s="48" t="s">
        <v>341</v>
      </c>
      <c r="U166" s="48" t="s">
        <v>341</v>
      </c>
    </row>
    <row r="167" spans="1:21" ht="23.25" thickBot="1">
      <c r="A167" s="59" t="s">
        <v>628</v>
      </c>
      <c r="B167" s="59" t="s">
        <v>629</v>
      </c>
      <c r="C167" s="34" t="s">
        <v>20</v>
      </c>
      <c r="D167" s="34">
        <v>7896261005792</v>
      </c>
      <c r="E167" s="46">
        <v>1006801740031</v>
      </c>
      <c r="F167" s="34">
        <v>526507101117212</v>
      </c>
      <c r="G167" s="34"/>
      <c r="H167" s="47" t="s">
        <v>355</v>
      </c>
      <c r="I167" s="47" t="s">
        <v>21</v>
      </c>
      <c r="J167" s="48" t="s">
        <v>341</v>
      </c>
      <c r="K167" s="48" t="s">
        <v>341</v>
      </c>
      <c r="L167" s="48" t="s">
        <v>341</v>
      </c>
      <c r="M167" s="48" t="s">
        <v>341</v>
      </c>
      <c r="N167" s="48" t="s">
        <v>341</v>
      </c>
      <c r="O167" s="48" t="s">
        <v>341</v>
      </c>
      <c r="P167" s="48" t="s">
        <v>341</v>
      </c>
      <c r="Q167" s="48" t="s">
        <v>341</v>
      </c>
      <c r="R167" s="48" t="s">
        <v>341</v>
      </c>
      <c r="S167" s="48" t="s">
        <v>341</v>
      </c>
      <c r="T167" s="48">
        <v>8426.17</v>
      </c>
      <c r="U167" s="48">
        <v>11648</v>
      </c>
    </row>
    <row r="168" spans="1:21" ht="23.25" thickBot="1">
      <c r="A168" s="59" t="s">
        <v>632</v>
      </c>
      <c r="B168" s="59" t="s">
        <v>633</v>
      </c>
      <c r="C168" s="34" t="s">
        <v>20</v>
      </c>
      <c r="D168" s="34">
        <v>7896261000292</v>
      </c>
      <c r="E168" s="46">
        <v>1006800520011</v>
      </c>
      <c r="F168" s="34">
        <v>526507401110418</v>
      </c>
      <c r="G168" s="34"/>
      <c r="H168" s="47" t="s">
        <v>355</v>
      </c>
      <c r="I168" s="47" t="s">
        <v>21</v>
      </c>
      <c r="J168" s="48">
        <v>9.79</v>
      </c>
      <c r="K168" s="48">
        <v>13.53</v>
      </c>
      <c r="L168" s="48">
        <v>9.67</v>
      </c>
      <c r="M168" s="48">
        <v>13.37</v>
      </c>
      <c r="N168" s="48">
        <v>9.55</v>
      </c>
      <c r="O168" s="48">
        <v>13.21</v>
      </c>
      <c r="P168" s="48">
        <v>9.55</v>
      </c>
      <c r="Q168" s="48">
        <v>13.21</v>
      </c>
      <c r="R168" s="48">
        <v>9.01</v>
      </c>
      <c r="S168" s="48">
        <v>12.46</v>
      </c>
      <c r="T168" s="48" t="s">
        <v>341</v>
      </c>
      <c r="U168" s="48" t="s">
        <v>341</v>
      </c>
    </row>
    <row r="169" spans="1:21" ht="23.25" thickBot="1">
      <c r="A169" s="59" t="s">
        <v>634</v>
      </c>
      <c r="B169" s="59" t="s">
        <v>635</v>
      </c>
      <c r="C169" s="34" t="s">
        <v>20</v>
      </c>
      <c r="D169" s="34">
        <v>7896261002265</v>
      </c>
      <c r="E169" s="46">
        <v>1006800640051</v>
      </c>
      <c r="F169" s="34">
        <v>526507505137312</v>
      </c>
      <c r="G169" s="34"/>
      <c r="H169" s="47" t="s">
        <v>355</v>
      </c>
      <c r="I169" s="47" t="s">
        <v>21</v>
      </c>
      <c r="J169" s="48">
        <v>37.5</v>
      </c>
      <c r="K169" s="48">
        <v>51.84</v>
      </c>
      <c r="L169" s="48">
        <v>37.05</v>
      </c>
      <c r="M169" s="48">
        <v>51.21</v>
      </c>
      <c r="N169" s="48">
        <v>36.6</v>
      </c>
      <c r="O169" s="48">
        <v>50.6</v>
      </c>
      <c r="P169" s="48">
        <v>36.6</v>
      </c>
      <c r="Q169" s="48">
        <v>50.6</v>
      </c>
      <c r="R169" s="48">
        <v>34.52</v>
      </c>
      <c r="S169" s="48">
        <v>47.72</v>
      </c>
      <c r="T169" s="48" t="s">
        <v>341</v>
      </c>
      <c r="U169" s="48" t="s">
        <v>341</v>
      </c>
    </row>
    <row r="170" spans="1:21" ht="13.5" thickBot="1">
      <c r="A170" s="59" t="s">
        <v>636</v>
      </c>
      <c r="B170" s="59" t="s">
        <v>637</v>
      </c>
      <c r="C170" s="34" t="s">
        <v>20</v>
      </c>
      <c r="D170" s="34">
        <v>99999999999900</v>
      </c>
      <c r="E170" s="46">
        <v>1999999999991</v>
      </c>
      <c r="F170" s="34">
        <v>526531001119410</v>
      </c>
      <c r="G170" s="34"/>
      <c r="H170" s="47" t="s">
        <v>355</v>
      </c>
      <c r="I170" s="47" t="s">
        <v>28</v>
      </c>
      <c r="J170" s="48">
        <v>0.1</v>
      </c>
      <c r="K170" s="48">
        <v>0.13</v>
      </c>
      <c r="L170" s="48">
        <v>0.1</v>
      </c>
      <c r="M170" s="48">
        <v>0.13</v>
      </c>
      <c r="N170" s="48">
        <v>0.1</v>
      </c>
      <c r="O170" s="48">
        <v>0.13</v>
      </c>
      <c r="P170" s="48">
        <v>0.08</v>
      </c>
      <c r="Q170" s="48">
        <v>0.12</v>
      </c>
      <c r="R170" s="100">
        <v>0.09</v>
      </c>
      <c r="S170" s="100">
        <v>0.12</v>
      </c>
      <c r="T170" s="100" t="s">
        <v>341</v>
      </c>
      <c r="U170" s="48" t="s">
        <v>341</v>
      </c>
    </row>
    <row r="171" spans="1:21" ht="13.5" thickBot="1">
      <c r="A171" s="59" t="s">
        <v>636</v>
      </c>
      <c r="B171" s="59" t="s">
        <v>638</v>
      </c>
      <c r="C171" s="34" t="s">
        <v>26</v>
      </c>
      <c r="D171" s="34">
        <v>7896261008670</v>
      </c>
      <c r="E171" s="46">
        <v>1006809250025</v>
      </c>
      <c r="F171" s="34">
        <v>526507601179411</v>
      </c>
      <c r="G171" s="34"/>
      <c r="H171" s="47" t="s">
        <v>355</v>
      </c>
      <c r="I171" s="47" t="s">
        <v>28</v>
      </c>
      <c r="J171" s="48">
        <v>29.05</v>
      </c>
      <c r="K171" s="48">
        <v>38.62</v>
      </c>
      <c r="L171" s="48">
        <v>28.64</v>
      </c>
      <c r="M171" s="48">
        <v>38.09</v>
      </c>
      <c r="N171" s="48">
        <v>28.24</v>
      </c>
      <c r="O171" s="48">
        <v>37.58</v>
      </c>
      <c r="P171" s="48">
        <v>24.53</v>
      </c>
      <c r="Q171" s="48">
        <v>33.91</v>
      </c>
      <c r="R171" s="48">
        <v>26.4</v>
      </c>
      <c r="S171" s="48">
        <v>35.2</v>
      </c>
      <c r="T171" s="48" t="s">
        <v>341</v>
      </c>
      <c r="U171" s="48" t="s">
        <v>341</v>
      </c>
    </row>
    <row r="172" spans="1:21" ht="23.25" thickBot="1">
      <c r="A172" s="59" t="s">
        <v>639</v>
      </c>
      <c r="B172" s="59" t="s">
        <v>640</v>
      </c>
      <c r="C172" s="34" t="s">
        <v>20</v>
      </c>
      <c r="D172" s="34">
        <v>7896261007710</v>
      </c>
      <c r="E172" s="46">
        <v>1006809050018</v>
      </c>
      <c r="F172" s="34">
        <v>526507701157411</v>
      </c>
      <c r="G172" s="34"/>
      <c r="H172" s="47" t="s">
        <v>355</v>
      </c>
      <c r="I172" s="47" t="s">
        <v>21</v>
      </c>
      <c r="J172" s="48">
        <v>1118.74</v>
      </c>
      <c r="K172" s="48">
        <v>1546.51</v>
      </c>
      <c r="L172" s="48">
        <v>1105.15</v>
      </c>
      <c r="M172" s="48">
        <v>1527.72</v>
      </c>
      <c r="N172" s="48">
        <v>1091.89</v>
      </c>
      <c r="O172" s="48">
        <v>1509.38</v>
      </c>
      <c r="P172" s="48">
        <v>1091.89</v>
      </c>
      <c r="Q172" s="48">
        <v>1509.38</v>
      </c>
      <c r="R172" s="48">
        <v>1029.78</v>
      </c>
      <c r="S172" s="48">
        <v>1423.53</v>
      </c>
      <c r="T172" s="48" t="s">
        <v>341</v>
      </c>
      <c r="U172" s="48" t="s">
        <v>341</v>
      </c>
    </row>
    <row r="173" spans="1:21" ht="23.25" thickBot="1">
      <c r="A173" s="59" t="s">
        <v>641</v>
      </c>
      <c r="B173" s="59" t="s">
        <v>642</v>
      </c>
      <c r="C173" s="34" t="s">
        <v>20</v>
      </c>
      <c r="D173" s="34">
        <v>7896261007833</v>
      </c>
      <c r="E173" s="46">
        <v>1006809020011</v>
      </c>
      <c r="F173" s="34">
        <v>526507801151413</v>
      </c>
      <c r="G173" s="34"/>
      <c r="H173" s="47" t="s">
        <v>355</v>
      </c>
      <c r="I173" s="47" t="s">
        <v>21</v>
      </c>
      <c r="J173" s="48">
        <v>42.09</v>
      </c>
      <c r="K173" s="48">
        <v>58.19</v>
      </c>
      <c r="L173" s="48">
        <v>41.58</v>
      </c>
      <c r="M173" s="48">
        <v>57.48</v>
      </c>
      <c r="N173" s="48">
        <v>41.08</v>
      </c>
      <c r="O173" s="48">
        <v>56.79</v>
      </c>
      <c r="P173" s="48">
        <v>41.08</v>
      </c>
      <c r="Q173" s="48">
        <v>56.79</v>
      </c>
      <c r="R173" s="48">
        <v>38.74</v>
      </c>
      <c r="S173" s="48">
        <v>53.55</v>
      </c>
      <c r="T173" s="48" t="s">
        <v>341</v>
      </c>
      <c r="U173" s="48" t="s">
        <v>341</v>
      </c>
    </row>
    <row r="174" spans="1:21" ht="13.5" thickBot="1">
      <c r="A174" s="59" t="s">
        <v>643</v>
      </c>
      <c r="B174" s="59" t="s">
        <v>644</v>
      </c>
      <c r="C174" s="34" t="s">
        <v>26</v>
      </c>
      <c r="D174" s="34">
        <v>7896261006218</v>
      </c>
      <c r="E174" s="46">
        <v>1006800730121</v>
      </c>
      <c r="F174" s="34">
        <v>526508004166318</v>
      </c>
      <c r="G174" s="34"/>
      <c r="H174" s="47" t="s">
        <v>355</v>
      </c>
      <c r="I174" s="47" t="s">
        <v>28</v>
      </c>
      <c r="J174" s="48">
        <v>21.9</v>
      </c>
      <c r="K174" s="48">
        <v>29.12</v>
      </c>
      <c r="L174" s="48">
        <v>21.59</v>
      </c>
      <c r="M174" s="48">
        <v>28.72</v>
      </c>
      <c r="N174" s="48">
        <v>21.29</v>
      </c>
      <c r="O174" s="48">
        <v>28.33</v>
      </c>
      <c r="P174" s="48">
        <v>18.49</v>
      </c>
      <c r="Q174" s="48">
        <v>25.57</v>
      </c>
      <c r="R174" s="48">
        <v>19.9</v>
      </c>
      <c r="S174" s="48">
        <v>26.54</v>
      </c>
      <c r="T174" s="48" t="s">
        <v>341</v>
      </c>
      <c r="U174" s="48" t="s">
        <v>341</v>
      </c>
    </row>
    <row r="175" spans="1:21" ht="23.25" thickBot="1">
      <c r="A175" s="59" t="s">
        <v>643</v>
      </c>
      <c r="B175" s="59" t="s">
        <v>646</v>
      </c>
      <c r="C175" s="34" t="s">
        <v>26</v>
      </c>
      <c r="D175" s="34">
        <v>7896261003323</v>
      </c>
      <c r="E175" s="46">
        <v>1006800730105</v>
      </c>
      <c r="F175" s="34">
        <v>526508002171314</v>
      </c>
      <c r="G175" s="34"/>
      <c r="H175" s="47" t="s">
        <v>355</v>
      </c>
      <c r="I175" s="47" t="s">
        <v>28</v>
      </c>
      <c r="J175" s="48">
        <v>25.78</v>
      </c>
      <c r="K175" s="48">
        <v>34.27</v>
      </c>
      <c r="L175" s="48">
        <v>25.42</v>
      </c>
      <c r="M175" s="48">
        <v>33.8</v>
      </c>
      <c r="N175" s="48">
        <v>25.06</v>
      </c>
      <c r="O175" s="48">
        <v>33.35</v>
      </c>
      <c r="P175" s="48">
        <v>21.77</v>
      </c>
      <c r="Q175" s="48">
        <v>30.09</v>
      </c>
      <c r="R175" s="48">
        <v>23.43</v>
      </c>
      <c r="S175" s="48">
        <v>31.24</v>
      </c>
      <c r="T175" s="48" t="s">
        <v>341</v>
      </c>
      <c r="U175" s="48" t="s">
        <v>341</v>
      </c>
    </row>
    <row r="176" spans="1:21" ht="13.5" thickBot="1">
      <c r="A176" s="59" t="s">
        <v>647</v>
      </c>
      <c r="B176" s="59" t="s">
        <v>637</v>
      </c>
      <c r="C176" s="34" t="s">
        <v>26</v>
      </c>
      <c r="D176" s="34">
        <v>99999999999989</v>
      </c>
      <c r="E176" s="46">
        <v>1999999999989</v>
      </c>
      <c r="F176" s="34">
        <v>526531101164418</v>
      </c>
      <c r="G176" s="34"/>
      <c r="H176" s="47" t="s">
        <v>355</v>
      </c>
      <c r="I176" s="47" t="s">
        <v>28</v>
      </c>
      <c r="J176" s="48">
        <v>0.1</v>
      </c>
      <c r="K176" s="48">
        <v>0.13</v>
      </c>
      <c r="L176" s="48">
        <v>0.1</v>
      </c>
      <c r="M176" s="48">
        <v>0.13</v>
      </c>
      <c r="N176" s="48">
        <v>0.1</v>
      </c>
      <c r="O176" s="48">
        <v>0.13</v>
      </c>
      <c r="P176" s="48">
        <v>0.08</v>
      </c>
      <c r="Q176" s="48">
        <v>0.12</v>
      </c>
      <c r="R176" s="48">
        <v>0.09</v>
      </c>
      <c r="S176" s="48">
        <v>0.12</v>
      </c>
      <c r="T176" s="48" t="s">
        <v>341</v>
      </c>
      <c r="U176" s="48" t="s">
        <v>341</v>
      </c>
    </row>
    <row r="177" spans="1:21" ht="13.5" thickBot="1">
      <c r="A177" s="59" t="s">
        <v>650</v>
      </c>
      <c r="B177" s="59" t="s">
        <v>637</v>
      </c>
      <c r="C177" s="34" t="s">
        <v>26</v>
      </c>
      <c r="D177" s="34">
        <v>99999999999988</v>
      </c>
      <c r="E177" s="46">
        <v>1999999999988</v>
      </c>
      <c r="F177" s="34">
        <v>526531201169411</v>
      </c>
      <c r="G177" s="34"/>
      <c r="H177" s="47" t="s">
        <v>355</v>
      </c>
      <c r="I177" s="47" t="s">
        <v>28</v>
      </c>
      <c r="J177" s="48">
        <v>0.1</v>
      </c>
      <c r="K177" s="48">
        <v>0.13</v>
      </c>
      <c r="L177" s="48">
        <v>0.1</v>
      </c>
      <c r="M177" s="48">
        <v>0.13</v>
      </c>
      <c r="N177" s="48">
        <v>0.1</v>
      </c>
      <c r="O177" s="48">
        <v>0.13</v>
      </c>
      <c r="P177" s="48">
        <v>0.08</v>
      </c>
      <c r="Q177" s="48">
        <v>0.12</v>
      </c>
      <c r="R177" s="48">
        <v>0.09</v>
      </c>
      <c r="S177" s="48">
        <v>0.12</v>
      </c>
      <c r="T177" s="48" t="s">
        <v>341</v>
      </c>
      <c r="U177" s="48" t="s">
        <v>341</v>
      </c>
    </row>
    <row r="178" spans="1:21" ht="13.5" thickBot="1">
      <c r="A178" s="59" t="s">
        <v>650</v>
      </c>
      <c r="B178" s="59" t="s">
        <v>652</v>
      </c>
      <c r="C178" s="34" t="s">
        <v>26</v>
      </c>
      <c r="D178" s="34">
        <v>7896261003453</v>
      </c>
      <c r="E178" s="46">
        <v>1006800730131</v>
      </c>
      <c r="F178" s="34">
        <v>526508009168319</v>
      </c>
      <c r="G178" s="34"/>
      <c r="H178" s="47" t="s">
        <v>355</v>
      </c>
      <c r="I178" s="47" t="s">
        <v>28</v>
      </c>
      <c r="J178" s="48">
        <v>16.19</v>
      </c>
      <c r="K178" s="48">
        <v>21.53</v>
      </c>
      <c r="L178" s="48">
        <v>15.97</v>
      </c>
      <c r="M178" s="48">
        <v>21.23</v>
      </c>
      <c r="N178" s="48">
        <v>15.74</v>
      </c>
      <c r="O178" s="48">
        <v>20.95</v>
      </c>
      <c r="P178" s="48">
        <v>13.67</v>
      </c>
      <c r="Q178" s="48">
        <v>18.9</v>
      </c>
      <c r="R178" s="48">
        <v>14.71</v>
      </c>
      <c r="S178" s="48">
        <v>19.62</v>
      </c>
      <c r="T178" s="48" t="s">
        <v>341</v>
      </c>
      <c r="U178" s="48" t="s">
        <v>341</v>
      </c>
    </row>
    <row r="179" spans="1:21" ht="13.5" thickBot="1">
      <c r="A179" s="59" t="s">
        <v>653</v>
      </c>
      <c r="B179" s="59" t="s">
        <v>637</v>
      </c>
      <c r="C179" s="34" t="s">
        <v>26</v>
      </c>
      <c r="D179" s="34">
        <v>99999999999987</v>
      </c>
      <c r="E179" s="46">
        <v>1999999999987</v>
      </c>
      <c r="F179" s="34">
        <v>526531301171418</v>
      </c>
      <c r="G179" s="34"/>
      <c r="H179" s="47" t="s">
        <v>355</v>
      </c>
      <c r="I179" s="47" t="s">
        <v>28</v>
      </c>
      <c r="J179" s="48">
        <v>0.1</v>
      </c>
      <c r="K179" s="48">
        <v>0.13</v>
      </c>
      <c r="L179" s="48">
        <v>0.1</v>
      </c>
      <c r="M179" s="48">
        <v>0.13</v>
      </c>
      <c r="N179" s="48">
        <v>0.1</v>
      </c>
      <c r="O179" s="48">
        <v>0.13</v>
      </c>
      <c r="P179" s="48">
        <v>0.08</v>
      </c>
      <c r="Q179" s="48">
        <v>0.12</v>
      </c>
      <c r="R179" s="48">
        <v>0.09</v>
      </c>
      <c r="S179" s="48">
        <v>0.12</v>
      </c>
      <c r="T179" s="48" t="s">
        <v>341</v>
      </c>
      <c r="U179" s="48" t="s">
        <v>341</v>
      </c>
    </row>
    <row r="180" spans="1:21" ht="23.25" thickBot="1">
      <c r="A180" s="59" t="s">
        <v>653</v>
      </c>
      <c r="B180" s="59" t="s">
        <v>171</v>
      </c>
      <c r="C180" s="34" t="s">
        <v>26</v>
      </c>
      <c r="D180" s="34">
        <v>7896261003989</v>
      </c>
      <c r="E180" s="46">
        <v>1006800730091</v>
      </c>
      <c r="F180" s="34">
        <v>526508003178312</v>
      </c>
      <c r="G180" s="34"/>
      <c r="H180" s="47" t="s">
        <v>355</v>
      </c>
      <c r="I180" s="47" t="s">
        <v>28</v>
      </c>
      <c r="J180" s="48">
        <v>27.34</v>
      </c>
      <c r="K180" s="48">
        <v>36.34</v>
      </c>
      <c r="L180" s="48">
        <v>26.95</v>
      </c>
      <c r="M180" s="48">
        <v>35.84</v>
      </c>
      <c r="N180" s="48">
        <v>26.57</v>
      </c>
      <c r="O180" s="48">
        <v>35.36</v>
      </c>
      <c r="P180" s="48">
        <v>23.08</v>
      </c>
      <c r="Q180" s="48">
        <v>31.9</v>
      </c>
      <c r="R180" s="48">
        <v>24.84</v>
      </c>
      <c r="S180" s="48">
        <v>33.12</v>
      </c>
      <c r="T180" s="48" t="s">
        <v>341</v>
      </c>
      <c r="U180" s="48" t="s">
        <v>341</v>
      </c>
    </row>
    <row r="181" spans="1:21" ht="23.25" thickBot="1">
      <c r="A181" s="59" t="s">
        <v>654</v>
      </c>
      <c r="B181" s="59" t="s">
        <v>655</v>
      </c>
      <c r="C181" s="34" t="s">
        <v>26</v>
      </c>
      <c r="D181" s="34">
        <v>7896261012295</v>
      </c>
      <c r="E181" s="46">
        <v>1006800730318</v>
      </c>
      <c r="F181" s="34">
        <v>526529101160313</v>
      </c>
      <c r="G181" s="34"/>
      <c r="H181" s="47" t="s">
        <v>355</v>
      </c>
      <c r="I181" s="47" t="s">
        <v>28</v>
      </c>
      <c r="J181" s="48">
        <v>19.44</v>
      </c>
      <c r="K181" s="48">
        <v>25.84</v>
      </c>
      <c r="L181" s="48">
        <v>19.17</v>
      </c>
      <c r="M181" s="48">
        <v>25.49</v>
      </c>
      <c r="N181" s="48">
        <v>18.9</v>
      </c>
      <c r="O181" s="48">
        <v>25.15</v>
      </c>
      <c r="P181" s="48">
        <v>16.42</v>
      </c>
      <c r="Q181" s="48">
        <v>22.69</v>
      </c>
      <c r="R181" s="100">
        <v>17.67</v>
      </c>
      <c r="S181" s="100">
        <v>23.56</v>
      </c>
      <c r="T181" s="100" t="s">
        <v>341</v>
      </c>
      <c r="U181" s="48" t="s">
        <v>341</v>
      </c>
    </row>
    <row r="182" spans="1:21" ht="23.25" thickBot="1">
      <c r="A182" s="59" t="s">
        <v>659</v>
      </c>
      <c r="B182" s="59" t="s">
        <v>660</v>
      </c>
      <c r="C182" s="34" t="s">
        <v>20</v>
      </c>
      <c r="D182" s="34">
        <v>7896261007307</v>
      </c>
      <c r="E182" s="46">
        <v>1006808750016</v>
      </c>
      <c r="F182" s="34">
        <v>526508101153411</v>
      </c>
      <c r="G182" s="34"/>
      <c r="H182" s="47" t="s">
        <v>355</v>
      </c>
      <c r="I182" s="47" t="s">
        <v>21</v>
      </c>
      <c r="J182" s="48">
        <v>360.2</v>
      </c>
      <c r="K182" s="48">
        <v>497.92</v>
      </c>
      <c r="L182" s="48">
        <v>355.82</v>
      </c>
      <c r="M182" s="48">
        <v>491.87</v>
      </c>
      <c r="N182" s="48">
        <v>351.55</v>
      </c>
      <c r="O182" s="48">
        <v>485.97</v>
      </c>
      <c r="P182" s="48">
        <v>351.55</v>
      </c>
      <c r="Q182" s="48">
        <v>485.97</v>
      </c>
      <c r="R182" s="48">
        <v>331.55</v>
      </c>
      <c r="S182" s="48">
        <v>458.33</v>
      </c>
      <c r="T182" s="48" t="s">
        <v>341</v>
      </c>
      <c r="U182" s="48" t="s">
        <v>341</v>
      </c>
    </row>
    <row r="183" spans="1:21" ht="23.25" thickBot="1">
      <c r="A183" s="59" t="s">
        <v>659</v>
      </c>
      <c r="B183" s="59" t="s">
        <v>661</v>
      </c>
      <c r="C183" s="34" t="s">
        <v>20</v>
      </c>
      <c r="D183" s="34">
        <v>7896261007253</v>
      </c>
      <c r="E183" s="46">
        <v>1006808750024</v>
      </c>
      <c r="F183" s="34">
        <v>526508102151412</v>
      </c>
      <c r="G183" s="34"/>
      <c r="H183" s="47" t="s">
        <v>355</v>
      </c>
      <c r="I183" s="47" t="s">
        <v>21</v>
      </c>
      <c r="J183" s="48">
        <v>931.74</v>
      </c>
      <c r="K183" s="48">
        <v>1288</v>
      </c>
      <c r="L183" s="48">
        <v>920.42</v>
      </c>
      <c r="M183" s="48">
        <v>1272.35</v>
      </c>
      <c r="N183" s="48">
        <v>909.37</v>
      </c>
      <c r="O183" s="48">
        <v>1257.08</v>
      </c>
      <c r="P183" s="48">
        <v>909.37</v>
      </c>
      <c r="Q183" s="48">
        <v>1257.08</v>
      </c>
      <c r="R183" s="48">
        <v>857.65</v>
      </c>
      <c r="S183" s="48">
        <v>1185.58</v>
      </c>
      <c r="T183" s="48" t="s">
        <v>341</v>
      </c>
      <c r="U183" s="48" t="s">
        <v>341</v>
      </c>
    </row>
    <row r="184" spans="1:21" ht="23.25" thickBot="1">
      <c r="A184" s="59" t="s">
        <v>662</v>
      </c>
      <c r="B184" s="59" t="s">
        <v>663</v>
      </c>
      <c r="C184" s="34" t="s">
        <v>20</v>
      </c>
      <c r="D184" s="34">
        <v>7896261005846</v>
      </c>
      <c r="E184" s="46">
        <v>1006800160015</v>
      </c>
      <c r="F184" s="34">
        <v>526508201158415</v>
      </c>
      <c r="G184" s="34"/>
      <c r="H184" s="47" t="s">
        <v>355</v>
      </c>
      <c r="I184" s="47" t="s">
        <v>21</v>
      </c>
      <c r="J184" s="48">
        <v>696.18</v>
      </c>
      <c r="K184" s="48">
        <v>962.38</v>
      </c>
      <c r="L184" s="48">
        <v>687.73</v>
      </c>
      <c r="M184" s="48">
        <v>950.68</v>
      </c>
      <c r="N184" s="48">
        <v>679.47</v>
      </c>
      <c r="O184" s="48">
        <v>939.28</v>
      </c>
      <c r="P184" s="48">
        <v>679.47</v>
      </c>
      <c r="Q184" s="48">
        <v>939.28</v>
      </c>
      <c r="R184" s="48">
        <v>640.83</v>
      </c>
      <c r="S184" s="48">
        <v>885.86</v>
      </c>
      <c r="T184" s="48" t="s">
        <v>341</v>
      </c>
      <c r="U184" s="48" t="s">
        <v>341</v>
      </c>
    </row>
    <row r="185" spans="1:21" ht="13.5" thickBot="1">
      <c r="A185" s="59" t="s">
        <v>664</v>
      </c>
      <c r="B185" s="59" t="s">
        <v>665</v>
      </c>
      <c r="C185" s="34" t="s">
        <v>20</v>
      </c>
      <c r="D185" s="34">
        <v>7896261005648</v>
      </c>
      <c r="E185" s="46">
        <v>1006800270058</v>
      </c>
      <c r="F185" s="34">
        <v>526508303112414</v>
      </c>
      <c r="G185" s="34"/>
      <c r="H185" s="47" t="s">
        <v>355</v>
      </c>
      <c r="I185" s="47" t="s">
        <v>21</v>
      </c>
      <c r="J185" s="48">
        <v>363.32</v>
      </c>
      <c r="K185" s="48">
        <v>502.24</v>
      </c>
      <c r="L185" s="48">
        <v>358.91</v>
      </c>
      <c r="M185" s="48">
        <v>496.14</v>
      </c>
      <c r="N185" s="48">
        <v>354.6</v>
      </c>
      <c r="O185" s="48">
        <v>490.18</v>
      </c>
      <c r="P185" s="48">
        <v>354.6</v>
      </c>
      <c r="Q185" s="48">
        <v>490.18</v>
      </c>
      <c r="R185" s="48">
        <v>334.43</v>
      </c>
      <c r="S185" s="48">
        <v>462.3</v>
      </c>
      <c r="T185" s="48" t="s">
        <v>341</v>
      </c>
      <c r="U185" s="48" t="s">
        <v>341</v>
      </c>
    </row>
    <row r="186" spans="1:21" ht="13.5" thickBot="1">
      <c r="A186" s="59" t="s">
        <v>664</v>
      </c>
      <c r="B186" s="59" t="s">
        <v>666</v>
      </c>
      <c r="C186" s="34" t="s">
        <v>20</v>
      </c>
      <c r="D186" s="34">
        <v>7896261005662</v>
      </c>
      <c r="E186" s="46">
        <v>1006800270041</v>
      </c>
      <c r="F186" s="34">
        <v>526508304119412</v>
      </c>
      <c r="G186" s="34"/>
      <c r="H186" s="47" t="s">
        <v>355</v>
      </c>
      <c r="I186" s="47" t="s">
        <v>21</v>
      </c>
      <c r="J186" s="48">
        <v>200.47</v>
      </c>
      <c r="K186" s="48">
        <v>277.12</v>
      </c>
      <c r="L186" s="48">
        <v>198.03</v>
      </c>
      <c r="M186" s="48">
        <v>273.75</v>
      </c>
      <c r="N186" s="48">
        <v>195.66</v>
      </c>
      <c r="O186" s="48">
        <v>270.47</v>
      </c>
      <c r="P186" s="48">
        <v>195.66</v>
      </c>
      <c r="Q186" s="48">
        <v>270.47</v>
      </c>
      <c r="R186" s="48">
        <v>184.52</v>
      </c>
      <c r="S186" s="48">
        <v>255.07</v>
      </c>
      <c r="T186" s="48" t="s">
        <v>341</v>
      </c>
      <c r="U186" s="48" t="s">
        <v>341</v>
      </c>
    </row>
    <row r="187" spans="1:21" ht="23.25" thickBot="1">
      <c r="A187" s="59" t="s">
        <v>667</v>
      </c>
      <c r="B187" s="59" t="s">
        <v>668</v>
      </c>
      <c r="C187" s="34" t="s">
        <v>20</v>
      </c>
      <c r="D187" s="34">
        <v>7896261005310</v>
      </c>
      <c r="E187" s="46">
        <v>1006800410151</v>
      </c>
      <c r="F187" s="34">
        <v>526508405111417</v>
      </c>
      <c r="G187" s="34"/>
      <c r="H187" s="47" t="s">
        <v>355</v>
      </c>
      <c r="I187" s="47" t="s">
        <v>21</v>
      </c>
      <c r="J187" s="48">
        <v>29.8</v>
      </c>
      <c r="K187" s="48">
        <v>41.2</v>
      </c>
      <c r="L187" s="48">
        <v>29.44</v>
      </c>
      <c r="M187" s="48">
        <v>40.7</v>
      </c>
      <c r="N187" s="48">
        <v>29.09</v>
      </c>
      <c r="O187" s="48">
        <v>40.21</v>
      </c>
      <c r="P187" s="48">
        <v>29.09</v>
      </c>
      <c r="Q187" s="48">
        <v>40.21</v>
      </c>
      <c r="R187" s="48">
        <v>27.43</v>
      </c>
      <c r="S187" s="48">
        <v>37.92</v>
      </c>
      <c r="T187" s="48" t="s">
        <v>341</v>
      </c>
      <c r="U187" s="48" t="s">
        <v>341</v>
      </c>
    </row>
    <row r="188" spans="1:21" ht="13.5" thickBot="1">
      <c r="A188" s="59" t="s">
        <v>667</v>
      </c>
      <c r="B188" s="59" t="s">
        <v>669</v>
      </c>
      <c r="C188" s="34" t="s">
        <v>20</v>
      </c>
      <c r="D188" s="34">
        <v>7896261003095</v>
      </c>
      <c r="E188" s="46">
        <v>1006800410054</v>
      </c>
      <c r="F188" s="34">
        <v>526508401114411</v>
      </c>
      <c r="G188" s="34"/>
      <c r="H188" s="47" t="s">
        <v>355</v>
      </c>
      <c r="I188" s="47" t="s">
        <v>21</v>
      </c>
      <c r="J188" s="48">
        <v>29.38</v>
      </c>
      <c r="K188" s="48">
        <v>40.62</v>
      </c>
      <c r="L188" s="48">
        <v>29.03</v>
      </c>
      <c r="M188" s="48">
        <v>40.12</v>
      </c>
      <c r="N188" s="48">
        <v>28.68</v>
      </c>
      <c r="O188" s="48">
        <v>39.64</v>
      </c>
      <c r="P188" s="48">
        <v>28.68</v>
      </c>
      <c r="Q188" s="48">
        <v>39.64</v>
      </c>
      <c r="R188" s="48">
        <v>27.05</v>
      </c>
      <c r="S188" s="48">
        <v>37.39</v>
      </c>
      <c r="T188" s="48" t="s">
        <v>341</v>
      </c>
      <c r="U188" s="48" t="s">
        <v>341</v>
      </c>
    </row>
    <row r="189" spans="1:21" ht="13.5" thickBot="1">
      <c r="A189" s="59" t="s">
        <v>667</v>
      </c>
      <c r="B189" s="59" t="s">
        <v>670</v>
      </c>
      <c r="C189" s="34" t="s">
        <v>20</v>
      </c>
      <c r="D189" s="34">
        <v>7896261003194</v>
      </c>
      <c r="E189" s="46">
        <v>1006800410062</v>
      </c>
      <c r="F189" s="34">
        <v>526508402110411</v>
      </c>
      <c r="G189" s="34"/>
      <c r="H189" s="47" t="s">
        <v>355</v>
      </c>
      <c r="I189" s="47" t="s">
        <v>21</v>
      </c>
      <c r="J189" s="48">
        <v>54.9</v>
      </c>
      <c r="K189" s="48">
        <v>75.89</v>
      </c>
      <c r="L189" s="48">
        <v>54.23</v>
      </c>
      <c r="M189" s="48">
        <v>74.97</v>
      </c>
      <c r="N189" s="48">
        <v>53.58</v>
      </c>
      <c r="O189" s="48">
        <v>74.07</v>
      </c>
      <c r="P189" s="48">
        <v>53.58</v>
      </c>
      <c r="Q189" s="48">
        <v>74.07</v>
      </c>
      <c r="R189" s="48">
        <v>50.54</v>
      </c>
      <c r="S189" s="48">
        <v>69.86</v>
      </c>
      <c r="T189" s="48" t="s">
        <v>341</v>
      </c>
      <c r="U189" s="48" t="s">
        <v>341</v>
      </c>
    </row>
    <row r="190" spans="1:21" ht="13.5" thickBot="1">
      <c r="A190" s="59" t="s">
        <v>667</v>
      </c>
      <c r="B190" s="59" t="s">
        <v>671</v>
      </c>
      <c r="C190" s="34" t="s">
        <v>20</v>
      </c>
      <c r="D190" s="34">
        <v>7896261003101</v>
      </c>
      <c r="E190" s="46">
        <v>1006800410097</v>
      </c>
      <c r="F190" s="34">
        <v>526508403117418</v>
      </c>
      <c r="G190" s="34"/>
      <c r="H190" s="47" t="s">
        <v>355</v>
      </c>
      <c r="I190" s="47" t="s">
        <v>21</v>
      </c>
      <c r="J190" s="48">
        <v>35.85</v>
      </c>
      <c r="K190" s="48">
        <v>49.56</v>
      </c>
      <c r="L190" s="48">
        <v>35.42</v>
      </c>
      <c r="M190" s="48">
        <v>48.96</v>
      </c>
      <c r="N190" s="48">
        <v>34.99</v>
      </c>
      <c r="O190" s="48">
        <v>48.37</v>
      </c>
      <c r="P190" s="48">
        <v>34.99</v>
      </c>
      <c r="Q190" s="48">
        <v>48.37</v>
      </c>
      <c r="R190" s="48">
        <v>33</v>
      </c>
      <c r="S190" s="48">
        <v>45.62</v>
      </c>
      <c r="T190" s="48" t="s">
        <v>341</v>
      </c>
      <c r="U190" s="48" t="s">
        <v>341</v>
      </c>
    </row>
    <row r="191" spans="1:21" ht="13.5" thickBot="1">
      <c r="A191" s="59" t="s">
        <v>667</v>
      </c>
      <c r="B191" s="59" t="s">
        <v>672</v>
      </c>
      <c r="C191" s="34" t="s">
        <v>20</v>
      </c>
      <c r="D191" s="34">
        <v>7896261003187</v>
      </c>
      <c r="E191" s="46">
        <v>1006800410100</v>
      </c>
      <c r="F191" s="34">
        <v>526508404113416</v>
      </c>
      <c r="G191" s="34"/>
      <c r="H191" s="47" t="s">
        <v>355</v>
      </c>
      <c r="I191" s="47" t="s">
        <v>21</v>
      </c>
      <c r="J191" s="48">
        <v>67.49</v>
      </c>
      <c r="K191" s="48">
        <v>93.29</v>
      </c>
      <c r="L191" s="48">
        <v>66.67</v>
      </c>
      <c r="M191" s="48">
        <v>92.16</v>
      </c>
      <c r="N191" s="48">
        <v>65.87</v>
      </c>
      <c r="O191" s="48">
        <v>91.05</v>
      </c>
      <c r="P191" s="48">
        <v>65.87</v>
      </c>
      <c r="Q191" s="48">
        <v>91.05</v>
      </c>
      <c r="R191" s="48">
        <v>62.12</v>
      </c>
      <c r="S191" s="48">
        <v>85.88</v>
      </c>
      <c r="T191" s="48" t="s">
        <v>341</v>
      </c>
      <c r="U191" s="48" t="s">
        <v>341</v>
      </c>
    </row>
    <row r="192" spans="1:21" ht="23.25" thickBot="1">
      <c r="A192" s="59" t="s">
        <v>667</v>
      </c>
      <c r="B192" s="59" t="s">
        <v>673</v>
      </c>
      <c r="C192" s="34" t="s">
        <v>20</v>
      </c>
      <c r="D192" s="34">
        <v>7896261005297</v>
      </c>
      <c r="E192" s="46">
        <v>1006800410161</v>
      </c>
      <c r="F192" s="34">
        <v>526508406116412</v>
      </c>
      <c r="G192" s="34"/>
      <c r="H192" s="47" t="s">
        <v>355</v>
      </c>
      <c r="I192" s="47" t="s">
        <v>21</v>
      </c>
      <c r="J192" s="48">
        <v>82.6</v>
      </c>
      <c r="K192" s="48">
        <v>114.18</v>
      </c>
      <c r="L192" s="48">
        <v>81.6</v>
      </c>
      <c r="M192" s="48">
        <v>112.79</v>
      </c>
      <c r="N192" s="48">
        <v>80.62</v>
      </c>
      <c r="O192" s="48">
        <v>111.44</v>
      </c>
      <c r="P192" s="48">
        <v>80.62</v>
      </c>
      <c r="Q192" s="48">
        <v>111.44</v>
      </c>
      <c r="R192" s="100">
        <v>76.03</v>
      </c>
      <c r="S192" s="100">
        <v>105.1</v>
      </c>
      <c r="T192" s="100" t="s">
        <v>341</v>
      </c>
      <c r="U192" s="48" t="s">
        <v>341</v>
      </c>
    </row>
    <row r="193" spans="1:21" ht="13.5" thickBot="1">
      <c r="A193" s="59" t="s">
        <v>674</v>
      </c>
      <c r="B193" s="59" t="s">
        <v>675</v>
      </c>
      <c r="C193" s="34" t="s">
        <v>20</v>
      </c>
      <c r="D193" s="34">
        <v>7897595605313</v>
      </c>
      <c r="E193" s="46">
        <v>1006810440010</v>
      </c>
      <c r="F193" s="34">
        <v>526528101116111</v>
      </c>
      <c r="G193" s="34"/>
      <c r="H193" s="47" t="s">
        <v>355</v>
      </c>
      <c r="I193" s="47" t="s">
        <v>21</v>
      </c>
      <c r="J193" s="48">
        <v>15.88</v>
      </c>
      <c r="K193" s="48">
        <v>21.96</v>
      </c>
      <c r="L193" s="48">
        <v>15.69</v>
      </c>
      <c r="M193" s="48">
        <v>21.69</v>
      </c>
      <c r="N193" s="48">
        <v>15.5</v>
      </c>
      <c r="O193" s="48">
        <v>21.43</v>
      </c>
      <c r="P193" s="48">
        <v>15.5</v>
      </c>
      <c r="Q193" s="48">
        <v>21.43</v>
      </c>
      <c r="R193" s="48">
        <v>14.62</v>
      </c>
      <c r="S193" s="48">
        <v>20.21</v>
      </c>
      <c r="T193" s="48" t="s">
        <v>341</v>
      </c>
      <c r="U193" s="48" t="s">
        <v>341</v>
      </c>
    </row>
    <row r="194" spans="1:21" ht="23.25" thickBot="1">
      <c r="A194" s="59" t="s">
        <v>674</v>
      </c>
      <c r="B194" s="59" t="s">
        <v>676</v>
      </c>
      <c r="C194" s="34" t="s">
        <v>20</v>
      </c>
      <c r="D194" s="34">
        <v>7897595605283</v>
      </c>
      <c r="E194" s="46">
        <v>1006810440071</v>
      </c>
      <c r="F194" s="34">
        <v>526528102112111</v>
      </c>
      <c r="G194" s="34"/>
      <c r="H194" s="47" t="s">
        <v>355</v>
      </c>
      <c r="I194" s="47" t="s">
        <v>21</v>
      </c>
      <c r="J194" s="48">
        <v>45.38</v>
      </c>
      <c r="K194" s="48">
        <v>62.73</v>
      </c>
      <c r="L194" s="48">
        <v>44.83</v>
      </c>
      <c r="M194" s="48">
        <v>61.97</v>
      </c>
      <c r="N194" s="48">
        <v>44.29</v>
      </c>
      <c r="O194" s="48">
        <v>61.23</v>
      </c>
      <c r="P194" s="48">
        <v>44.29</v>
      </c>
      <c r="Q194" s="48">
        <v>61.23</v>
      </c>
      <c r="R194" s="48">
        <v>41.77</v>
      </c>
      <c r="S194" s="48">
        <v>57.74</v>
      </c>
      <c r="T194" s="48" t="s">
        <v>341</v>
      </c>
      <c r="U194" s="48" t="s">
        <v>341</v>
      </c>
    </row>
    <row r="195" spans="1:21" ht="13.5" thickBot="1">
      <c r="A195" s="59" t="s">
        <v>674</v>
      </c>
      <c r="B195" s="59" t="s">
        <v>677</v>
      </c>
      <c r="C195" s="34" t="s">
        <v>20</v>
      </c>
      <c r="D195" s="34">
        <v>7897595605306</v>
      </c>
      <c r="E195" s="46">
        <v>1006810440045</v>
      </c>
      <c r="F195" s="34">
        <v>526528103119118</v>
      </c>
      <c r="G195" s="34"/>
      <c r="H195" s="47" t="s">
        <v>355</v>
      </c>
      <c r="I195" s="47" t="s">
        <v>21</v>
      </c>
      <c r="J195" s="48">
        <v>13.62</v>
      </c>
      <c r="K195" s="48">
        <v>18.82</v>
      </c>
      <c r="L195" s="48">
        <v>13.45</v>
      </c>
      <c r="M195" s="48">
        <v>18.59</v>
      </c>
      <c r="N195" s="48">
        <v>13.29</v>
      </c>
      <c r="O195" s="48">
        <v>18.37</v>
      </c>
      <c r="P195" s="48">
        <v>13.29</v>
      </c>
      <c r="Q195" s="48">
        <v>18.37</v>
      </c>
      <c r="R195" s="48">
        <v>12.53</v>
      </c>
      <c r="S195" s="48">
        <v>17.32</v>
      </c>
      <c r="T195" s="48" t="s">
        <v>341</v>
      </c>
      <c r="U195" s="48" t="s">
        <v>341</v>
      </c>
    </row>
    <row r="196" spans="1:21" ht="13.5" thickBot="1">
      <c r="A196" s="59" t="s">
        <v>674</v>
      </c>
      <c r="B196" s="59" t="s">
        <v>678</v>
      </c>
      <c r="C196" s="34" t="s">
        <v>20</v>
      </c>
      <c r="D196" s="34">
        <v>7897595605290</v>
      </c>
      <c r="E196" s="46">
        <v>1006810440061</v>
      </c>
      <c r="F196" s="34">
        <v>526528104115116</v>
      </c>
      <c r="G196" s="34"/>
      <c r="H196" s="47" t="s">
        <v>355</v>
      </c>
      <c r="I196" s="47" t="s">
        <v>21</v>
      </c>
      <c r="J196" s="48">
        <v>31.77</v>
      </c>
      <c r="K196" s="48">
        <v>43.91</v>
      </c>
      <c r="L196" s="48">
        <v>31.38</v>
      </c>
      <c r="M196" s="48">
        <v>43.38</v>
      </c>
      <c r="N196" s="48">
        <v>31</v>
      </c>
      <c r="O196" s="48">
        <v>42.86</v>
      </c>
      <c r="P196" s="48">
        <v>31</v>
      </c>
      <c r="Q196" s="48">
        <v>42.86</v>
      </c>
      <c r="R196" s="48">
        <v>29.24</v>
      </c>
      <c r="S196" s="48">
        <v>40.42</v>
      </c>
      <c r="T196" s="48" t="s">
        <v>341</v>
      </c>
      <c r="U196" s="48" t="s">
        <v>341</v>
      </c>
    </row>
    <row r="197" spans="1:21" ht="13.5" thickBot="1">
      <c r="A197" s="59" t="s">
        <v>679</v>
      </c>
      <c r="B197" s="59" t="s">
        <v>680</v>
      </c>
      <c r="C197" s="34" t="s">
        <v>20</v>
      </c>
      <c r="D197" s="34">
        <v>7896261007635</v>
      </c>
      <c r="E197" s="46">
        <v>1006808860075</v>
      </c>
      <c r="F197" s="34">
        <v>526508701118110</v>
      </c>
      <c r="G197" s="34"/>
      <c r="H197" s="47" t="s">
        <v>355</v>
      </c>
      <c r="I197" s="47" t="s">
        <v>21</v>
      </c>
      <c r="J197" s="48">
        <v>21.42</v>
      </c>
      <c r="K197" s="48">
        <v>29.61</v>
      </c>
      <c r="L197" s="48">
        <v>21.16</v>
      </c>
      <c r="M197" s="48">
        <v>29.25</v>
      </c>
      <c r="N197" s="48">
        <v>20.91</v>
      </c>
      <c r="O197" s="48">
        <v>28.9</v>
      </c>
      <c r="P197" s="48">
        <v>20.91</v>
      </c>
      <c r="Q197" s="48">
        <v>28.9</v>
      </c>
      <c r="R197" s="48">
        <v>19.72</v>
      </c>
      <c r="S197" s="48">
        <v>27.26</v>
      </c>
      <c r="T197" s="48" t="s">
        <v>341</v>
      </c>
      <c r="U197" s="48" t="s">
        <v>341</v>
      </c>
    </row>
    <row r="198" spans="1:21" ht="13.5" thickBot="1">
      <c r="A198" s="59" t="s">
        <v>679</v>
      </c>
      <c r="B198" s="59" t="s">
        <v>681</v>
      </c>
      <c r="C198" s="34" t="s">
        <v>20</v>
      </c>
      <c r="D198" s="34">
        <v>7896261007642</v>
      </c>
      <c r="E198" s="46">
        <v>1006808860113</v>
      </c>
      <c r="F198" s="34">
        <v>526508702114119</v>
      </c>
      <c r="G198" s="34"/>
      <c r="H198" s="47" t="s">
        <v>355</v>
      </c>
      <c r="I198" s="47" t="s">
        <v>21</v>
      </c>
      <c r="J198" s="48">
        <v>37.35</v>
      </c>
      <c r="K198" s="48">
        <v>51.64</v>
      </c>
      <c r="L198" s="48">
        <v>36.9</v>
      </c>
      <c r="M198" s="48">
        <v>51.01</v>
      </c>
      <c r="N198" s="48">
        <v>36.46</v>
      </c>
      <c r="O198" s="48">
        <v>50.4</v>
      </c>
      <c r="P198" s="48">
        <v>36.46</v>
      </c>
      <c r="Q198" s="48">
        <v>50.4</v>
      </c>
      <c r="R198" s="48">
        <v>34.38</v>
      </c>
      <c r="S198" s="48">
        <v>47.53</v>
      </c>
      <c r="T198" s="48" t="s">
        <v>341</v>
      </c>
      <c r="U198" s="48" t="s">
        <v>341</v>
      </c>
    </row>
    <row r="199" spans="1:21" ht="13.5" thickBot="1">
      <c r="A199" s="59" t="s">
        <v>679</v>
      </c>
      <c r="B199" s="59" t="s">
        <v>682</v>
      </c>
      <c r="C199" s="34" t="s">
        <v>20</v>
      </c>
      <c r="D199" s="34">
        <v>7896261007628</v>
      </c>
      <c r="E199" s="46">
        <v>1006808860032</v>
      </c>
      <c r="F199" s="34">
        <v>526508703110117</v>
      </c>
      <c r="G199" s="34"/>
      <c r="H199" s="47" t="s">
        <v>355</v>
      </c>
      <c r="I199" s="47" t="s">
        <v>21</v>
      </c>
      <c r="J199" s="48">
        <v>13.5</v>
      </c>
      <c r="K199" s="48">
        <v>18.67</v>
      </c>
      <c r="L199" s="48">
        <v>13.34</v>
      </c>
      <c r="M199" s="48">
        <v>18.44</v>
      </c>
      <c r="N199" s="48">
        <v>13.18</v>
      </c>
      <c r="O199" s="48">
        <v>18.22</v>
      </c>
      <c r="P199" s="48">
        <v>13.18</v>
      </c>
      <c r="Q199" s="48">
        <v>18.22</v>
      </c>
      <c r="R199" s="48">
        <v>12.43</v>
      </c>
      <c r="S199" s="48">
        <v>17.18</v>
      </c>
      <c r="T199" s="48" t="s">
        <v>341</v>
      </c>
      <c r="U199" s="48" t="s">
        <v>341</v>
      </c>
    </row>
    <row r="200" spans="1:21" ht="23.25" thickBot="1">
      <c r="A200" s="59" t="s">
        <v>683</v>
      </c>
      <c r="B200" s="59" t="s">
        <v>684</v>
      </c>
      <c r="C200" s="34" t="s">
        <v>20</v>
      </c>
      <c r="D200" s="34">
        <v>7896212417452</v>
      </c>
      <c r="E200" s="46">
        <v>1123600330010</v>
      </c>
      <c r="F200" s="34">
        <v>526508801171412</v>
      </c>
      <c r="G200" s="34"/>
      <c r="H200" s="47" t="s">
        <v>355</v>
      </c>
      <c r="I200" s="47" t="s">
        <v>28</v>
      </c>
      <c r="J200" s="48">
        <v>39.66</v>
      </c>
      <c r="K200" s="48">
        <v>52.72</v>
      </c>
      <c r="L200" s="48">
        <v>39.1</v>
      </c>
      <c r="M200" s="48">
        <v>52</v>
      </c>
      <c r="N200" s="48">
        <v>38.55</v>
      </c>
      <c r="O200" s="48">
        <v>51.3</v>
      </c>
      <c r="P200" s="48">
        <v>33.49</v>
      </c>
      <c r="Q200" s="48">
        <v>46.29</v>
      </c>
      <c r="R200" s="48">
        <v>36.04</v>
      </c>
      <c r="S200" s="48">
        <v>48.06</v>
      </c>
      <c r="T200" s="48" t="s">
        <v>341</v>
      </c>
      <c r="U200" s="48" t="s">
        <v>341</v>
      </c>
    </row>
    <row r="201" spans="1:21" ht="23.25" thickBot="1">
      <c r="A201" s="59" t="s">
        <v>685</v>
      </c>
      <c r="B201" s="59" t="s">
        <v>686</v>
      </c>
      <c r="C201" s="34" t="s">
        <v>20</v>
      </c>
      <c r="D201" s="34">
        <v>7896261000537</v>
      </c>
      <c r="E201" s="46">
        <v>1006800900027</v>
      </c>
      <c r="F201" s="34">
        <v>526527701160415</v>
      </c>
      <c r="G201" s="34"/>
      <c r="H201" s="47" t="s">
        <v>355</v>
      </c>
      <c r="I201" s="47" t="s">
        <v>28</v>
      </c>
      <c r="J201" s="48">
        <v>15.54</v>
      </c>
      <c r="K201" s="48">
        <v>20.65</v>
      </c>
      <c r="L201" s="48">
        <v>15.32</v>
      </c>
      <c r="M201" s="48">
        <v>20.37</v>
      </c>
      <c r="N201" s="48">
        <v>15.1</v>
      </c>
      <c r="O201" s="48">
        <v>20.1</v>
      </c>
      <c r="P201" s="48">
        <v>13.12</v>
      </c>
      <c r="Q201" s="48">
        <v>18.13</v>
      </c>
      <c r="R201" s="48">
        <v>14.12</v>
      </c>
      <c r="S201" s="48">
        <v>18.82</v>
      </c>
      <c r="T201" s="48" t="s">
        <v>341</v>
      </c>
      <c r="U201" s="48" t="s">
        <v>341</v>
      </c>
    </row>
    <row r="202" spans="1:21" ht="23.25" thickBot="1">
      <c r="A202" s="59" t="s">
        <v>685</v>
      </c>
      <c r="B202" s="59" t="s">
        <v>687</v>
      </c>
      <c r="C202" s="34" t="s">
        <v>20</v>
      </c>
      <c r="D202" s="34">
        <v>7896261000544</v>
      </c>
      <c r="E202" s="46">
        <v>1006800900019</v>
      </c>
      <c r="F202" s="34">
        <v>526527702167413</v>
      </c>
      <c r="G202" s="34"/>
      <c r="H202" s="47" t="s">
        <v>355</v>
      </c>
      <c r="I202" s="47" t="s">
        <v>28</v>
      </c>
      <c r="J202" s="48">
        <v>14.82</v>
      </c>
      <c r="K202" s="48">
        <v>19.71</v>
      </c>
      <c r="L202" s="48">
        <v>14.61</v>
      </c>
      <c r="M202" s="48">
        <v>19.44</v>
      </c>
      <c r="N202" s="48">
        <v>14.41</v>
      </c>
      <c r="O202" s="48">
        <v>19.17</v>
      </c>
      <c r="P202" s="48">
        <v>12.52</v>
      </c>
      <c r="Q202" s="48">
        <v>17.3</v>
      </c>
      <c r="R202" s="48">
        <v>13.47</v>
      </c>
      <c r="S202" s="48">
        <v>17.96</v>
      </c>
      <c r="T202" s="48" t="s">
        <v>341</v>
      </c>
      <c r="U202" s="48" t="s">
        <v>341</v>
      </c>
    </row>
    <row r="203" spans="1:21" ht="23.25" thickBot="1">
      <c r="A203" s="59" t="s">
        <v>688</v>
      </c>
      <c r="B203" s="59" t="s">
        <v>691</v>
      </c>
      <c r="C203" s="34" t="s">
        <v>20</v>
      </c>
      <c r="D203" s="34">
        <v>7896261000537</v>
      </c>
      <c r="E203" s="46">
        <v>1006800900027</v>
      </c>
      <c r="F203" s="34">
        <v>526508901168413</v>
      </c>
      <c r="G203" s="34"/>
      <c r="H203" s="47" t="s">
        <v>355</v>
      </c>
      <c r="I203" s="47" t="s">
        <v>28</v>
      </c>
      <c r="J203" s="48">
        <v>14.82</v>
      </c>
      <c r="K203" s="48">
        <v>19.71</v>
      </c>
      <c r="L203" s="48">
        <v>14.61</v>
      </c>
      <c r="M203" s="48">
        <v>19.44</v>
      </c>
      <c r="N203" s="48">
        <v>14.41</v>
      </c>
      <c r="O203" s="48">
        <v>19.17</v>
      </c>
      <c r="P203" s="48">
        <v>12.52</v>
      </c>
      <c r="Q203" s="48">
        <v>17.3</v>
      </c>
      <c r="R203" s="100">
        <v>13.47</v>
      </c>
      <c r="S203" s="100">
        <v>17.96</v>
      </c>
      <c r="T203" s="100" t="s">
        <v>341</v>
      </c>
      <c r="U203" s="48" t="s">
        <v>341</v>
      </c>
    </row>
    <row r="204" spans="1:21" ht="23.25" thickBot="1">
      <c r="A204" s="59" t="s">
        <v>688</v>
      </c>
      <c r="B204" s="59" t="s">
        <v>692</v>
      </c>
      <c r="C204" s="34" t="s">
        <v>20</v>
      </c>
      <c r="D204" s="34">
        <v>7896261000544</v>
      </c>
      <c r="E204" s="46">
        <v>1006800900019</v>
      </c>
      <c r="F204" s="34">
        <v>526508902164411</v>
      </c>
      <c r="G204" s="34"/>
      <c r="H204" s="47" t="s">
        <v>355</v>
      </c>
      <c r="I204" s="47" t="s">
        <v>28</v>
      </c>
      <c r="J204" s="48">
        <v>14.82</v>
      </c>
      <c r="K204" s="48">
        <v>19.71</v>
      </c>
      <c r="L204" s="48">
        <v>14.61</v>
      </c>
      <c r="M204" s="48">
        <v>19.44</v>
      </c>
      <c r="N204" s="48">
        <v>14.41</v>
      </c>
      <c r="O204" s="48">
        <v>19.17</v>
      </c>
      <c r="P204" s="48">
        <v>12.52</v>
      </c>
      <c r="Q204" s="48">
        <v>17.3</v>
      </c>
      <c r="R204" s="48">
        <v>13.47</v>
      </c>
      <c r="S204" s="48">
        <v>17.96</v>
      </c>
      <c r="T204" s="48" t="s">
        <v>341</v>
      </c>
      <c r="U204" s="48" t="s">
        <v>341</v>
      </c>
    </row>
    <row r="205" spans="1:21" ht="13.5" thickBot="1">
      <c r="A205" s="59" t="s">
        <v>693</v>
      </c>
      <c r="B205" s="59" t="s">
        <v>226</v>
      </c>
      <c r="C205" s="34" t="s">
        <v>20</v>
      </c>
      <c r="D205" s="34">
        <v>7896261002302</v>
      </c>
      <c r="E205" s="46">
        <v>1006800720071</v>
      </c>
      <c r="F205" s="34">
        <v>526509001111413</v>
      </c>
      <c r="G205" s="34"/>
      <c r="H205" s="47" t="s">
        <v>355</v>
      </c>
      <c r="I205" s="47" t="s">
        <v>21</v>
      </c>
      <c r="J205" s="48">
        <v>41.77</v>
      </c>
      <c r="K205" s="48">
        <v>57.73</v>
      </c>
      <c r="L205" s="48">
        <v>41.26</v>
      </c>
      <c r="M205" s="48">
        <v>57.03</v>
      </c>
      <c r="N205" s="48">
        <v>40.76</v>
      </c>
      <c r="O205" s="48">
        <v>56.35</v>
      </c>
      <c r="P205" s="48">
        <v>40.76</v>
      </c>
      <c r="Q205" s="48">
        <v>56.35</v>
      </c>
      <c r="R205" s="48">
        <v>38.45</v>
      </c>
      <c r="S205" s="48">
        <v>53.15</v>
      </c>
      <c r="T205" s="48" t="s">
        <v>341</v>
      </c>
      <c r="U205" s="48" t="s">
        <v>341</v>
      </c>
    </row>
    <row r="206" spans="1:21" ht="13.5" thickBot="1">
      <c r="A206" s="59" t="s">
        <v>693</v>
      </c>
      <c r="B206" s="59" t="s">
        <v>694</v>
      </c>
      <c r="C206" s="34" t="s">
        <v>20</v>
      </c>
      <c r="D206" s="34">
        <v>7896261001701</v>
      </c>
      <c r="E206" s="46">
        <v>1006800720118</v>
      </c>
      <c r="F206" s="34">
        <v>526509002116419</v>
      </c>
      <c r="G206" s="34"/>
      <c r="H206" s="47" t="s">
        <v>355</v>
      </c>
      <c r="I206" s="47" t="s">
        <v>21</v>
      </c>
      <c r="J206" s="48">
        <v>41.18</v>
      </c>
      <c r="K206" s="48">
        <v>56.92</v>
      </c>
      <c r="L206" s="48">
        <v>40.68</v>
      </c>
      <c r="M206" s="48">
        <v>56.23</v>
      </c>
      <c r="N206" s="48">
        <v>40.19</v>
      </c>
      <c r="O206" s="48">
        <v>55.55</v>
      </c>
      <c r="P206" s="48">
        <v>40.19</v>
      </c>
      <c r="Q206" s="48">
        <v>55.55</v>
      </c>
      <c r="R206" s="48">
        <v>37.91</v>
      </c>
      <c r="S206" s="48">
        <v>52.41</v>
      </c>
      <c r="T206" s="48" t="s">
        <v>341</v>
      </c>
      <c r="U206" s="48" t="s">
        <v>341</v>
      </c>
    </row>
    <row r="207" spans="1:21" ht="13.5" thickBot="1">
      <c r="A207" s="59" t="s">
        <v>696</v>
      </c>
      <c r="B207" s="59" t="s">
        <v>697</v>
      </c>
      <c r="C207" s="34" t="s">
        <v>20</v>
      </c>
      <c r="D207" s="34">
        <v>7896261013995</v>
      </c>
      <c r="E207" s="46">
        <v>1006801600035</v>
      </c>
      <c r="F207" s="34">
        <v>526509202115114</v>
      </c>
      <c r="G207" s="34"/>
      <c r="H207" s="47" t="s">
        <v>355</v>
      </c>
      <c r="I207" s="47" t="s">
        <v>28</v>
      </c>
      <c r="J207" s="48">
        <v>14.85</v>
      </c>
      <c r="K207" s="48">
        <v>19.74</v>
      </c>
      <c r="L207" s="48">
        <v>14.64</v>
      </c>
      <c r="M207" s="48">
        <v>19.47</v>
      </c>
      <c r="N207" s="48">
        <v>14.44</v>
      </c>
      <c r="O207" s="48">
        <v>19.21</v>
      </c>
      <c r="P207" s="48">
        <v>12.54</v>
      </c>
      <c r="Q207" s="48">
        <v>17.33</v>
      </c>
      <c r="R207" s="48">
        <v>13.49</v>
      </c>
      <c r="S207" s="48">
        <v>17.99</v>
      </c>
      <c r="T207" s="48" t="s">
        <v>341</v>
      </c>
      <c r="U207" s="48" t="s">
        <v>341</v>
      </c>
    </row>
    <row r="208" spans="1:21" ht="13.5" thickBot="1">
      <c r="A208" s="59" t="s">
        <v>696</v>
      </c>
      <c r="B208" s="59" t="s">
        <v>698</v>
      </c>
      <c r="C208" s="34" t="s">
        <v>20</v>
      </c>
      <c r="D208" s="34">
        <v>7896261006195</v>
      </c>
      <c r="E208" s="46">
        <v>1006801600027</v>
      </c>
      <c r="F208" s="34">
        <v>526509201119116</v>
      </c>
      <c r="G208" s="34"/>
      <c r="H208" s="47" t="s">
        <v>355</v>
      </c>
      <c r="I208" s="47" t="s">
        <v>28</v>
      </c>
      <c r="J208" s="48">
        <v>13.97</v>
      </c>
      <c r="K208" s="48">
        <v>18.57</v>
      </c>
      <c r="L208" s="48">
        <v>13.77</v>
      </c>
      <c r="M208" s="48">
        <v>18.31</v>
      </c>
      <c r="N208" s="48">
        <v>13.58</v>
      </c>
      <c r="O208" s="48">
        <v>18.07</v>
      </c>
      <c r="P208" s="48">
        <v>11.79</v>
      </c>
      <c r="Q208" s="48">
        <v>16.3</v>
      </c>
      <c r="R208" s="48">
        <v>12.69</v>
      </c>
      <c r="S208" s="48">
        <v>16.92</v>
      </c>
      <c r="T208" s="48" t="s">
        <v>341</v>
      </c>
      <c r="U208" s="48" t="s">
        <v>341</v>
      </c>
    </row>
    <row r="209" spans="1:21" ht="23.25" thickBot="1">
      <c r="A209" s="59" t="s">
        <v>699</v>
      </c>
      <c r="B209" s="59" t="s">
        <v>700</v>
      </c>
      <c r="C209" s="34" t="s">
        <v>20</v>
      </c>
      <c r="D209" s="34">
        <v>7896261009738</v>
      </c>
      <c r="E209" s="46">
        <v>1006809610013</v>
      </c>
      <c r="F209" s="34">
        <v>526524101111117</v>
      </c>
      <c r="G209" s="34"/>
      <c r="H209" s="47" t="s">
        <v>355</v>
      </c>
      <c r="I209" s="47" t="s">
        <v>28</v>
      </c>
      <c r="J209" s="48">
        <v>13.28</v>
      </c>
      <c r="K209" s="48">
        <v>17.65</v>
      </c>
      <c r="L209" s="48">
        <v>13.09</v>
      </c>
      <c r="M209" s="48">
        <v>17.41</v>
      </c>
      <c r="N209" s="48">
        <v>12.91</v>
      </c>
      <c r="O209" s="48">
        <v>17.17</v>
      </c>
      <c r="P209" s="48">
        <v>11.21</v>
      </c>
      <c r="Q209" s="48">
        <v>15.5</v>
      </c>
      <c r="R209" s="48">
        <v>12.07</v>
      </c>
      <c r="S209" s="48">
        <v>16.09</v>
      </c>
      <c r="T209" s="48" t="s">
        <v>341</v>
      </c>
      <c r="U209" s="48" t="s">
        <v>341</v>
      </c>
    </row>
    <row r="210" spans="1:21" ht="13.5" thickBot="1">
      <c r="A210" s="59" t="s">
        <v>703</v>
      </c>
      <c r="B210" s="59" t="s">
        <v>704</v>
      </c>
      <c r="C210" s="34" t="s">
        <v>20</v>
      </c>
      <c r="D210" s="34">
        <v>7896261009493</v>
      </c>
      <c r="E210" s="46">
        <v>1006809850014</v>
      </c>
      <c r="F210" s="34">
        <v>526526301118111</v>
      </c>
      <c r="G210" s="34"/>
      <c r="H210" s="47" t="s">
        <v>355</v>
      </c>
      <c r="I210" s="47" t="s">
        <v>21</v>
      </c>
      <c r="J210" s="48">
        <v>14.56</v>
      </c>
      <c r="K210" s="48">
        <v>20.12</v>
      </c>
      <c r="L210" s="48">
        <v>14.38</v>
      </c>
      <c r="M210" s="48">
        <v>19.88</v>
      </c>
      <c r="N210" s="48">
        <v>14.21</v>
      </c>
      <c r="O210" s="48">
        <v>19.64</v>
      </c>
      <c r="P210" s="48">
        <v>14.21</v>
      </c>
      <c r="Q210" s="48">
        <v>19.64</v>
      </c>
      <c r="R210" s="48">
        <v>13.4</v>
      </c>
      <c r="S210" s="48">
        <v>18.52</v>
      </c>
      <c r="T210" s="48" t="s">
        <v>341</v>
      </c>
      <c r="U210" s="48" t="s">
        <v>341</v>
      </c>
    </row>
    <row r="211" spans="1:21" ht="13.5" thickBot="1">
      <c r="A211" s="59" t="s">
        <v>703</v>
      </c>
      <c r="B211" s="59" t="s">
        <v>705</v>
      </c>
      <c r="C211" s="34" t="s">
        <v>20</v>
      </c>
      <c r="D211" s="34">
        <v>7896261009509</v>
      </c>
      <c r="E211" s="46">
        <v>1006809850022</v>
      </c>
      <c r="F211" s="34">
        <v>526526302114111</v>
      </c>
      <c r="G211" s="34"/>
      <c r="H211" s="47" t="s">
        <v>355</v>
      </c>
      <c r="I211" s="47" t="s">
        <v>21</v>
      </c>
      <c r="J211" s="48">
        <v>27.58</v>
      </c>
      <c r="K211" s="48">
        <v>38.12</v>
      </c>
      <c r="L211" s="48">
        <v>27.24</v>
      </c>
      <c r="M211" s="48">
        <v>37.66</v>
      </c>
      <c r="N211" s="48">
        <v>26.91</v>
      </c>
      <c r="O211" s="48">
        <v>37.2</v>
      </c>
      <c r="P211" s="48">
        <v>26.91</v>
      </c>
      <c r="Q211" s="48">
        <v>37.2</v>
      </c>
      <c r="R211" s="48">
        <v>25.38</v>
      </c>
      <c r="S211" s="48">
        <v>35.09</v>
      </c>
      <c r="T211" s="48" t="s">
        <v>341</v>
      </c>
      <c r="U211" s="48" t="s">
        <v>341</v>
      </c>
    </row>
    <row r="212" spans="1:21" ht="23.25" thickBot="1">
      <c r="A212" s="59" t="s">
        <v>706</v>
      </c>
      <c r="B212" s="59" t="s">
        <v>707</v>
      </c>
      <c r="C212" s="34" t="s">
        <v>20</v>
      </c>
      <c r="D212" s="34">
        <v>7896261000940</v>
      </c>
      <c r="E212" s="46">
        <v>1006800630062</v>
      </c>
      <c r="F212" s="34">
        <v>526509407116414</v>
      </c>
      <c r="G212" s="34"/>
      <c r="H212" s="47" t="s">
        <v>355</v>
      </c>
      <c r="I212" s="47" t="s">
        <v>21</v>
      </c>
      <c r="J212" s="48">
        <v>44.54</v>
      </c>
      <c r="K212" s="48">
        <v>61.57</v>
      </c>
      <c r="L212" s="48">
        <v>44</v>
      </c>
      <c r="M212" s="48">
        <v>60.83</v>
      </c>
      <c r="N212" s="48">
        <v>43.47</v>
      </c>
      <c r="O212" s="48">
        <v>60.1</v>
      </c>
      <c r="P212" s="48">
        <v>43.47</v>
      </c>
      <c r="Q212" s="48">
        <v>60.1</v>
      </c>
      <c r="R212" s="48">
        <v>41</v>
      </c>
      <c r="S212" s="48">
        <v>56.68</v>
      </c>
      <c r="T212" s="48" t="s">
        <v>341</v>
      </c>
      <c r="U212" s="48" t="s">
        <v>341</v>
      </c>
    </row>
    <row r="213" spans="1:21" ht="13.5" thickBot="1">
      <c r="A213" s="59" t="s">
        <v>706</v>
      </c>
      <c r="B213" s="59" t="s">
        <v>708</v>
      </c>
      <c r="C213" s="34" t="s">
        <v>20</v>
      </c>
      <c r="D213" s="34">
        <v>7896261000889</v>
      </c>
      <c r="E213" s="46">
        <v>1006800280045</v>
      </c>
      <c r="F213" s="34">
        <v>526509403110314</v>
      </c>
      <c r="G213" s="34"/>
      <c r="H213" s="47" t="s">
        <v>355</v>
      </c>
      <c r="I213" s="47" t="s">
        <v>21</v>
      </c>
      <c r="J213" s="48">
        <v>85.92</v>
      </c>
      <c r="K213" s="48">
        <v>118.78</v>
      </c>
      <c r="L213" s="48">
        <v>84.88</v>
      </c>
      <c r="M213" s="48">
        <v>117.33</v>
      </c>
      <c r="N213" s="48">
        <v>83.86</v>
      </c>
      <c r="O213" s="48">
        <v>115.92</v>
      </c>
      <c r="P213" s="48">
        <v>83.86</v>
      </c>
      <c r="Q213" s="48">
        <v>115.92</v>
      </c>
      <c r="R213" s="48">
        <v>79.09</v>
      </c>
      <c r="S213" s="48">
        <v>109.33</v>
      </c>
      <c r="T213" s="48" t="s">
        <v>341</v>
      </c>
      <c r="U213" s="48" t="s">
        <v>341</v>
      </c>
    </row>
    <row r="214" spans="1:21" ht="23.25" thickBot="1">
      <c r="A214" s="59" t="s">
        <v>706</v>
      </c>
      <c r="B214" s="59" t="s">
        <v>709</v>
      </c>
      <c r="C214" s="34" t="s">
        <v>20</v>
      </c>
      <c r="D214" s="34">
        <v>7896261000933</v>
      </c>
      <c r="E214" s="46">
        <v>1006800630046</v>
      </c>
      <c r="F214" s="34">
        <v>526509408112412</v>
      </c>
      <c r="G214" s="34"/>
      <c r="H214" s="47" t="s">
        <v>355</v>
      </c>
      <c r="I214" s="47" t="s">
        <v>21</v>
      </c>
      <c r="J214" s="48">
        <v>28.21</v>
      </c>
      <c r="K214" s="48">
        <v>39</v>
      </c>
      <c r="L214" s="48">
        <v>27.87</v>
      </c>
      <c r="M214" s="48">
        <v>38.53</v>
      </c>
      <c r="N214" s="48">
        <v>27.54</v>
      </c>
      <c r="O214" s="48">
        <v>38.07</v>
      </c>
      <c r="P214" s="48">
        <v>27.54</v>
      </c>
      <c r="Q214" s="48">
        <v>38.07</v>
      </c>
      <c r="R214" s="100">
        <v>25.97</v>
      </c>
      <c r="S214" s="100">
        <v>35.9</v>
      </c>
      <c r="T214" s="100" t="s">
        <v>341</v>
      </c>
      <c r="U214" s="48" t="s">
        <v>341</v>
      </c>
    </row>
    <row r="215" spans="1:21" ht="13.5" thickBot="1">
      <c r="A215" s="59" t="s">
        <v>706</v>
      </c>
      <c r="B215" s="59" t="s">
        <v>710</v>
      </c>
      <c r="C215" s="34" t="s">
        <v>20</v>
      </c>
      <c r="D215" s="34">
        <v>7896261000605</v>
      </c>
      <c r="E215" s="46">
        <v>1006800280010</v>
      </c>
      <c r="F215" s="34">
        <v>526509404117312</v>
      </c>
      <c r="G215" s="34"/>
      <c r="H215" s="47" t="s">
        <v>355</v>
      </c>
      <c r="I215" s="47" t="s">
        <v>21</v>
      </c>
      <c r="J215" s="48">
        <v>13</v>
      </c>
      <c r="K215" s="48">
        <v>17.97</v>
      </c>
      <c r="L215" s="48">
        <v>12.85</v>
      </c>
      <c r="M215" s="48">
        <v>17.76</v>
      </c>
      <c r="N215" s="48">
        <v>12.69</v>
      </c>
      <c r="O215" s="48">
        <v>17.54</v>
      </c>
      <c r="P215" s="48">
        <v>12.69</v>
      </c>
      <c r="Q215" s="48">
        <v>17.54</v>
      </c>
      <c r="R215" s="48">
        <v>11.97</v>
      </c>
      <c r="S215" s="48">
        <v>16.55</v>
      </c>
      <c r="T215" s="48" t="s">
        <v>341</v>
      </c>
      <c r="U215" s="48" t="s">
        <v>341</v>
      </c>
    </row>
    <row r="216" spans="1:21" ht="13.5" thickBot="1">
      <c r="A216" s="59" t="s">
        <v>706</v>
      </c>
      <c r="B216" s="59" t="s">
        <v>711</v>
      </c>
      <c r="C216" s="34" t="s">
        <v>20</v>
      </c>
      <c r="D216" s="34">
        <v>7896261000865</v>
      </c>
      <c r="E216" s="46">
        <v>1006800280037</v>
      </c>
      <c r="F216" s="34">
        <v>526509406111311</v>
      </c>
      <c r="G216" s="34"/>
      <c r="H216" s="47" t="s">
        <v>355</v>
      </c>
      <c r="I216" s="47" t="s">
        <v>21</v>
      </c>
      <c r="J216" s="48">
        <v>59.88</v>
      </c>
      <c r="K216" s="48">
        <v>82.78</v>
      </c>
      <c r="L216" s="48">
        <v>59.16</v>
      </c>
      <c r="M216" s="48">
        <v>81.77</v>
      </c>
      <c r="N216" s="48">
        <v>58.45</v>
      </c>
      <c r="O216" s="48">
        <v>80.79</v>
      </c>
      <c r="P216" s="48">
        <v>58.45</v>
      </c>
      <c r="Q216" s="48">
        <v>80.79</v>
      </c>
      <c r="R216" s="48">
        <v>55.13</v>
      </c>
      <c r="S216" s="48">
        <v>76.21</v>
      </c>
      <c r="T216" s="48" t="s">
        <v>341</v>
      </c>
      <c r="U216" s="48" t="s">
        <v>341</v>
      </c>
    </row>
    <row r="217" spans="1:21" ht="13.5" thickBot="1">
      <c r="A217" s="59" t="s">
        <v>712</v>
      </c>
      <c r="B217" s="59" t="s">
        <v>713</v>
      </c>
      <c r="C217" s="34" t="s">
        <v>20</v>
      </c>
      <c r="D217" s="34">
        <v>7896261008038</v>
      </c>
      <c r="E217" s="46">
        <v>1006809130038</v>
      </c>
      <c r="F217" s="34">
        <v>526509501112117</v>
      </c>
      <c r="G217" s="34"/>
      <c r="H217" s="47" t="s">
        <v>355</v>
      </c>
      <c r="I217" s="47" t="s">
        <v>21</v>
      </c>
      <c r="J217" s="48">
        <v>33.67</v>
      </c>
      <c r="K217" s="48">
        <v>46.54</v>
      </c>
      <c r="L217" s="48">
        <v>33.26</v>
      </c>
      <c r="M217" s="48">
        <v>45.98</v>
      </c>
      <c r="N217" s="48">
        <v>32.86</v>
      </c>
      <c r="O217" s="48">
        <v>45.43</v>
      </c>
      <c r="P217" s="48">
        <v>32.86</v>
      </c>
      <c r="Q217" s="48">
        <v>45.43</v>
      </c>
      <c r="R217" s="48">
        <v>30.99</v>
      </c>
      <c r="S217" s="48">
        <v>42.84</v>
      </c>
      <c r="T217" s="48" t="s">
        <v>341</v>
      </c>
      <c r="U217" s="48" t="s">
        <v>341</v>
      </c>
    </row>
    <row r="218" spans="1:21" ht="23.25" thickBot="1">
      <c r="A218" s="59" t="s">
        <v>714</v>
      </c>
      <c r="B218" s="59" t="s">
        <v>715</v>
      </c>
      <c r="C218" s="34" t="s">
        <v>20</v>
      </c>
      <c r="D218" s="34">
        <v>7896261013698</v>
      </c>
      <c r="E218" s="46">
        <v>1006810560016</v>
      </c>
      <c r="F218" s="34">
        <v>526529501150218</v>
      </c>
      <c r="G218" s="34"/>
      <c r="H218" s="47" t="s">
        <v>355</v>
      </c>
      <c r="I218" s="47" t="s">
        <v>21</v>
      </c>
      <c r="J218" s="48">
        <v>3996.72</v>
      </c>
      <c r="K218" s="48">
        <v>5524.91</v>
      </c>
      <c r="L218" s="48">
        <v>3948.16</v>
      </c>
      <c r="M218" s="48">
        <v>5457.78</v>
      </c>
      <c r="N218" s="48">
        <v>3900.78</v>
      </c>
      <c r="O218" s="48">
        <v>5392.28</v>
      </c>
      <c r="P218" s="48">
        <v>3900.78</v>
      </c>
      <c r="Q218" s="48">
        <v>5392.28</v>
      </c>
      <c r="R218" s="48">
        <v>3678.89</v>
      </c>
      <c r="S218" s="48">
        <v>5085.56</v>
      </c>
      <c r="T218" s="48" t="s">
        <v>341</v>
      </c>
      <c r="U218" s="48" t="s">
        <v>341</v>
      </c>
    </row>
    <row r="219" spans="1:21" ht="23.25" thickBot="1">
      <c r="A219" s="59" t="s">
        <v>716</v>
      </c>
      <c r="B219" s="59" t="s">
        <v>717</v>
      </c>
      <c r="C219" s="34" t="s">
        <v>20</v>
      </c>
      <c r="D219" s="34">
        <v>7896261000612</v>
      </c>
      <c r="E219" s="46">
        <v>1006800870012</v>
      </c>
      <c r="F219" s="34">
        <v>526509602156314</v>
      </c>
      <c r="G219" s="34"/>
      <c r="H219" s="47" t="s">
        <v>355</v>
      </c>
      <c r="I219" s="47" t="s">
        <v>21</v>
      </c>
      <c r="J219" s="48">
        <v>17.83</v>
      </c>
      <c r="K219" s="48">
        <v>24.64</v>
      </c>
      <c r="L219" s="48">
        <v>17.61</v>
      </c>
      <c r="M219" s="48">
        <v>24.34</v>
      </c>
      <c r="N219" s="48">
        <v>17.4</v>
      </c>
      <c r="O219" s="48">
        <v>24.05</v>
      </c>
      <c r="P219" s="48">
        <v>17.4</v>
      </c>
      <c r="Q219" s="48">
        <v>24.05</v>
      </c>
      <c r="R219" s="48">
        <v>16.41</v>
      </c>
      <c r="S219" s="48">
        <v>22.68</v>
      </c>
      <c r="T219" s="48" t="s">
        <v>341</v>
      </c>
      <c r="U219" s="48" t="s">
        <v>341</v>
      </c>
    </row>
    <row r="220" spans="1:21" ht="13.5" thickBot="1">
      <c r="A220" s="59" t="s">
        <v>718</v>
      </c>
      <c r="B220" s="59" t="s">
        <v>413</v>
      </c>
      <c r="C220" s="34" t="s">
        <v>20</v>
      </c>
      <c r="D220" s="34">
        <v>7896261006645</v>
      </c>
      <c r="E220" s="46">
        <v>1006801830065</v>
      </c>
      <c r="F220" s="34">
        <v>526509701111114</v>
      </c>
      <c r="G220" s="34"/>
      <c r="H220" s="47" t="s">
        <v>355</v>
      </c>
      <c r="I220" s="47" t="s">
        <v>21</v>
      </c>
      <c r="J220" s="48">
        <v>20.36</v>
      </c>
      <c r="K220" s="48">
        <v>28.14</v>
      </c>
      <c r="L220" s="48">
        <v>20.11</v>
      </c>
      <c r="M220" s="48">
        <v>27.8</v>
      </c>
      <c r="N220" s="48">
        <v>19.87</v>
      </c>
      <c r="O220" s="48">
        <v>27.47</v>
      </c>
      <c r="P220" s="48">
        <v>19.87</v>
      </c>
      <c r="Q220" s="48">
        <v>27.47</v>
      </c>
      <c r="R220" s="48">
        <v>18.74</v>
      </c>
      <c r="S220" s="48">
        <v>25.9</v>
      </c>
      <c r="T220" s="48" t="s">
        <v>341</v>
      </c>
      <c r="U220" s="48" t="s">
        <v>341</v>
      </c>
    </row>
    <row r="221" spans="1:21" ht="13.5" thickBot="1">
      <c r="A221" s="59" t="s">
        <v>718</v>
      </c>
      <c r="B221" s="59" t="s">
        <v>719</v>
      </c>
      <c r="C221" s="34" t="s">
        <v>20</v>
      </c>
      <c r="D221" s="34">
        <v>7896261006652</v>
      </c>
      <c r="E221" s="46">
        <v>1006801830091</v>
      </c>
      <c r="F221" s="34">
        <v>526509702118112</v>
      </c>
      <c r="G221" s="34"/>
      <c r="H221" s="47" t="s">
        <v>355</v>
      </c>
      <c r="I221" s="47" t="s">
        <v>21</v>
      </c>
      <c r="J221" s="48">
        <v>29.24</v>
      </c>
      <c r="K221" s="48">
        <v>40.41</v>
      </c>
      <c r="L221" s="48">
        <v>28.88</v>
      </c>
      <c r="M221" s="48">
        <v>39.92</v>
      </c>
      <c r="N221" s="48">
        <v>28.53</v>
      </c>
      <c r="O221" s="48">
        <v>39.44</v>
      </c>
      <c r="P221" s="48">
        <v>28.53</v>
      </c>
      <c r="Q221" s="48">
        <v>39.44</v>
      </c>
      <c r="R221" s="48">
        <v>26.91</v>
      </c>
      <c r="S221" s="48">
        <v>37.2</v>
      </c>
      <c r="T221" s="48" t="s">
        <v>341</v>
      </c>
      <c r="U221" s="48" t="s">
        <v>341</v>
      </c>
    </row>
    <row r="222" spans="1:21" ht="13.5" thickBot="1">
      <c r="A222" s="59" t="s">
        <v>718</v>
      </c>
      <c r="B222" s="59" t="s">
        <v>415</v>
      </c>
      <c r="C222" s="34" t="s">
        <v>20</v>
      </c>
      <c r="D222" s="34">
        <v>7896261006638</v>
      </c>
      <c r="E222" s="46">
        <v>1006801830030</v>
      </c>
      <c r="F222" s="34">
        <v>526509703114110</v>
      </c>
      <c r="G222" s="34"/>
      <c r="H222" s="47" t="s">
        <v>355</v>
      </c>
      <c r="I222" s="47" t="s">
        <v>21</v>
      </c>
      <c r="J222" s="48">
        <v>11.84</v>
      </c>
      <c r="K222" s="48">
        <v>16.37</v>
      </c>
      <c r="L222" s="48">
        <v>11.7</v>
      </c>
      <c r="M222" s="48">
        <v>16.17</v>
      </c>
      <c r="N222" s="48">
        <v>11.56</v>
      </c>
      <c r="O222" s="48">
        <v>15.98</v>
      </c>
      <c r="P222" s="48">
        <v>11.56</v>
      </c>
      <c r="Q222" s="48">
        <v>15.98</v>
      </c>
      <c r="R222" s="48">
        <v>10.9</v>
      </c>
      <c r="S222" s="48">
        <v>15.07</v>
      </c>
      <c r="T222" s="48" t="s">
        <v>341</v>
      </c>
      <c r="U222" s="48" t="s">
        <v>341</v>
      </c>
    </row>
    <row r="223" spans="1:21" ht="23.25" thickBot="1">
      <c r="A223" s="59" t="s">
        <v>720</v>
      </c>
      <c r="B223" s="59" t="s">
        <v>721</v>
      </c>
      <c r="C223" s="34" t="s">
        <v>20</v>
      </c>
      <c r="D223" s="34">
        <v>7896261008823</v>
      </c>
      <c r="E223" s="46">
        <v>1006809540031</v>
      </c>
      <c r="F223" s="34">
        <v>526524501111114</v>
      </c>
      <c r="G223" s="34"/>
      <c r="H223" s="47" t="s">
        <v>355</v>
      </c>
      <c r="I223" s="47" t="s">
        <v>21</v>
      </c>
      <c r="J223" s="48">
        <v>30</v>
      </c>
      <c r="K223" s="48">
        <v>41.48</v>
      </c>
      <c r="L223" s="48">
        <v>29.64</v>
      </c>
      <c r="M223" s="48">
        <v>40.97</v>
      </c>
      <c r="N223" s="48">
        <v>29.28</v>
      </c>
      <c r="O223" s="48">
        <v>40.48</v>
      </c>
      <c r="P223" s="48">
        <v>29.28</v>
      </c>
      <c r="Q223" s="48">
        <v>40.48</v>
      </c>
      <c r="R223" s="48">
        <v>27.62</v>
      </c>
      <c r="S223" s="48">
        <v>38.18</v>
      </c>
      <c r="T223" s="48" t="s">
        <v>341</v>
      </c>
      <c r="U223" s="48" t="s">
        <v>341</v>
      </c>
    </row>
    <row r="224" spans="1:21" ht="13.5" thickBot="1">
      <c r="A224" s="59" t="s">
        <v>722</v>
      </c>
      <c r="B224" s="59" t="s">
        <v>723</v>
      </c>
      <c r="C224" s="34" t="s">
        <v>20</v>
      </c>
      <c r="D224" s="34">
        <v>7896261002456</v>
      </c>
      <c r="E224" s="46">
        <v>1006800510131</v>
      </c>
      <c r="F224" s="34">
        <v>526509801116312</v>
      </c>
      <c r="G224" s="34"/>
      <c r="H224" s="47" t="s">
        <v>355</v>
      </c>
      <c r="I224" s="47" t="s">
        <v>21</v>
      </c>
      <c r="J224" s="48">
        <v>5.04</v>
      </c>
      <c r="K224" s="48">
        <v>6.97</v>
      </c>
      <c r="L224" s="48">
        <v>4.98</v>
      </c>
      <c r="M224" s="48">
        <v>6.89</v>
      </c>
      <c r="N224" s="48">
        <v>4.92</v>
      </c>
      <c r="O224" s="48">
        <v>6.8</v>
      </c>
      <c r="P224" s="48">
        <v>4.92</v>
      </c>
      <c r="Q224" s="48">
        <v>6.8</v>
      </c>
      <c r="R224" s="48">
        <v>4.64</v>
      </c>
      <c r="S224" s="48">
        <v>6.42</v>
      </c>
      <c r="T224" s="48" t="s">
        <v>341</v>
      </c>
      <c r="U224" s="48" t="s">
        <v>341</v>
      </c>
    </row>
    <row r="225" spans="1:21" ht="13.5" thickBot="1">
      <c r="A225" s="59" t="s">
        <v>722</v>
      </c>
      <c r="B225" s="59" t="s">
        <v>724</v>
      </c>
      <c r="C225" s="34" t="s">
        <v>20</v>
      </c>
      <c r="D225" s="34">
        <v>7896261002432</v>
      </c>
      <c r="E225" s="46">
        <v>1006800510040</v>
      </c>
      <c r="F225" s="34">
        <v>526509802112310</v>
      </c>
      <c r="G225" s="34"/>
      <c r="H225" s="47" t="s">
        <v>355</v>
      </c>
      <c r="I225" s="47" t="s">
        <v>21</v>
      </c>
      <c r="J225" s="48">
        <v>19.81</v>
      </c>
      <c r="K225" s="48">
        <v>27.39</v>
      </c>
      <c r="L225" s="48">
        <v>19.57</v>
      </c>
      <c r="M225" s="48">
        <v>27.06</v>
      </c>
      <c r="N225" s="48">
        <v>19.34</v>
      </c>
      <c r="O225" s="48">
        <v>26.73</v>
      </c>
      <c r="P225" s="48">
        <v>19.34</v>
      </c>
      <c r="Q225" s="48">
        <v>26.73</v>
      </c>
      <c r="R225" s="100">
        <v>18.24</v>
      </c>
      <c r="S225" s="100">
        <v>25.21</v>
      </c>
      <c r="T225" s="100" t="s">
        <v>341</v>
      </c>
      <c r="U225" s="48" t="s">
        <v>341</v>
      </c>
    </row>
    <row r="226" spans="1:21" ht="13.5" thickBot="1">
      <c r="A226" s="59" t="s">
        <v>722</v>
      </c>
      <c r="B226" s="59" t="s">
        <v>725</v>
      </c>
      <c r="C226" s="34" t="s">
        <v>20</v>
      </c>
      <c r="D226" s="34">
        <v>7896261002449</v>
      </c>
      <c r="E226" s="46">
        <v>1006800510067</v>
      </c>
      <c r="F226" s="34">
        <v>526509803119319</v>
      </c>
      <c r="G226" s="34"/>
      <c r="H226" s="47" t="s">
        <v>355</v>
      </c>
      <c r="I226" s="47" t="s">
        <v>21</v>
      </c>
      <c r="J226" s="48">
        <v>36.45</v>
      </c>
      <c r="K226" s="48">
        <v>50.38</v>
      </c>
      <c r="L226" s="48">
        <v>36</v>
      </c>
      <c r="M226" s="48">
        <v>49.77</v>
      </c>
      <c r="N226" s="48">
        <v>35.57</v>
      </c>
      <c r="O226" s="48">
        <v>49.17</v>
      </c>
      <c r="P226" s="48">
        <v>35.57</v>
      </c>
      <c r="Q226" s="48">
        <v>49.17</v>
      </c>
      <c r="R226" s="48">
        <v>33.55</v>
      </c>
      <c r="S226" s="48">
        <v>46.38</v>
      </c>
      <c r="T226" s="48" t="s">
        <v>341</v>
      </c>
      <c r="U226" s="48" t="s">
        <v>341</v>
      </c>
    </row>
    <row r="227" spans="1:21" ht="13.5" thickBot="1">
      <c r="A227" s="59" t="s">
        <v>722</v>
      </c>
      <c r="B227" s="59" t="s">
        <v>726</v>
      </c>
      <c r="C227" s="34" t="s">
        <v>20</v>
      </c>
      <c r="D227" s="34">
        <v>7896261002463</v>
      </c>
      <c r="E227" s="46">
        <v>1006800510148</v>
      </c>
      <c r="F227" s="34">
        <v>526509804115317</v>
      </c>
      <c r="G227" s="34"/>
      <c r="H227" s="47" t="s">
        <v>355</v>
      </c>
      <c r="I227" s="47" t="s">
        <v>21</v>
      </c>
      <c r="J227" s="48">
        <v>9.04</v>
      </c>
      <c r="K227" s="48">
        <v>12.5</v>
      </c>
      <c r="L227" s="48">
        <v>8.93</v>
      </c>
      <c r="M227" s="48">
        <v>12.34</v>
      </c>
      <c r="N227" s="48">
        <v>8.82</v>
      </c>
      <c r="O227" s="48">
        <v>12.2</v>
      </c>
      <c r="P227" s="48">
        <v>8.82</v>
      </c>
      <c r="Q227" s="48">
        <v>12.2</v>
      </c>
      <c r="R227" s="48">
        <v>8.32</v>
      </c>
      <c r="S227" s="48">
        <v>11.5</v>
      </c>
      <c r="T227" s="48" t="s">
        <v>341</v>
      </c>
      <c r="U227" s="48" t="s">
        <v>341</v>
      </c>
    </row>
    <row r="228" spans="1:21" ht="13.5" thickBot="1">
      <c r="A228" s="59" t="s">
        <v>722</v>
      </c>
      <c r="B228" s="59" t="s">
        <v>727</v>
      </c>
      <c r="C228" s="34" t="s">
        <v>20</v>
      </c>
      <c r="D228" s="34">
        <v>7896261002470</v>
      </c>
      <c r="E228" s="46">
        <v>1006800510091</v>
      </c>
      <c r="F228" s="34">
        <v>526509805138310</v>
      </c>
      <c r="G228" s="34"/>
      <c r="H228" s="47" t="s">
        <v>355</v>
      </c>
      <c r="I228" s="47" t="s">
        <v>21</v>
      </c>
      <c r="J228" s="48">
        <v>16.76</v>
      </c>
      <c r="K228" s="48">
        <v>23.17</v>
      </c>
      <c r="L228" s="48">
        <v>16.56</v>
      </c>
      <c r="M228" s="48">
        <v>22.88</v>
      </c>
      <c r="N228" s="48">
        <v>16.36</v>
      </c>
      <c r="O228" s="48">
        <v>22.61</v>
      </c>
      <c r="P228" s="48">
        <v>16.36</v>
      </c>
      <c r="Q228" s="48">
        <v>22.61</v>
      </c>
      <c r="R228" s="48">
        <v>15.43</v>
      </c>
      <c r="S228" s="48">
        <v>21.32</v>
      </c>
      <c r="T228" s="48" t="s">
        <v>341</v>
      </c>
      <c r="U228" s="48" t="s">
        <v>341</v>
      </c>
    </row>
    <row r="229" spans="1:21" ht="13.5" thickBot="1">
      <c r="A229" s="59" t="s">
        <v>722</v>
      </c>
      <c r="B229" s="59" t="s">
        <v>728</v>
      </c>
      <c r="C229" s="34" t="s">
        <v>20</v>
      </c>
      <c r="D229" s="34">
        <v>7896261002425</v>
      </c>
      <c r="E229" s="46">
        <v>1006800510032</v>
      </c>
      <c r="F229" s="34">
        <v>526509806118313</v>
      </c>
      <c r="G229" s="34"/>
      <c r="H229" s="47" t="s">
        <v>355</v>
      </c>
      <c r="I229" s="47" t="s">
        <v>21</v>
      </c>
      <c r="J229" s="48">
        <v>10.87</v>
      </c>
      <c r="K229" s="48">
        <v>15.02</v>
      </c>
      <c r="L229" s="48">
        <v>10.74</v>
      </c>
      <c r="M229" s="48">
        <v>14.84</v>
      </c>
      <c r="N229" s="48">
        <v>10.61</v>
      </c>
      <c r="O229" s="48">
        <v>14.66</v>
      </c>
      <c r="P229" s="48">
        <v>10.61</v>
      </c>
      <c r="Q229" s="48">
        <v>14.66</v>
      </c>
      <c r="R229" s="48">
        <v>10</v>
      </c>
      <c r="S229" s="48">
        <v>13.83</v>
      </c>
      <c r="T229" s="48" t="s">
        <v>341</v>
      </c>
      <c r="U229" s="48" t="s">
        <v>341</v>
      </c>
    </row>
    <row r="230" spans="1:21" ht="23.25" thickBot="1">
      <c r="A230" s="59" t="s">
        <v>729</v>
      </c>
      <c r="B230" s="59" t="s">
        <v>730</v>
      </c>
      <c r="C230" s="34" t="s">
        <v>20</v>
      </c>
      <c r="D230" s="34">
        <v>7896261007482</v>
      </c>
      <c r="E230" s="46">
        <v>1006808780012</v>
      </c>
      <c r="F230" s="34">
        <v>526509903156410</v>
      </c>
      <c r="G230" s="34"/>
      <c r="H230" s="47" t="s">
        <v>355</v>
      </c>
      <c r="I230" s="47" t="s">
        <v>21</v>
      </c>
      <c r="J230" s="48">
        <v>140.75</v>
      </c>
      <c r="K230" s="48">
        <v>194.56</v>
      </c>
      <c r="L230" s="48">
        <v>139.04</v>
      </c>
      <c r="M230" s="48">
        <v>192.2</v>
      </c>
      <c r="N230" s="48">
        <v>137.37</v>
      </c>
      <c r="O230" s="48">
        <v>189.89</v>
      </c>
      <c r="P230" s="48">
        <v>137.37</v>
      </c>
      <c r="Q230" s="48">
        <v>189.89</v>
      </c>
      <c r="R230" s="48">
        <v>129.56</v>
      </c>
      <c r="S230" s="48">
        <v>179.1</v>
      </c>
      <c r="T230" s="48" t="s">
        <v>341</v>
      </c>
      <c r="U230" s="48" t="s">
        <v>341</v>
      </c>
    </row>
    <row r="231" spans="1:21" ht="23.25" thickBot="1">
      <c r="A231" s="59" t="s">
        <v>729</v>
      </c>
      <c r="B231" s="59" t="s">
        <v>731</v>
      </c>
      <c r="C231" s="34" t="s">
        <v>20</v>
      </c>
      <c r="D231" s="34">
        <v>7896261007505</v>
      </c>
      <c r="E231" s="46">
        <v>1006808780039</v>
      </c>
      <c r="F231" s="34">
        <v>526509902151415</v>
      </c>
      <c r="G231" s="34"/>
      <c r="H231" s="47" t="s">
        <v>355</v>
      </c>
      <c r="I231" s="47" t="s">
        <v>21</v>
      </c>
      <c r="J231" s="48">
        <v>1407.52</v>
      </c>
      <c r="K231" s="48">
        <v>1945.7</v>
      </c>
      <c r="L231" s="48">
        <v>1390.41</v>
      </c>
      <c r="M231" s="48">
        <v>1922.05</v>
      </c>
      <c r="N231" s="48">
        <v>1373.73</v>
      </c>
      <c r="O231" s="48">
        <v>1898.99</v>
      </c>
      <c r="P231" s="48">
        <v>1373.73</v>
      </c>
      <c r="Q231" s="48">
        <v>1898.99</v>
      </c>
      <c r="R231" s="48">
        <v>1295.58</v>
      </c>
      <c r="S231" s="48">
        <v>1790.96</v>
      </c>
      <c r="T231" s="48" t="s">
        <v>341</v>
      </c>
      <c r="U231" s="48" t="s">
        <v>341</v>
      </c>
    </row>
    <row r="232" spans="1:21" ht="23.25" thickBot="1">
      <c r="A232" s="59" t="s">
        <v>729</v>
      </c>
      <c r="B232" s="59" t="s">
        <v>732</v>
      </c>
      <c r="C232" s="34" t="s">
        <v>20</v>
      </c>
      <c r="D232" s="34">
        <v>7896261007499</v>
      </c>
      <c r="E232" s="46">
        <v>1006808780020</v>
      </c>
      <c r="F232" s="34">
        <v>526509901153414</v>
      </c>
      <c r="G232" s="34"/>
      <c r="H232" s="47" t="s">
        <v>355</v>
      </c>
      <c r="I232" s="47" t="s">
        <v>21</v>
      </c>
      <c r="J232" s="48">
        <v>703.76</v>
      </c>
      <c r="K232" s="48">
        <v>972.85</v>
      </c>
      <c r="L232" s="48">
        <v>695.21</v>
      </c>
      <c r="M232" s="48">
        <v>961.03</v>
      </c>
      <c r="N232" s="48">
        <v>686.87</v>
      </c>
      <c r="O232" s="48">
        <v>949.5</v>
      </c>
      <c r="P232" s="48">
        <v>686.87</v>
      </c>
      <c r="Q232" s="48">
        <v>949.5</v>
      </c>
      <c r="R232" s="48">
        <v>647.8</v>
      </c>
      <c r="S232" s="48">
        <v>895.49</v>
      </c>
      <c r="T232" s="48" t="s">
        <v>341</v>
      </c>
      <c r="U232" s="48" t="s">
        <v>341</v>
      </c>
    </row>
    <row r="233" spans="1:21" ht="13.5" thickBot="1">
      <c r="A233" s="59" t="s">
        <v>744</v>
      </c>
      <c r="B233" s="59" t="s">
        <v>746</v>
      </c>
      <c r="C233" s="34" t="s">
        <v>20</v>
      </c>
      <c r="D233" s="34">
        <v>7896261003040</v>
      </c>
      <c r="E233" s="46">
        <v>1006800500071</v>
      </c>
      <c r="F233" s="34">
        <v>526510403153416</v>
      </c>
      <c r="G233" s="34"/>
      <c r="H233" s="47" t="s">
        <v>355</v>
      </c>
      <c r="I233" s="47" t="s">
        <v>21</v>
      </c>
      <c r="J233" s="48">
        <v>87.4</v>
      </c>
      <c r="K233" s="48">
        <v>120.82</v>
      </c>
      <c r="L233" s="48">
        <v>86.34</v>
      </c>
      <c r="M233" s="48">
        <v>119.35</v>
      </c>
      <c r="N233" s="48">
        <v>85.3</v>
      </c>
      <c r="O233" s="48">
        <v>117.92</v>
      </c>
      <c r="P233" s="48">
        <v>85.3</v>
      </c>
      <c r="Q233" s="48">
        <v>117.92</v>
      </c>
      <c r="R233" s="48">
        <v>80.45</v>
      </c>
      <c r="S233" s="48">
        <v>111.21</v>
      </c>
      <c r="T233" s="48" t="s">
        <v>341</v>
      </c>
      <c r="U233" s="48" t="s">
        <v>341</v>
      </c>
    </row>
    <row r="234" spans="1:21" ht="13.5" thickBot="1">
      <c r="A234" s="59" t="s">
        <v>752</v>
      </c>
      <c r="B234" s="59" t="s">
        <v>753</v>
      </c>
      <c r="C234" s="34" t="s">
        <v>20</v>
      </c>
      <c r="D234" s="34">
        <v>7897595605078</v>
      </c>
      <c r="E234" s="46">
        <v>1006809500013</v>
      </c>
      <c r="F234" s="34">
        <v>526510704110112</v>
      </c>
      <c r="G234" s="34"/>
      <c r="H234" s="47" t="s">
        <v>355</v>
      </c>
      <c r="I234" s="47" t="s">
        <v>21</v>
      </c>
      <c r="J234" s="48">
        <v>22.64</v>
      </c>
      <c r="K234" s="48">
        <v>31.29</v>
      </c>
      <c r="L234" s="48">
        <v>22.36</v>
      </c>
      <c r="M234" s="48">
        <v>30.91</v>
      </c>
      <c r="N234" s="48">
        <v>22.09</v>
      </c>
      <c r="O234" s="48">
        <v>30.54</v>
      </c>
      <c r="P234" s="48">
        <v>22.09</v>
      </c>
      <c r="Q234" s="48">
        <v>30.54</v>
      </c>
      <c r="R234" s="48">
        <v>20.84</v>
      </c>
      <c r="S234" s="48">
        <v>28.8</v>
      </c>
      <c r="T234" s="48" t="s">
        <v>341</v>
      </c>
      <c r="U234" s="48" t="s">
        <v>341</v>
      </c>
    </row>
    <row r="235" spans="1:21" ht="13.5" thickBot="1">
      <c r="A235" s="59" t="s">
        <v>752</v>
      </c>
      <c r="B235" s="59" t="s">
        <v>754</v>
      </c>
      <c r="C235" s="34" t="s">
        <v>20</v>
      </c>
      <c r="D235" s="34">
        <v>7897595604750</v>
      </c>
      <c r="E235" s="46">
        <v>1006809500021</v>
      </c>
      <c r="F235" s="34">
        <v>526510701111118</v>
      </c>
      <c r="G235" s="34"/>
      <c r="H235" s="47" t="s">
        <v>355</v>
      </c>
      <c r="I235" s="47" t="s">
        <v>21</v>
      </c>
      <c r="J235" s="48">
        <v>45.28</v>
      </c>
      <c r="K235" s="48">
        <v>62.59</v>
      </c>
      <c r="L235" s="48">
        <v>44.73</v>
      </c>
      <c r="M235" s="48">
        <v>61.83</v>
      </c>
      <c r="N235" s="48">
        <v>44.19</v>
      </c>
      <c r="O235" s="48">
        <v>61.09</v>
      </c>
      <c r="P235" s="48">
        <v>44.19</v>
      </c>
      <c r="Q235" s="48">
        <v>61.09</v>
      </c>
      <c r="R235" s="48">
        <v>41.68</v>
      </c>
      <c r="S235" s="48">
        <v>57.62</v>
      </c>
      <c r="T235" s="48" t="s">
        <v>341</v>
      </c>
      <c r="U235" s="48" t="s">
        <v>341</v>
      </c>
    </row>
    <row r="236" spans="1:21" ht="13.5" thickBot="1">
      <c r="A236" s="59" t="s">
        <v>752</v>
      </c>
      <c r="B236" s="59" t="s">
        <v>755</v>
      </c>
      <c r="C236" s="34" t="s">
        <v>20</v>
      </c>
      <c r="D236" s="34">
        <v>7897595604767</v>
      </c>
      <c r="E236" s="46">
        <v>1006809500048</v>
      </c>
      <c r="F236" s="34">
        <v>526510702118116</v>
      </c>
      <c r="G236" s="34"/>
      <c r="H236" s="47" t="s">
        <v>355</v>
      </c>
      <c r="I236" s="47" t="s">
        <v>21</v>
      </c>
      <c r="J236" s="48">
        <v>90.55</v>
      </c>
      <c r="K236" s="48">
        <v>125.17</v>
      </c>
      <c r="L236" s="48">
        <v>89.45</v>
      </c>
      <c r="M236" s="48">
        <v>123.65</v>
      </c>
      <c r="N236" s="48">
        <v>88.38</v>
      </c>
      <c r="O236" s="48">
        <v>122.17</v>
      </c>
      <c r="P236" s="48">
        <v>88.38</v>
      </c>
      <c r="Q236" s="48">
        <v>122.17</v>
      </c>
      <c r="R236" s="100">
        <v>83.35</v>
      </c>
      <c r="S236" s="100">
        <v>115.22</v>
      </c>
      <c r="T236" s="100" t="s">
        <v>341</v>
      </c>
      <c r="U236" s="48" t="s">
        <v>341</v>
      </c>
    </row>
    <row r="237" spans="1:21" ht="13.5" thickBot="1">
      <c r="A237" s="59" t="s">
        <v>752</v>
      </c>
      <c r="B237" s="59" t="s">
        <v>756</v>
      </c>
      <c r="C237" s="34" t="s">
        <v>20</v>
      </c>
      <c r="D237" s="34">
        <v>7897595604774</v>
      </c>
      <c r="E237" s="46">
        <v>1006809500080</v>
      </c>
      <c r="F237" s="34">
        <v>526510703114114</v>
      </c>
      <c r="G237" s="34"/>
      <c r="H237" s="47" t="s">
        <v>355</v>
      </c>
      <c r="I237" s="47" t="s">
        <v>21</v>
      </c>
      <c r="J237" s="48">
        <v>128.74</v>
      </c>
      <c r="K237" s="48">
        <v>177.97</v>
      </c>
      <c r="L237" s="48">
        <v>127.18</v>
      </c>
      <c r="M237" s="48">
        <v>175.81</v>
      </c>
      <c r="N237" s="48">
        <v>125.65</v>
      </c>
      <c r="O237" s="48">
        <v>173.7</v>
      </c>
      <c r="P237" s="48">
        <v>125.65</v>
      </c>
      <c r="Q237" s="48">
        <v>173.7</v>
      </c>
      <c r="R237" s="48">
        <v>118.51</v>
      </c>
      <c r="S237" s="48">
        <v>163.82</v>
      </c>
      <c r="T237" s="48" t="s">
        <v>341</v>
      </c>
      <c r="U237" s="48" t="s">
        <v>341</v>
      </c>
    </row>
    <row r="238" spans="1:21" ht="23.25" thickBot="1">
      <c r="A238" s="59" t="s">
        <v>757</v>
      </c>
      <c r="B238" s="59" t="s">
        <v>758</v>
      </c>
      <c r="C238" s="34" t="s">
        <v>20</v>
      </c>
      <c r="D238" s="34">
        <v>7896261007451</v>
      </c>
      <c r="E238" s="46">
        <v>1006808710014</v>
      </c>
      <c r="F238" s="34">
        <v>526510803151410</v>
      </c>
      <c r="G238" s="34"/>
      <c r="H238" s="47" t="s">
        <v>355</v>
      </c>
      <c r="I238" s="47" t="s">
        <v>21</v>
      </c>
      <c r="J238" s="48">
        <v>21.8</v>
      </c>
      <c r="K238" s="48">
        <v>30.14</v>
      </c>
      <c r="L238" s="48">
        <v>21.54</v>
      </c>
      <c r="M238" s="48">
        <v>29.78</v>
      </c>
      <c r="N238" s="48">
        <v>21.28</v>
      </c>
      <c r="O238" s="48">
        <v>29.42</v>
      </c>
      <c r="P238" s="48">
        <v>21.28</v>
      </c>
      <c r="Q238" s="48">
        <v>29.42</v>
      </c>
      <c r="R238" s="48">
        <v>20.07</v>
      </c>
      <c r="S238" s="48">
        <v>27.74</v>
      </c>
      <c r="T238" s="48" t="s">
        <v>341</v>
      </c>
      <c r="U238" s="48" t="s">
        <v>341</v>
      </c>
    </row>
    <row r="239" spans="1:21" ht="23.25" thickBot="1">
      <c r="A239" s="59" t="s">
        <v>757</v>
      </c>
      <c r="B239" s="59" t="s">
        <v>759</v>
      </c>
      <c r="C239" s="34" t="s">
        <v>20</v>
      </c>
      <c r="D239" s="34">
        <v>7896261007468</v>
      </c>
      <c r="E239" s="46">
        <v>1006808710022</v>
      </c>
      <c r="F239" s="34">
        <v>526510801159414</v>
      </c>
      <c r="G239" s="34"/>
      <c r="H239" s="47" t="s">
        <v>355</v>
      </c>
      <c r="I239" s="47" t="s">
        <v>21</v>
      </c>
      <c r="J239" s="48">
        <v>218.14</v>
      </c>
      <c r="K239" s="48">
        <v>301.54</v>
      </c>
      <c r="L239" s="48">
        <v>215.49</v>
      </c>
      <c r="M239" s="48">
        <v>297.88</v>
      </c>
      <c r="N239" s="48">
        <v>212.9</v>
      </c>
      <c r="O239" s="48">
        <v>294.3</v>
      </c>
      <c r="P239" s="48">
        <v>212.9</v>
      </c>
      <c r="Q239" s="48">
        <v>294.3</v>
      </c>
      <c r="R239" s="48">
        <v>200.79</v>
      </c>
      <c r="S239" s="48">
        <v>277.56</v>
      </c>
      <c r="T239" s="48" t="s">
        <v>341</v>
      </c>
      <c r="U239" s="48" t="s">
        <v>341</v>
      </c>
    </row>
    <row r="240" spans="1:21" ht="23.25" thickBot="1">
      <c r="A240" s="59" t="s">
        <v>757</v>
      </c>
      <c r="B240" s="59" t="s">
        <v>760</v>
      </c>
      <c r="C240" s="34" t="s">
        <v>20</v>
      </c>
      <c r="D240" s="34">
        <v>7896261007475</v>
      </c>
      <c r="E240" s="46">
        <v>1006808710030</v>
      </c>
      <c r="F240" s="34">
        <v>526510802155412</v>
      </c>
      <c r="G240" s="34"/>
      <c r="H240" s="47" t="s">
        <v>355</v>
      </c>
      <c r="I240" s="47" t="s">
        <v>21</v>
      </c>
      <c r="J240" s="48">
        <v>2181.3</v>
      </c>
      <c r="K240" s="48">
        <v>3015.35</v>
      </c>
      <c r="L240" s="48">
        <v>2154.8</v>
      </c>
      <c r="M240" s="48">
        <v>2978.71</v>
      </c>
      <c r="N240" s="48">
        <v>2128.94</v>
      </c>
      <c r="O240" s="48">
        <v>2942.97</v>
      </c>
      <c r="P240" s="48">
        <v>2128.94</v>
      </c>
      <c r="Q240" s="48">
        <v>2942.97</v>
      </c>
      <c r="R240" s="48">
        <v>2007.84</v>
      </c>
      <c r="S240" s="48">
        <v>2775.56</v>
      </c>
      <c r="T240" s="48" t="s">
        <v>341</v>
      </c>
      <c r="U240" s="48" t="s">
        <v>341</v>
      </c>
    </row>
    <row r="241" spans="1:21" ht="23.25" thickBot="1">
      <c r="A241" s="59" t="s">
        <v>988</v>
      </c>
      <c r="B241" s="59" t="s">
        <v>989</v>
      </c>
      <c r="C241" s="34" t="s">
        <v>20</v>
      </c>
      <c r="D241" s="34">
        <v>7896261002562</v>
      </c>
      <c r="E241" s="46" t="s">
        <v>1040</v>
      </c>
      <c r="F241" s="34">
        <v>526510902133410</v>
      </c>
      <c r="G241" s="34">
        <v>132297</v>
      </c>
      <c r="H241" s="47" t="s">
        <v>1212</v>
      </c>
      <c r="I241" s="47" t="s">
        <v>21</v>
      </c>
      <c r="J241" s="162">
        <v>7.511266</v>
      </c>
      <c r="K241" s="162">
        <v>10.381531656068564</v>
      </c>
      <c r="L241" s="162">
        <v>7.420529999999999</v>
      </c>
      <c r="M241" s="162">
        <v>10.257119159524468</v>
      </c>
      <c r="N241" s="162">
        <v>7.33096</v>
      </c>
      <c r="O241" s="162">
        <v>10.13270666298037</v>
      </c>
      <c r="P241" s="162">
        <v>7.33096</v>
      </c>
      <c r="Q241" s="162">
        <v>10.13270666298037</v>
      </c>
      <c r="R241" s="162">
        <v>6.913956</v>
      </c>
      <c r="S241" s="162">
        <v>9.552115012441249</v>
      </c>
      <c r="T241" s="162">
        <v>6.0844</v>
      </c>
      <c r="U241" s="162">
        <v>8.40475532209013</v>
      </c>
    </row>
    <row r="242" spans="1:21" ht="23.25" thickBot="1">
      <c r="A242" s="59" t="s">
        <v>988</v>
      </c>
      <c r="B242" s="59" t="s">
        <v>192</v>
      </c>
      <c r="C242" s="34" t="s">
        <v>20</v>
      </c>
      <c r="D242" s="34">
        <v>7896261002555</v>
      </c>
      <c r="E242" s="46" t="s">
        <v>193</v>
      </c>
      <c r="F242" s="34">
        <v>526510901137412</v>
      </c>
      <c r="G242" s="34">
        <v>120079</v>
      </c>
      <c r="H242" s="47" t="s">
        <v>1212</v>
      </c>
      <c r="I242" s="47" t="s">
        <v>21</v>
      </c>
      <c r="J242" s="162">
        <v>6.245890999999999</v>
      </c>
      <c r="K242" s="162">
        <v>8.639756704451202</v>
      </c>
      <c r="L242" s="162">
        <v>6.17121</v>
      </c>
      <c r="M242" s="162">
        <v>8.529167818634226</v>
      </c>
      <c r="N242" s="162">
        <v>6.09596</v>
      </c>
      <c r="O242" s="162">
        <v>8.432402543544374</v>
      </c>
      <c r="P242" s="162">
        <v>6.09596</v>
      </c>
      <c r="Q242" s="162">
        <v>8.432402543544374</v>
      </c>
      <c r="R242" s="162">
        <v>5.749206</v>
      </c>
      <c r="S242" s="162">
        <v>7.948576168095106</v>
      </c>
      <c r="T242" s="162" t="s">
        <v>341</v>
      </c>
      <c r="U242" s="162" t="s">
        <v>341</v>
      </c>
    </row>
    <row r="243" spans="1:21" ht="13.5" thickBot="1">
      <c r="A243" s="59" t="s">
        <v>761</v>
      </c>
      <c r="B243" s="59" t="s">
        <v>762</v>
      </c>
      <c r="C243" s="34" t="s">
        <v>26</v>
      </c>
      <c r="D243" s="34">
        <v>7896261002579</v>
      </c>
      <c r="E243" s="46">
        <v>1006800350019</v>
      </c>
      <c r="F243" s="34">
        <v>526511101118411</v>
      </c>
      <c r="G243" s="34"/>
      <c r="H243" s="47" t="s">
        <v>355</v>
      </c>
      <c r="I243" s="47" t="s">
        <v>28</v>
      </c>
      <c r="J243" s="48">
        <v>12.84</v>
      </c>
      <c r="K243" s="48">
        <v>17.06</v>
      </c>
      <c r="L243" s="48">
        <v>12.66</v>
      </c>
      <c r="M243" s="48">
        <v>16.83</v>
      </c>
      <c r="N243" s="48">
        <v>12.48</v>
      </c>
      <c r="O243" s="48">
        <v>16.6</v>
      </c>
      <c r="P243" s="48">
        <v>10.84</v>
      </c>
      <c r="Q243" s="48">
        <v>14.98</v>
      </c>
      <c r="R243" s="48">
        <v>11.67</v>
      </c>
      <c r="S243" s="48">
        <v>15.56</v>
      </c>
      <c r="T243" s="48" t="s">
        <v>341</v>
      </c>
      <c r="U243" s="48" t="s">
        <v>341</v>
      </c>
    </row>
    <row r="244" spans="1:21" ht="23.25" thickBot="1">
      <c r="A244" s="59" t="s">
        <v>763</v>
      </c>
      <c r="B244" s="59" t="s">
        <v>764</v>
      </c>
      <c r="C244" s="34" t="s">
        <v>20</v>
      </c>
      <c r="D244" s="34">
        <v>7896261003132</v>
      </c>
      <c r="E244" s="46">
        <v>1006800310025</v>
      </c>
      <c r="F244" s="34">
        <v>526511201155416</v>
      </c>
      <c r="G244" s="34"/>
      <c r="H244" s="47" t="s">
        <v>355</v>
      </c>
      <c r="I244" s="47" t="s">
        <v>21</v>
      </c>
      <c r="J244" s="48">
        <v>94.09</v>
      </c>
      <c r="K244" s="48">
        <v>130.07</v>
      </c>
      <c r="L244" s="48">
        <v>92.95</v>
      </c>
      <c r="M244" s="48">
        <v>128.49</v>
      </c>
      <c r="N244" s="48">
        <v>91.83</v>
      </c>
      <c r="O244" s="48">
        <v>126.95</v>
      </c>
      <c r="P244" s="48">
        <v>91.83</v>
      </c>
      <c r="Q244" s="48">
        <v>126.95</v>
      </c>
      <c r="R244" s="48">
        <v>86.61</v>
      </c>
      <c r="S244" s="48">
        <v>119.73</v>
      </c>
      <c r="T244" s="48" t="s">
        <v>341</v>
      </c>
      <c r="U244" s="48" t="s">
        <v>341</v>
      </c>
    </row>
    <row r="245" spans="1:21" ht="23.25" thickBot="1">
      <c r="A245" s="59" t="s">
        <v>763</v>
      </c>
      <c r="B245" s="59" t="s">
        <v>765</v>
      </c>
      <c r="C245" s="34" t="s">
        <v>20</v>
      </c>
      <c r="D245" s="34">
        <v>7896261003125</v>
      </c>
      <c r="E245" s="46">
        <v>1006800310017</v>
      </c>
      <c r="F245" s="34">
        <v>526511202119413</v>
      </c>
      <c r="G245" s="34"/>
      <c r="H245" s="47" t="s">
        <v>355</v>
      </c>
      <c r="I245" s="47" t="s">
        <v>21</v>
      </c>
      <c r="J245" s="48">
        <v>268.93</v>
      </c>
      <c r="K245" s="48">
        <v>371.76</v>
      </c>
      <c r="L245" s="48">
        <v>265.66</v>
      </c>
      <c r="M245" s="48">
        <v>367.24</v>
      </c>
      <c r="N245" s="48">
        <v>262.47</v>
      </c>
      <c r="O245" s="48">
        <v>362.83</v>
      </c>
      <c r="P245" s="48">
        <v>262.47</v>
      </c>
      <c r="Q245" s="48">
        <v>362.83</v>
      </c>
      <c r="R245" s="48">
        <v>247.54</v>
      </c>
      <c r="S245" s="48">
        <v>342.19</v>
      </c>
      <c r="T245" s="48" t="s">
        <v>341</v>
      </c>
      <c r="U245" s="48" t="s">
        <v>341</v>
      </c>
    </row>
    <row r="246" spans="1:21" ht="23.25" thickBot="1">
      <c r="A246" s="59" t="s">
        <v>766</v>
      </c>
      <c r="B246" s="59" t="s">
        <v>767</v>
      </c>
      <c r="C246" s="34" t="s">
        <v>20</v>
      </c>
      <c r="D246" s="34">
        <v>7896261007857</v>
      </c>
      <c r="E246" s="46">
        <v>1006808990017</v>
      </c>
      <c r="F246" s="34">
        <v>526511301151412</v>
      </c>
      <c r="G246" s="34"/>
      <c r="H246" s="47" t="s">
        <v>355</v>
      </c>
      <c r="I246" s="47" t="s">
        <v>21</v>
      </c>
      <c r="J246" s="48">
        <v>137.95</v>
      </c>
      <c r="K246" s="48">
        <v>190.69</v>
      </c>
      <c r="L246" s="48">
        <v>136.27</v>
      </c>
      <c r="M246" s="48">
        <v>188.37</v>
      </c>
      <c r="N246" s="48">
        <v>134.63</v>
      </c>
      <c r="O246" s="48">
        <v>186.11</v>
      </c>
      <c r="P246" s="48">
        <v>134.63</v>
      </c>
      <c r="Q246" s="48">
        <v>186.11</v>
      </c>
      <c r="R246" s="48">
        <v>126.98</v>
      </c>
      <c r="S246" s="48">
        <v>175.53</v>
      </c>
      <c r="T246" s="48" t="s">
        <v>341</v>
      </c>
      <c r="U246" s="48" t="s">
        <v>341</v>
      </c>
    </row>
    <row r="247" spans="1:21" ht="23.25" thickBot="1">
      <c r="A247" s="59" t="s">
        <v>766</v>
      </c>
      <c r="B247" s="59" t="s">
        <v>768</v>
      </c>
      <c r="C247" s="34" t="s">
        <v>20</v>
      </c>
      <c r="D247" s="34">
        <v>7896261007864</v>
      </c>
      <c r="E247" s="46">
        <v>1006808990025</v>
      </c>
      <c r="F247" s="34">
        <v>526511302156418</v>
      </c>
      <c r="G247" s="34"/>
      <c r="H247" s="47" t="s">
        <v>355</v>
      </c>
      <c r="I247" s="47" t="s">
        <v>21</v>
      </c>
      <c r="J247" s="48">
        <v>641.46</v>
      </c>
      <c r="K247" s="48">
        <v>886.74</v>
      </c>
      <c r="L247" s="48">
        <v>633.67</v>
      </c>
      <c r="M247" s="48">
        <v>875.96</v>
      </c>
      <c r="N247" s="48">
        <v>626.07</v>
      </c>
      <c r="O247" s="48">
        <v>865.45</v>
      </c>
      <c r="P247" s="48">
        <v>626.07</v>
      </c>
      <c r="Q247" s="48">
        <v>865.45</v>
      </c>
      <c r="R247" s="48">
        <v>590.45</v>
      </c>
      <c r="S247" s="48">
        <v>816.22</v>
      </c>
      <c r="T247" s="48" t="s">
        <v>341</v>
      </c>
      <c r="U247" s="48" t="s">
        <v>341</v>
      </c>
    </row>
    <row r="248" spans="1:21" ht="23.25" thickBot="1">
      <c r="A248" s="59" t="s">
        <v>772</v>
      </c>
      <c r="B248" s="59" t="s">
        <v>795</v>
      </c>
      <c r="C248" s="34" t="s">
        <v>20</v>
      </c>
      <c r="D248" s="34">
        <v>7897595604781</v>
      </c>
      <c r="E248" s="46">
        <v>1006809090011</v>
      </c>
      <c r="F248" s="34">
        <v>526525301114118</v>
      </c>
      <c r="G248" s="34"/>
      <c r="H248" s="47" t="s">
        <v>355</v>
      </c>
      <c r="I248" s="47" t="s">
        <v>21</v>
      </c>
      <c r="J248" s="48">
        <v>9.5</v>
      </c>
      <c r="K248" s="48">
        <v>13.13</v>
      </c>
      <c r="L248" s="48">
        <v>9.38</v>
      </c>
      <c r="M248" s="48">
        <v>12.97</v>
      </c>
      <c r="N248" s="48">
        <v>9.27</v>
      </c>
      <c r="O248" s="48">
        <v>12.81</v>
      </c>
      <c r="P248" s="48">
        <v>9.27</v>
      </c>
      <c r="Q248" s="48">
        <v>12.81</v>
      </c>
      <c r="R248" s="48">
        <v>8.74</v>
      </c>
      <c r="S248" s="48">
        <v>12.08</v>
      </c>
      <c r="T248" s="48" t="s">
        <v>341</v>
      </c>
      <c r="U248" s="48" t="s">
        <v>341</v>
      </c>
    </row>
    <row r="249" spans="1:21" ht="13.5" thickBot="1">
      <c r="A249" s="59" t="s">
        <v>772</v>
      </c>
      <c r="B249" s="59" t="s">
        <v>773</v>
      </c>
      <c r="C249" s="34" t="s">
        <v>20</v>
      </c>
      <c r="D249" s="34">
        <v>7897595604798</v>
      </c>
      <c r="E249" s="46">
        <v>1006809090028</v>
      </c>
      <c r="F249" s="34">
        <v>526525302110116</v>
      </c>
      <c r="G249" s="34"/>
      <c r="H249" s="47" t="s">
        <v>355</v>
      </c>
      <c r="I249" s="47" t="s">
        <v>21</v>
      </c>
      <c r="J249" s="48">
        <v>17.52</v>
      </c>
      <c r="K249" s="48">
        <v>24.22</v>
      </c>
      <c r="L249" s="48">
        <v>17.31</v>
      </c>
      <c r="M249" s="48">
        <v>23.93</v>
      </c>
      <c r="N249" s="48">
        <v>17.1</v>
      </c>
      <c r="O249" s="48">
        <v>23.64</v>
      </c>
      <c r="P249" s="48">
        <v>17.1</v>
      </c>
      <c r="Q249" s="48">
        <v>23.64</v>
      </c>
      <c r="R249" s="100">
        <v>16.13</v>
      </c>
      <c r="S249" s="100">
        <v>22.3</v>
      </c>
      <c r="T249" s="100" t="s">
        <v>341</v>
      </c>
      <c r="U249" s="48" t="s">
        <v>341</v>
      </c>
    </row>
    <row r="250" spans="1:21" ht="23.25" thickBot="1">
      <c r="A250" s="59" t="s">
        <v>774</v>
      </c>
      <c r="B250" s="59" t="s">
        <v>775</v>
      </c>
      <c r="C250" s="34" t="s">
        <v>20</v>
      </c>
      <c r="D250" s="34">
        <v>7896261006485</v>
      </c>
      <c r="E250" s="46">
        <v>1006801770011</v>
      </c>
      <c r="F250" s="34">
        <v>526511501116114</v>
      </c>
      <c r="G250" s="34"/>
      <c r="H250" s="47" t="s">
        <v>355</v>
      </c>
      <c r="I250" s="47" t="s">
        <v>21</v>
      </c>
      <c r="J250" s="48">
        <v>17.81</v>
      </c>
      <c r="K250" s="48">
        <v>24.61</v>
      </c>
      <c r="L250" s="48">
        <v>17.59</v>
      </c>
      <c r="M250" s="48">
        <v>24.32</v>
      </c>
      <c r="N250" s="48">
        <v>17.38</v>
      </c>
      <c r="O250" s="48">
        <v>24.02</v>
      </c>
      <c r="P250" s="48">
        <v>17.38</v>
      </c>
      <c r="Q250" s="48">
        <v>24.02</v>
      </c>
      <c r="R250" s="48">
        <v>16.39</v>
      </c>
      <c r="S250" s="48">
        <v>22.66</v>
      </c>
      <c r="T250" s="48" t="s">
        <v>341</v>
      </c>
      <c r="U250" s="48" t="s">
        <v>341</v>
      </c>
    </row>
    <row r="251" spans="1:21" ht="13.5" thickBot="1">
      <c r="A251" s="59" t="s">
        <v>776</v>
      </c>
      <c r="B251" s="59" t="s">
        <v>777</v>
      </c>
      <c r="C251" s="34" t="s">
        <v>26</v>
      </c>
      <c r="D251" s="34">
        <v>7896261000674</v>
      </c>
      <c r="E251" s="46">
        <v>1006800910014</v>
      </c>
      <c r="F251" s="34">
        <v>526511601161413</v>
      </c>
      <c r="G251" s="34"/>
      <c r="H251" s="47" t="s">
        <v>355</v>
      </c>
      <c r="I251" s="47" t="s">
        <v>28</v>
      </c>
      <c r="J251" s="48">
        <v>8.41</v>
      </c>
      <c r="K251" s="48">
        <v>11.17</v>
      </c>
      <c r="L251" s="48">
        <v>8.29</v>
      </c>
      <c r="M251" s="48">
        <v>11.02</v>
      </c>
      <c r="N251" s="48">
        <v>8.17</v>
      </c>
      <c r="O251" s="48">
        <v>10.87</v>
      </c>
      <c r="P251" s="48">
        <v>7.1</v>
      </c>
      <c r="Q251" s="48">
        <v>9.81</v>
      </c>
      <c r="R251" s="48">
        <v>7.64</v>
      </c>
      <c r="S251" s="48">
        <v>10.19</v>
      </c>
      <c r="T251" s="48" t="s">
        <v>341</v>
      </c>
      <c r="U251" s="48" t="s">
        <v>341</v>
      </c>
    </row>
    <row r="252" spans="1:21" ht="23.25" thickBot="1">
      <c r="A252" s="59" t="s">
        <v>778</v>
      </c>
      <c r="B252" s="59" t="s">
        <v>779</v>
      </c>
      <c r="C252" s="34" t="s">
        <v>20</v>
      </c>
      <c r="D252" s="34">
        <v>7680529670156</v>
      </c>
      <c r="E252" s="46">
        <v>1006808820014</v>
      </c>
      <c r="F252" s="34">
        <v>526511901173417</v>
      </c>
      <c r="G252" s="34"/>
      <c r="H252" s="47" t="s">
        <v>355</v>
      </c>
      <c r="I252" s="47" t="s">
        <v>21</v>
      </c>
      <c r="J252" s="48">
        <v>16.84</v>
      </c>
      <c r="K252" s="48">
        <v>23.28</v>
      </c>
      <c r="L252" s="48">
        <v>16.64</v>
      </c>
      <c r="M252" s="48">
        <v>23</v>
      </c>
      <c r="N252" s="48">
        <v>16.44</v>
      </c>
      <c r="O252" s="48">
        <v>22.72</v>
      </c>
      <c r="P252" s="48">
        <v>16.44</v>
      </c>
      <c r="Q252" s="48">
        <v>22.72</v>
      </c>
      <c r="R252" s="48">
        <v>15.51</v>
      </c>
      <c r="S252" s="48">
        <v>21.44</v>
      </c>
      <c r="T252" s="48" t="s">
        <v>341</v>
      </c>
      <c r="U252" s="48" t="s">
        <v>341</v>
      </c>
    </row>
    <row r="253" spans="1:21" ht="13.5" thickBot="1">
      <c r="A253" s="59" t="s">
        <v>780</v>
      </c>
      <c r="B253" s="59" t="s">
        <v>504</v>
      </c>
      <c r="C253" s="34" t="s">
        <v>111</v>
      </c>
      <c r="D253" s="34">
        <v>7896261002586</v>
      </c>
      <c r="E253" s="46">
        <v>1006800420017</v>
      </c>
      <c r="F253" s="34">
        <v>526512001117411</v>
      </c>
      <c r="G253" s="34"/>
      <c r="H253" s="47" t="s">
        <v>355</v>
      </c>
      <c r="I253" s="47" t="s">
        <v>21</v>
      </c>
      <c r="J253" s="48">
        <v>12.07</v>
      </c>
      <c r="K253" s="48">
        <v>16.69</v>
      </c>
      <c r="L253" s="48">
        <v>11.93</v>
      </c>
      <c r="M253" s="48">
        <v>16.49</v>
      </c>
      <c r="N253" s="48">
        <v>11.78</v>
      </c>
      <c r="O253" s="48">
        <v>16.29</v>
      </c>
      <c r="P253" s="48">
        <v>11.78</v>
      </c>
      <c r="Q253" s="48">
        <v>16.29</v>
      </c>
      <c r="R253" s="48">
        <v>11.11</v>
      </c>
      <c r="S253" s="48">
        <v>15.36</v>
      </c>
      <c r="T253" s="48" t="s">
        <v>341</v>
      </c>
      <c r="U253" s="48" t="s">
        <v>341</v>
      </c>
    </row>
    <row r="254" spans="1:21" ht="13.5" thickBot="1">
      <c r="A254" s="59" t="s">
        <v>780</v>
      </c>
      <c r="B254" s="59" t="s">
        <v>783</v>
      </c>
      <c r="C254" s="34" t="s">
        <v>111</v>
      </c>
      <c r="D254" s="34">
        <v>7896261011748</v>
      </c>
      <c r="E254" s="46">
        <v>1006800420068</v>
      </c>
      <c r="F254" s="34">
        <v>526512005112414</v>
      </c>
      <c r="G254" s="34"/>
      <c r="H254" s="47" t="s">
        <v>355</v>
      </c>
      <c r="I254" s="47" t="s">
        <v>21</v>
      </c>
      <c r="J254" s="48">
        <v>28.57</v>
      </c>
      <c r="K254" s="48">
        <v>39.49</v>
      </c>
      <c r="L254" s="48">
        <v>28.22</v>
      </c>
      <c r="M254" s="48">
        <v>39.01</v>
      </c>
      <c r="N254" s="48">
        <v>27.88</v>
      </c>
      <c r="O254" s="48">
        <v>38.54</v>
      </c>
      <c r="P254" s="48">
        <v>27.88</v>
      </c>
      <c r="Q254" s="48">
        <v>38.54</v>
      </c>
      <c r="R254" s="48">
        <v>26.29</v>
      </c>
      <c r="S254" s="48">
        <v>36.35</v>
      </c>
      <c r="T254" s="48" t="s">
        <v>341</v>
      </c>
      <c r="U254" s="48" t="s">
        <v>341</v>
      </c>
    </row>
    <row r="255" spans="1:21" ht="13.5" thickBot="1">
      <c r="A255" s="59" t="s">
        <v>780</v>
      </c>
      <c r="B255" s="59" t="s">
        <v>506</v>
      </c>
      <c r="C255" s="34" t="s">
        <v>111</v>
      </c>
      <c r="D255" s="34">
        <v>7896261002609</v>
      </c>
      <c r="E255" s="46">
        <v>1006800420033</v>
      </c>
      <c r="F255" s="34">
        <v>526512003111410</v>
      </c>
      <c r="G255" s="34"/>
      <c r="H255" s="47" t="s">
        <v>355</v>
      </c>
      <c r="I255" s="47" t="s">
        <v>21</v>
      </c>
      <c r="J255" s="48">
        <v>28.71</v>
      </c>
      <c r="K255" s="48">
        <v>39.68</v>
      </c>
      <c r="L255" s="48">
        <v>28.36</v>
      </c>
      <c r="M255" s="48">
        <v>39.2</v>
      </c>
      <c r="N255" s="48">
        <v>28.02</v>
      </c>
      <c r="O255" s="48">
        <v>38.73</v>
      </c>
      <c r="P255" s="48">
        <v>28.02</v>
      </c>
      <c r="Q255" s="48">
        <v>38.73</v>
      </c>
      <c r="R255" s="48">
        <v>26.42</v>
      </c>
      <c r="S255" s="48">
        <v>36.53</v>
      </c>
      <c r="T255" s="48" t="s">
        <v>341</v>
      </c>
      <c r="U255" s="48" t="s">
        <v>341</v>
      </c>
    </row>
    <row r="256" spans="1:21" ht="13.5" thickBot="1">
      <c r="A256" s="59" t="s">
        <v>785</v>
      </c>
      <c r="B256" s="59" t="s">
        <v>786</v>
      </c>
      <c r="C256" s="34" t="s">
        <v>20</v>
      </c>
      <c r="D256" s="34">
        <v>7896261000681</v>
      </c>
      <c r="E256" s="46">
        <v>1006800190046</v>
      </c>
      <c r="F256" s="34">
        <v>526512101111415</v>
      </c>
      <c r="G256" s="34"/>
      <c r="H256" s="47" t="s">
        <v>355</v>
      </c>
      <c r="I256" s="47" t="s">
        <v>21</v>
      </c>
      <c r="J256" s="48">
        <v>252.4</v>
      </c>
      <c r="K256" s="48">
        <v>348.9</v>
      </c>
      <c r="L256" s="48">
        <v>249.33</v>
      </c>
      <c r="M256" s="48">
        <v>344.66</v>
      </c>
      <c r="N256" s="48">
        <v>246.34</v>
      </c>
      <c r="O256" s="48">
        <v>340.53</v>
      </c>
      <c r="P256" s="48">
        <v>246.34</v>
      </c>
      <c r="Q256" s="48">
        <v>340.53</v>
      </c>
      <c r="R256" s="48">
        <v>232.33</v>
      </c>
      <c r="S256" s="48">
        <v>321.16</v>
      </c>
      <c r="T256" s="48" t="s">
        <v>341</v>
      </c>
      <c r="U256" s="48" t="s">
        <v>341</v>
      </c>
    </row>
    <row r="257" spans="1:21" ht="23.25" thickBot="1">
      <c r="A257" s="59" t="s">
        <v>291</v>
      </c>
      <c r="B257" s="59" t="s">
        <v>292</v>
      </c>
      <c r="C257" s="34" t="s">
        <v>20</v>
      </c>
      <c r="D257" s="34">
        <v>7896261009868</v>
      </c>
      <c r="E257" s="46">
        <v>1006809780016</v>
      </c>
      <c r="F257" s="34">
        <v>526526401112115</v>
      </c>
      <c r="G257" s="34"/>
      <c r="H257" s="47" t="s">
        <v>355</v>
      </c>
      <c r="I257" s="47" t="s">
        <v>21</v>
      </c>
      <c r="J257" s="48">
        <v>15.86</v>
      </c>
      <c r="K257" s="48">
        <v>21.92</v>
      </c>
      <c r="L257" s="48">
        <v>15.66</v>
      </c>
      <c r="M257" s="48">
        <v>21.65</v>
      </c>
      <c r="N257" s="48">
        <v>15.48</v>
      </c>
      <c r="O257" s="48">
        <v>21.39</v>
      </c>
      <c r="P257" s="48">
        <v>15.48</v>
      </c>
      <c r="Q257" s="48">
        <v>21.39</v>
      </c>
      <c r="R257" s="48">
        <v>14.6</v>
      </c>
      <c r="S257" s="48">
        <v>20.18</v>
      </c>
      <c r="T257" s="48" t="s">
        <v>341</v>
      </c>
      <c r="U257" s="48" t="s">
        <v>341</v>
      </c>
    </row>
    <row r="258" spans="1:21" ht="23.25" thickBot="1">
      <c r="A258" s="59" t="s">
        <v>291</v>
      </c>
      <c r="B258" s="59" t="s">
        <v>295</v>
      </c>
      <c r="C258" s="34" t="s">
        <v>20</v>
      </c>
      <c r="D258" s="34">
        <v>7896261009912</v>
      </c>
      <c r="E258" s="46">
        <v>1006809780040</v>
      </c>
      <c r="F258" s="34">
        <v>526526402119113</v>
      </c>
      <c r="G258" s="34"/>
      <c r="H258" s="47" t="s">
        <v>355</v>
      </c>
      <c r="I258" s="47" t="s">
        <v>21</v>
      </c>
      <c r="J258" s="48">
        <v>30.47</v>
      </c>
      <c r="K258" s="48">
        <v>42.13</v>
      </c>
      <c r="L258" s="48">
        <v>30.1</v>
      </c>
      <c r="M258" s="48">
        <v>41.61</v>
      </c>
      <c r="N258" s="48">
        <v>29.74</v>
      </c>
      <c r="O258" s="48">
        <v>41.12</v>
      </c>
      <c r="P258" s="48">
        <v>29.74</v>
      </c>
      <c r="Q258" s="48">
        <v>41.12</v>
      </c>
      <c r="R258" s="48">
        <v>28.05</v>
      </c>
      <c r="S258" s="48">
        <v>38.78</v>
      </c>
      <c r="T258" s="48" t="s">
        <v>341</v>
      </c>
      <c r="U258" s="48" t="s">
        <v>341</v>
      </c>
    </row>
    <row r="259" spans="1:21" ht="23.25" thickBot="1">
      <c r="A259" s="59" t="s">
        <v>787</v>
      </c>
      <c r="B259" s="59" t="s">
        <v>788</v>
      </c>
      <c r="C259" s="34" t="s">
        <v>20</v>
      </c>
      <c r="D259" s="34">
        <v>7896261014800</v>
      </c>
      <c r="E259" s="46">
        <v>1006800860017</v>
      </c>
      <c r="F259" s="34">
        <v>526512401115319</v>
      </c>
      <c r="G259" s="34"/>
      <c r="H259" s="47" t="s">
        <v>355</v>
      </c>
      <c r="I259" s="47" t="s">
        <v>28</v>
      </c>
      <c r="J259" s="48">
        <v>17.07</v>
      </c>
      <c r="K259" s="48">
        <v>22.69</v>
      </c>
      <c r="L259" s="48">
        <v>16.83</v>
      </c>
      <c r="M259" s="48">
        <v>22.38</v>
      </c>
      <c r="N259" s="48">
        <v>16.59</v>
      </c>
      <c r="O259" s="48">
        <v>22.08</v>
      </c>
      <c r="P259" s="48">
        <v>14.41</v>
      </c>
      <c r="Q259" s="48">
        <v>19.92</v>
      </c>
      <c r="R259" s="48">
        <v>15.51</v>
      </c>
      <c r="S259" s="48">
        <v>20.68</v>
      </c>
      <c r="T259" s="48" t="s">
        <v>341</v>
      </c>
      <c r="U259" s="48" t="s">
        <v>341</v>
      </c>
    </row>
    <row r="260" spans="1:21" ht="23.25" thickBot="1">
      <c r="A260" s="59" t="s">
        <v>789</v>
      </c>
      <c r="B260" s="59" t="s">
        <v>790</v>
      </c>
      <c r="C260" s="34" t="s">
        <v>20</v>
      </c>
      <c r="D260" s="34">
        <v>7896261002692</v>
      </c>
      <c r="E260" s="46">
        <v>1006800170142</v>
      </c>
      <c r="F260" s="34">
        <v>526512501111315</v>
      </c>
      <c r="G260" s="34"/>
      <c r="H260" s="47" t="s">
        <v>355</v>
      </c>
      <c r="I260" s="47" t="s">
        <v>21</v>
      </c>
      <c r="J260" s="48">
        <v>34.22</v>
      </c>
      <c r="K260" s="48">
        <v>47.31</v>
      </c>
      <c r="L260" s="48">
        <v>33.81</v>
      </c>
      <c r="M260" s="48">
        <v>46.73</v>
      </c>
      <c r="N260" s="48">
        <v>33.4</v>
      </c>
      <c r="O260" s="48">
        <v>46.17</v>
      </c>
      <c r="P260" s="48">
        <v>33.4</v>
      </c>
      <c r="Q260" s="48">
        <v>46.17</v>
      </c>
      <c r="R260" s="100">
        <v>31.5</v>
      </c>
      <c r="S260" s="100">
        <v>43.54</v>
      </c>
      <c r="T260" s="100" t="s">
        <v>341</v>
      </c>
      <c r="U260" s="48" t="s">
        <v>341</v>
      </c>
    </row>
    <row r="261" spans="1:21" ht="23.25" thickBot="1">
      <c r="A261" s="59" t="s">
        <v>789</v>
      </c>
      <c r="B261" s="59" t="s">
        <v>791</v>
      </c>
      <c r="C261" s="34" t="s">
        <v>20</v>
      </c>
      <c r="D261" s="34">
        <v>7896261002708</v>
      </c>
      <c r="E261" s="46">
        <v>1006800170134</v>
      </c>
      <c r="F261" s="34">
        <v>526512502116310</v>
      </c>
      <c r="G261" s="34"/>
      <c r="H261" s="47" t="s">
        <v>355</v>
      </c>
      <c r="I261" s="47" t="s">
        <v>21</v>
      </c>
      <c r="J261" s="48">
        <v>66.34</v>
      </c>
      <c r="K261" s="48">
        <v>91.7</v>
      </c>
      <c r="L261" s="48">
        <v>65.53</v>
      </c>
      <c r="M261" s="48">
        <v>90.59</v>
      </c>
      <c r="N261" s="48">
        <v>64.74</v>
      </c>
      <c r="O261" s="48">
        <v>89.5</v>
      </c>
      <c r="P261" s="48">
        <v>64.74</v>
      </c>
      <c r="Q261" s="48">
        <v>89.5</v>
      </c>
      <c r="R261" s="48">
        <v>61.06</v>
      </c>
      <c r="S261" s="48">
        <v>84.41</v>
      </c>
      <c r="T261" s="48" t="s">
        <v>341</v>
      </c>
      <c r="U261" s="48" t="s">
        <v>341</v>
      </c>
    </row>
    <row r="262" spans="1:21" ht="23.25" thickBot="1">
      <c r="A262" s="59" t="s">
        <v>789</v>
      </c>
      <c r="B262" s="59" t="s">
        <v>792</v>
      </c>
      <c r="C262" s="34" t="s">
        <v>20</v>
      </c>
      <c r="D262" s="34">
        <v>7896261002715</v>
      </c>
      <c r="E262" s="46">
        <v>1006800170126</v>
      </c>
      <c r="F262" s="34">
        <v>526512505115315</v>
      </c>
      <c r="G262" s="34"/>
      <c r="H262" s="47" t="s">
        <v>355</v>
      </c>
      <c r="I262" s="47" t="s">
        <v>21</v>
      </c>
      <c r="J262" s="48">
        <v>68.42</v>
      </c>
      <c r="K262" s="48">
        <v>94.58</v>
      </c>
      <c r="L262" s="48">
        <v>67.59</v>
      </c>
      <c r="M262" s="48">
        <v>93.43</v>
      </c>
      <c r="N262" s="48">
        <v>66.78</v>
      </c>
      <c r="O262" s="48">
        <v>92.31</v>
      </c>
      <c r="P262" s="48">
        <v>66.78</v>
      </c>
      <c r="Q262" s="48">
        <v>92.31</v>
      </c>
      <c r="R262" s="48">
        <v>62.98</v>
      </c>
      <c r="S262" s="48">
        <v>87.06</v>
      </c>
      <c r="T262" s="48" t="s">
        <v>341</v>
      </c>
      <c r="U262" s="48" t="s">
        <v>341</v>
      </c>
    </row>
    <row r="263" spans="1:21" ht="23.25" thickBot="1">
      <c r="A263" s="59" t="s">
        <v>789</v>
      </c>
      <c r="B263" s="59" t="s">
        <v>793</v>
      </c>
      <c r="C263" s="34" t="s">
        <v>20</v>
      </c>
      <c r="D263" s="34">
        <v>7896261002722</v>
      </c>
      <c r="E263" s="46">
        <v>1006800170096</v>
      </c>
      <c r="F263" s="34">
        <v>526512506111313</v>
      </c>
      <c r="G263" s="34"/>
      <c r="H263" s="47" t="s">
        <v>355</v>
      </c>
      <c r="I263" s="47" t="s">
        <v>21</v>
      </c>
      <c r="J263" s="48">
        <v>132.46</v>
      </c>
      <c r="K263" s="48">
        <v>183.11</v>
      </c>
      <c r="L263" s="48">
        <v>130.85</v>
      </c>
      <c r="M263" s="48">
        <v>180.89</v>
      </c>
      <c r="N263" s="48">
        <v>129.28</v>
      </c>
      <c r="O263" s="48">
        <v>178.72</v>
      </c>
      <c r="P263" s="48">
        <v>129.28</v>
      </c>
      <c r="Q263" s="48">
        <v>178.72</v>
      </c>
      <c r="R263" s="48">
        <v>121.93</v>
      </c>
      <c r="S263" s="48">
        <v>168.55</v>
      </c>
      <c r="T263" s="48" t="s">
        <v>341</v>
      </c>
      <c r="U263" s="48" t="s">
        <v>341</v>
      </c>
    </row>
    <row r="264" spans="1:21" ht="23.25" thickBot="1">
      <c r="A264" s="59" t="s">
        <v>794</v>
      </c>
      <c r="B264" s="59" t="s">
        <v>795</v>
      </c>
      <c r="C264" s="34" t="s">
        <v>20</v>
      </c>
      <c r="D264" s="34">
        <v>7896261006621</v>
      </c>
      <c r="E264" s="46">
        <v>1006809140025</v>
      </c>
      <c r="F264" s="34">
        <v>526512601130419</v>
      </c>
      <c r="G264" s="34"/>
      <c r="H264" s="47" t="s">
        <v>355</v>
      </c>
      <c r="I264" s="47" t="s">
        <v>21</v>
      </c>
      <c r="J264" s="48">
        <v>95.02</v>
      </c>
      <c r="K264" s="48">
        <v>131.36</v>
      </c>
      <c r="L264" s="48">
        <v>93.87</v>
      </c>
      <c r="M264" s="48">
        <v>129.76</v>
      </c>
      <c r="N264" s="48">
        <v>92.74</v>
      </c>
      <c r="O264" s="48">
        <v>128.2</v>
      </c>
      <c r="P264" s="48">
        <v>92.74</v>
      </c>
      <c r="Q264" s="48">
        <v>128.2</v>
      </c>
      <c r="R264" s="48">
        <v>87.47</v>
      </c>
      <c r="S264" s="48">
        <v>120.92</v>
      </c>
      <c r="T264" s="48" t="s">
        <v>341</v>
      </c>
      <c r="U264" s="48" t="s">
        <v>341</v>
      </c>
    </row>
    <row r="265" spans="1:21" ht="23.25" thickBot="1">
      <c r="A265" s="59" t="s">
        <v>796</v>
      </c>
      <c r="B265" s="59" t="s">
        <v>797</v>
      </c>
      <c r="C265" s="34" t="s">
        <v>20</v>
      </c>
      <c r="D265" s="34">
        <v>7896261010529</v>
      </c>
      <c r="E265" s="46">
        <v>1006809710135</v>
      </c>
      <c r="F265" s="34">
        <v>526524405110218</v>
      </c>
      <c r="G265" s="34"/>
      <c r="H265" s="47" t="s">
        <v>355</v>
      </c>
      <c r="I265" s="47" t="s">
        <v>21</v>
      </c>
      <c r="J265" s="48">
        <v>55.3</v>
      </c>
      <c r="K265" s="48">
        <v>76.44</v>
      </c>
      <c r="L265" s="48">
        <v>54.63</v>
      </c>
      <c r="M265" s="48">
        <v>75.51</v>
      </c>
      <c r="N265" s="48">
        <v>53.97</v>
      </c>
      <c r="O265" s="48">
        <v>74.61</v>
      </c>
      <c r="P265" s="48">
        <v>53.97</v>
      </c>
      <c r="Q265" s="48">
        <v>74.61</v>
      </c>
      <c r="R265" s="48">
        <v>50.9</v>
      </c>
      <c r="S265" s="48">
        <v>70.36</v>
      </c>
      <c r="T265" s="48" t="s">
        <v>341</v>
      </c>
      <c r="U265" s="48" t="s">
        <v>341</v>
      </c>
    </row>
    <row r="266" spans="1:21" ht="23.25" thickBot="1">
      <c r="A266" s="59" t="s">
        <v>796</v>
      </c>
      <c r="B266" s="59" t="s">
        <v>798</v>
      </c>
      <c r="C266" s="34" t="s">
        <v>20</v>
      </c>
      <c r="D266" s="34">
        <v>7896261008595</v>
      </c>
      <c r="E266" s="46">
        <v>1006809710026</v>
      </c>
      <c r="F266" s="34">
        <v>526524401115215</v>
      </c>
      <c r="G266" s="34"/>
      <c r="H266" s="47" t="s">
        <v>355</v>
      </c>
      <c r="I266" s="47" t="s">
        <v>21</v>
      </c>
      <c r="J266" s="48">
        <v>32.36</v>
      </c>
      <c r="K266" s="48">
        <v>44.74</v>
      </c>
      <c r="L266" s="48">
        <v>31.97</v>
      </c>
      <c r="M266" s="48">
        <v>44.2</v>
      </c>
      <c r="N266" s="48">
        <v>31.59</v>
      </c>
      <c r="O266" s="48">
        <v>43.67</v>
      </c>
      <c r="P266" s="48">
        <v>31.59</v>
      </c>
      <c r="Q266" s="48">
        <v>43.67</v>
      </c>
      <c r="R266" s="48">
        <v>29.79</v>
      </c>
      <c r="S266" s="48">
        <v>41.18</v>
      </c>
      <c r="T266" s="48" t="s">
        <v>341</v>
      </c>
      <c r="U266" s="48" t="s">
        <v>341</v>
      </c>
    </row>
    <row r="267" spans="1:21" ht="23.25" thickBot="1">
      <c r="A267" s="59" t="s">
        <v>796</v>
      </c>
      <c r="B267" s="59" t="s">
        <v>330</v>
      </c>
      <c r="C267" s="34" t="s">
        <v>20</v>
      </c>
      <c r="D267" s="34">
        <v>7896261008618</v>
      </c>
      <c r="E267" s="46">
        <v>1006809710042</v>
      </c>
      <c r="F267" s="34">
        <v>526524402111213</v>
      </c>
      <c r="G267" s="34"/>
      <c r="H267" s="47" t="s">
        <v>355</v>
      </c>
      <c r="I267" s="47" t="s">
        <v>21</v>
      </c>
      <c r="J267" s="48">
        <v>88.79</v>
      </c>
      <c r="K267" s="48">
        <v>122.75</v>
      </c>
      <c r="L267" s="48">
        <v>87.72</v>
      </c>
      <c r="M267" s="48">
        <v>121.26</v>
      </c>
      <c r="N267" s="48">
        <v>86.66</v>
      </c>
      <c r="O267" s="48">
        <v>119.8</v>
      </c>
      <c r="P267" s="48">
        <v>86.66</v>
      </c>
      <c r="Q267" s="48">
        <v>119.8</v>
      </c>
      <c r="R267" s="48">
        <v>81.74</v>
      </c>
      <c r="S267" s="48">
        <v>112.99</v>
      </c>
      <c r="T267" s="48" t="s">
        <v>341</v>
      </c>
      <c r="U267" s="48" t="s">
        <v>341</v>
      </c>
    </row>
    <row r="268" spans="1:21" ht="13.5" thickBot="1">
      <c r="A268" s="59" t="s">
        <v>796</v>
      </c>
      <c r="B268" s="59" t="s">
        <v>799</v>
      </c>
      <c r="C268" s="34" t="s">
        <v>20</v>
      </c>
      <c r="D268" s="34">
        <v>7896261013346</v>
      </c>
      <c r="E268" s="46">
        <v>1006809710190</v>
      </c>
      <c r="F268" s="34">
        <v>526524406117216</v>
      </c>
      <c r="G268" s="34"/>
      <c r="H268" s="47" t="s">
        <v>355</v>
      </c>
      <c r="I268" s="47" t="s">
        <v>21</v>
      </c>
      <c r="J268" s="48">
        <v>22.51</v>
      </c>
      <c r="K268" s="48">
        <v>31.12</v>
      </c>
      <c r="L268" s="48">
        <v>22.24</v>
      </c>
      <c r="M268" s="48">
        <v>30.74</v>
      </c>
      <c r="N268" s="48">
        <v>21.97</v>
      </c>
      <c r="O268" s="48">
        <v>30.37</v>
      </c>
      <c r="P268" s="48">
        <v>21.97</v>
      </c>
      <c r="Q268" s="48">
        <v>30.37</v>
      </c>
      <c r="R268" s="48">
        <v>20.72</v>
      </c>
      <c r="S268" s="48">
        <v>28.64</v>
      </c>
      <c r="T268" s="48" t="s">
        <v>341</v>
      </c>
      <c r="U268" s="48" t="s">
        <v>341</v>
      </c>
    </row>
    <row r="269" spans="1:21" ht="23.25" thickBot="1">
      <c r="A269" s="59" t="s">
        <v>796</v>
      </c>
      <c r="B269" s="59" t="s">
        <v>800</v>
      </c>
      <c r="C269" s="34" t="s">
        <v>20</v>
      </c>
      <c r="D269" s="34">
        <v>7896261008649</v>
      </c>
      <c r="E269" s="46">
        <v>1006809710069</v>
      </c>
      <c r="F269" s="34">
        <v>526524403118211</v>
      </c>
      <c r="G269" s="34"/>
      <c r="H269" s="47" t="s">
        <v>355</v>
      </c>
      <c r="I269" s="47" t="s">
        <v>21</v>
      </c>
      <c r="J269" s="48">
        <v>65.6</v>
      </c>
      <c r="K269" s="48">
        <v>90.68</v>
      </c>
      <c r="L269" s="48">
        <v>64.8</v>
      </c>
      <c r="M269" s="48">
        <v>89.58</v>
      </c>
      <c r="N269" s="48">
        <v>64.02</v>
      </c>
      <c r="O269" s="48">
        <v>88.5</v>
      </c>
      <c r="P269" s="48">
        <v>64.02</v>
      </c>
      <c r="Q269" s="48">
        <v>88.5</v>
      </c>
      <c r="R269" s="48">
        <v>60.38</v>
      </c>
      <c r="S269" s="48">
        <v>83.47</v>
      </c>
      <c r="T269" s="48" t="s">
        <v>341</v>
      </c>
      <c r="U269" s="48" t="s">
        <v>341</v>
      </c>
    </row>
    <row r="270" spans="1:21" ht="13.5" thickBot="1">
      <c r="A270" s="59" t="s">
        <v>796</v>
      </c>
      <c r="B270" s="59" t="s">
        <v>801</v>
      </c>
      <c r="C270" s="34" t="s">
        <v>20</v>
      </c>
      <c r="D270" s="34">
        <v>7896261008632</v>
      </c>
      <c r="E270" s="46">
        <v>1006809710050</v>
      </c>
      <c r="F270" s="34">
        <v>526524404114211</v>
      </c>
      <c r="G270" s="34"/>
      <c r="H270" s="47" t="s">
        <v>355</v>
      </c>
      <c r="I270" s="47" t="s">
        <v>21</v>
      </c>
      <c r="J270" s="48">
        <v>29.15</v>
      </c>
      <c r="K270" s="48">
        <v>40.29</v>
      </c>
      <c r="L270" s="48">
        <v>28.79</v>
      </c>
      <c r="M270" s="48">
        <v>39.8</v>
      </c>
      <c r="N270" s="48">
        <v>28.45</v>
      </c>
      <c r="O270" s="48">
        <v>39.32</v>
      </c>
      <c r="P270" s="48">
        <v>28.45</v>
      </c>
      <c r="Q270" s="48">
        <v>39.32</v>
      </c>
      <c r="R270" s="48">
        <v>26.83</v>
      </c>
      <c r="S270" s="48">
        <v>37.09</v>
      </c>
      <c r="T270" s="48" t="s">
        <v>341</v>
      </c>
      <c r="U270" s="48" t="s">
        <v>341</v>
      </c>
    </row>
    <row r="271" spans="1:21" ht="13.5" thickBot="1">
      <c r="A271" s="59" t="s">
        <v>796</v>
      </c>
      <c r="B271" s="59" t="s">
        <v>802</v>
      </c>
      <c r="C271" s="34" t="s">
        <v>20</v>
      </c>
      <c r="D271" s="34">
        <v>7896261011892</v>
      </c>
      <c r="E271" s="46">
        <v>1006809710174</v>
      </c>
      <c r="F271" s="34">
        <v>526524407113214</v>
      </c>
      <c r="G271" s="34"/>
      <c r="H271" s="47" t="s">
        <v>355</v>
      </c>
      <c r="I271" s="47" t="s">
        <v>21</v>
      </c>
      <c r="J271" s="48">
        <v>51.01</v>
      </c>
      <c r="K271" s="48">
        <v>70.51</v>
      </c>
      <c r="L271" s="48">
        <v>50.39</v>
      </c>
      <c r="M271" s="48">
        <v>69.65</v>
      </c>
      <c r="N271" s="48">
        <v>49.78</v>
      </c>
      <c r="O271" s="48">
        <v>68.82</v>
      </c>
      <c r="P271" s="48">
        <v>49.78</v>
      </c>
      <c r="Q271" s="48">
        <v>68.82</v>
      </c>
      <c r="R271" s="100">
        <v>46.95</v>
      </c>
      <c r="S271" s="100">
        <v>64.9</v>
      </c>
      <c r="T271" s="100" t="s">
        <v>341</v>
      </c>
      <c r="U271" s="48" t="s">
        <v>341</v>
      </c>
    </row>
    <row r="272" spans="1:21" ht="13.5" thickBot="1">
      <c r="A272" s="59" t="s">
        <v>803</v>
      </c>
      <c r="B272" s="59" t="s">
        <v>805</v>
      </c>
      <c r="C272" s="34" t="s">
        <v>26</v>
      </c>
      <c r="D272" s="34">
        <v>7896261000735</v>
      </c>
      <c r="E272" s="46">
        <v>1006800700028</v>
      </c>
      <c r="F272" s="34">
        <v>526512801148419</v>
      </c>
      <c r="G272" s="34"/>
      <c r="H272" s="47" t="s">
        <v>355</v>
      </c>
      <c r="I272" s="47" t="s">
        <v>28</v>
      </c>
      <c r="J272" s="48">
        <v>9.72</v>
      </c>
      <c r="K272" s="48">
        <v>12.92</v>
      </c>
      <c r="L272" s="48">
        <v>9.58</v>
      </c>
      <c r="M272" s="48">
        <v>12.75</v>
      </c>
      <c r="N272" s="48">
        <v>9.45</v>
      </c>
      <c r="O272" s="48">
        <v>12.57</v>
      </c>
      <c r="P272" s="48">
        <v>8.21</v>
      </c>
      <c r="Q272" s="48">
        <v>11.35</v>
      </c>
      <c r="R272" s="48">
        <v>8.83</v>
      </c>
      <c r="S272" s="48">
        <v>11.77</v>
      </c>
      <c r="T272" s="48" t="s">
        <v>341</v>
      </c>
      <c r="U272" s="48" t="s">
        <v>341</v>
      </c>
    </row>
    <row r="273" spans="1:21" ht="23.25" thickBot="1">
      <c r="A273" s="59" t="s">
        <v>803</v>
      </c>
      <c r="B273" s="59" t="s">
        <v>806</v>
      </c>
      <c r="C273" s="34" t="s">
        <v>26</v>
      </c>
      <c r="D273" s="34">
        <v>7896261000728</v>
      </c>
      <c r="E273" s="46">
        <v>1006800700011</v>
      </c>
      <c r="F273" s="34">
        <v>526512802160412</v>
      </c>
      <c r="G273" s="34"/>
      <c r="H273" s="47" t="s">
        <v>355</v>
      </c>
      <c r="I273" s="47" t="s">
        <v>28</v>
      </c>
      <c r="J273" s="48">
        <v>6.89</v>
      </c>
      <c r="K273" s="48">
        <v>9.15</v>
      </c>
      <c r="L273" s="48">
        <v>6.79</v>
      </c>
      <c r="M273" s="48">
        <v>9.03</v>
      </c>
      <c r="N273" s="48">
        <v>6.69</v>
      </c>
      <c r="O273" s="48">
        <v>8.91</v>
      </c>
      <c r="P273" s="48">
        <v>5.81</v>
      </c>
      <c r="Q273" s="48">
        <v>8.04</v>
      </c>
      <c r="R273" s="48">
        <v>6.26</v>
      </c>
      <c r="S273" s="48">
        <v>8.35</v>
      </c>
      <c r="T273" s="48" t="s">
        <v>341</v>
      </c>
      <c r="U273" s="48" t="s">
        <v>341</v>
      </c>
    </row>
    <row r="274" spans="1:21" ht="13.5" thickBot="1">
      <c r="A274" s="59" t="s">
        <v>808</v>
      </c>
      <c r="B274" s="59" t="s">
        <v>809</v>
      </c>
      <c r="C274" s="34" t="s">
        <v>20</v>
      </c>
      <c r="D274" s="34">
        <v>7896261009639</v>
      </c>
      <c r="E274" s="46">
        <v>1006809530044</v>
      </c>
      <c r="F274" s="34">
        <v>526524001117113</v>
      </c>
      <c r="G274" s="34"/>
      <c r="H274" s="47" t="s">
        <v>355</v>
      </c>
      <c r="I274" s="47" t="s">
        <v>21</v>
      </c>
      <c r="J274" s="48">
        <v>31.12</v>
      </c>
      <c r="K274" s="48">
        <v>43.02</v>
      </c>
      <c r="L274" s="48">
        <v>30.74</v>
      </c>
      <c r="M274" s="48">
        <v>42.49</v>
      </c>
      <c r="N274" s="48">
        <v>30.37</v>
      </c>
      <c r="O274" s="48">
        <v>41.98</v>
      </c>
      <c r="P274" s="48">
        <v>30.37</v>
      </c>
      <c r="Q274" s="48">
        <v>41.98</v>
      </c>
      <c r="R274" s="48">
        <v>28.64</v>
      </c>
      <c r="S274" s="48">
        <v>39.6</v>
      </c>
      <c r="T274" s="48" t="s">
        <v>341</v>
      </c>
      <c r="U274" s="48" t="s">
        <v>341</v>
      </c>
    </row>
    <row r="275" spans="1:21" ht="13.5" thickBot="1">
      <c r="A275" s="59" t="s">
        <v>808</v>
      </c>
      <c r="B275" s="59" t="s">
        <v>810</v>
      </c>
      <c r="C275" s="34" t="s">
        <v>20</v>
      </c>
      <c r="D275" s="34">
        <v>7896261009646</v>
      </c>
      <c r="E275" s="46">
        <v>1006809530095</v>
      </c>
      <c r="F275" s="34">
        <v>526524002113413</v>
      </c>
      <c r="G275" s="34"/>
      <c r="H275" s="47" t="s">
        <v>355</v>
      </c>
      <c r="I275" s="47" t="s">
        <v>21</v>
      </c>
      <c r="J275" s="48">
        <v>58.81</v>
      </c>
      <c r="K275" s="48">
        <v>81.3</v>
      </c>
      <c r="L275" s="48">
        <v>58.1</v>
      </c>
      <c r="M275" s="48">
        <v>80.32</v>
      </c>
      <c r="N275" s="48">
        <v>57.4</v>
      </c>
      <c r="O275" s="48">
        <v>79.35</v>
      </c>
      <c r="P275" s="48">
        <v>57.4</v>
      </c>
      <c r="Q275" s="48">
        <v>79.35</v>
      </c>
      <c r="R275" s="48">
        <v>54.14</v>
      </c>
      <c r="S275" s="48">
        <v>74.84</v>
      </c>
      <c r="T275" s="48" t="s">
        <v>341</v>
      </c>
      <c r="U275" s="48" t="s">
        <v>341</v>
      </c>
    </row>
    <row r="276" spans="1:21" ht="23.25" thickBot="1">
      <c r="A276" s="59" t="s">
        <v>811</v>
      </c>
      <c r="B276" s="59" t="s">
        <v>812</v>
      </c>
      <c r="C276" s="34" t="s">
        <v>20</v>
      </c>
      <c r="D276" s="34">
        <v>7896261008045</v>
      </c>
      <c r="E276" s="46">
        <v>1006809010016</v>
      </c>
      <c r="F276" s="34">
        <v>526512901150415</v>
      </c>
      <c r="G276" s="34"/>
      <c r="H276" s="47" t="s">
        <v>355</v>
      </c>
      <c r="I276" s="47" t="s">
        <v>21</v>
      </c>
      <c r="J276" s="48">
        <v>32.63</v>
      </c>
      <c r="K276" s="48">
        <v>45.1</v>
      </c>
      <c r="L276" s="48">
        <v>32.23</v>
      </c>
      <c r="M276" s="48">
        <v>44.55</v>
      </c>
      <c r="N276" s="48">
        <v>31.84</v>
      </c>
      <c r="O276" s="48">
        <v>44.02</v>
      </c>
      <c r="P276" s="48">
        <v>31.84</v>
      </c>
      <c r="Q276" s="48">
        <v>44.02</v>
      </c>
      <c r="R276" s="48">
        <v>30.03</v>
      </c>
      <c r="S276" s="48">
        <v>41.51</v>
      </c>
      <c r="T276" s="48" t="s">
        <v>341</v>
      </c>
      <c r="U276" s="48" t="s">
        <v>341</v>
      </c>
    </row>
    <row r="277" spans="1:21" ht="13.5" thickBot="1">
      <c r="A277" s="59" t="s">
        <v>811</v>
      </c>
      <c r="B277" s="59" t="s">
        <v>484</v>
      </c>
      <c r="C277" s="34" t="s">
        <v>20</v>
      </c>
      <c r="D277" s="34">
        <v>7896261008052</v>
      </c>
      <c r="E277" s="46">
        <v>1006809010024</v>
      </c>
      <c r="F277" s="34">
        <v>526512902157413</v>
      </c>
      <c r="G277" s="34"/>
      <c r="H277" s="47" t="s">
        <v>355</v>
      </c>
      <c r="I277" s="47" t="s">
        <v>21</v>
      </c>
      <c r="J277" s="48">
        <v>135.59</v>
      </c>
      <c r="K277" s="48">
        <v>187.43</v>
      </c>
      <c r="L277" s="48">
        <v>133.94</v>
      </c>
      <c r="M277" s="48">
        <v>185.15</v>
      </c>
      <c r="N277" s="48">
        <v>132.33</v>
      </c>
      <c r="O277" s="48">
        <v>182.93</v>
      </c>
      <c r="P277" s="48">
        <v>132.33</v>
      </c>
      <c r="Q277" s="48">
        <v>182.93</v>
      </c>
      <c r="R277" s="48">
        <v>124.81</v>
      </c>
      <c r="S277" s="48">
        <v>172.53</v>
      </c>
      <c r="T277" s="48" t="s">
        <v>341</v>
      </c>
      <c r="U277" s="48" t="s">
        <v>341</v>
      </c>
    </row>
    <row r="278" spans="1:21" ht="13.5" thickBot="1">
      <c r="A278" s="59" t="s">
        <v>832</v>
      </c>
      <c r="B278" s="59" t="s">
        <v>833</v>
      </c>
      <c r="C278" s="34" t="s">
        <v>20</v>
      </c>
      <c r="D278" s="34">
        <v>7896261003590</v>
      </c>
      <c r="E278" s="46">
        <v>1006801050051</v>
      </c>
      <c r="F278" s="34">
        <v>526513002117413</v>
      </c>
      <c r="G278" s="34"/>
      <c r="H278" s="47" t="s">
        <v>355</v>
      </c>
      <c r="I278" s="47" t="s">
        <v>28</v>
      </c>
      <c r="J278" s="48">
        <v>60.03</v>
      </c>
      <c r="K278" s="48">
        <v>79.79</v>
      </c>
      <c r="L278" s="48">
        <v>59.18</v>
      </c>
      <c r="M278" s="48">
        <v>78.7</v>
      </c>
      <c r="N278" s="48">
        <v>58.35</v>
      </c>
      <c r="O278" s="48">
        <v>77.64</v>
      </c>
      <c r="P278" s="48">
        <v>50.68</v>
      </c>
      <c r="Q278" s="48">
        <v>70.06</v>
      </c>
      <c r="R278" s="48">
        <v>54.55</v>
      </c>
      <c r="S278" s="48">
        <v>72.74</v>
      </c>
      <c r="T278" s="48" t="s">
        <v>341</v>
      </c>
      <c r="U278" s="48" t="s">
        <v>341</v>
      </c>
    </row>
    <row r="279" spans="1:21" ht="23.25" thickBot="1">
      <c r="A279" s="59" t="s">
        <v>834</v>
      </c>
      <c r="B279" s="59" t="s">
        <v>835</v>
      </c>
      <c r="C279" s="34" t="s">
        <v>20</v>
      </c>
      <c r="D279" s="34">
        <v>7898088360818</v>
      </c>
      <c r="E279" s="46">
        <v>1006808650011</v>
      </c>
      <c r="F279" s="34">
        <v>526513101174210</v>
      </c>
      <c r="G279" s="34"/>
      <c r="H279" s="47" t="s">
        <v>355</v>
      </c>
      <c r="I279" s="47" t="s">
        <v>21</v>
      </c>
      <c r="J279" s="48">
        <v>41.79</v>
      </c>
      <c r="K279" s="48">
        <v>57.76</v>
      </c>
      <c r="L279" s="48">
        <v>41.28</v>
      </c>
      <c r="M279" s="48">
        <v>57.06</v>
      </c>
      <c r="N279" s="48">
        <v>40.78</v>
      </c>
      <c r="O279" s="48">
        <v>56.38</v>
      </c>
      <c r="P279" s="48">
        <v>40.78</v>
      </c>
      <c r="Q279" s="48">
        <v>56.38</v>
      </c>
      <c r="R279" s="48">
        <v>38.46</v>
      </c>
      <c r="S279" s="48">
        <v>53.17</v>
      </c>
      <c r="T279" s="48" t="s">
        <v>341</v>
      </c>
      <c r="U279" s="48" t="s">
        <v>341</v>
      </c>
    </row>
    <row r="280" spans="1:21" ht="13.5" thickBot="1">
      <c r="A280" s="59" t="s">
        <v>836</v>
      </c>
      <c r="B280" s="59" t="s">
        <v>837</v>
      </c>
      <c r="C280" s="34" t="s">
        <v>20</v>
      </c>
      <c r="D280" s="34">
        <v>7896261009110</v>
      </c>
      <c r="E280" s="46">
        <v>1006809750028</v>
      </c>
      <c r="F280" s="34">
        <v>526525402115111</v>
      </c>
      <c r="G280" s="34"/>
      <c r="H280" s="47" t="s">
        <v>355</v>
      </c>
      <c r="I280" s="47" t="s">
        <v>21</v>
      </c>
      <c r="J280" s="48">
        <v>28.24</v>
      </c>
      <c r="K280" s="48">
        <v>39.04</v>
      </c>
      <c r="L280" s="48">
        <v>27.9</v>
      </c>
      <c r="M280" s="48">
        <v>38.57</v>
      </c>
      <c r="N280" s="48">
        <v>27.57</v>
      </c>
      <c r="O280" s="48">
        <v>38.11</v>
      </c>
      <c r="P280" s="48">
        <v>27.57</v>
      </c>
      <c r="Q280" s="48">
        <v>38.11</v>
      </c>
      <c r="R280" s="48">
        <v>26</v>
      </c>
      <c r="S280" s="48">
        <v>35.94</v>
      </c>
      <c r="T280" s="48" t="s">
        <v>341</v>
      </c>
      <c r="U280" s="48" t="s">
        <v>341</v>
      </c>
    </row>
    <row r="281" spans="1:21" ht="13.5" thickBot="1">
      <c r="A281" s="59" t="s">
        <v>836</v>
      </c>
      <c r="B281" s="59" t="s">
        <v>838</v>
      </c>
      <c r="C281" s="34" t="s">
        <v>20</v>
      </c>
      <c r="D281" s="34">
        <v>7897595605115</v>
      </c>
      <c r="E281" s="46">
        <v>1006809750044</v>
      </c>
      <c r="F281" s="34">
        <v>526525404118116</v>
      </c>
      <c r="G281" s="34"/>
      <c r="H281" s="47" t="s">
        <v>355</v>
      </c>
      <c r="I281" s="47" t="s">
        <v>21</v>
      </c>
      <c r="J281" s="48">
        <v>74.72</v>
      </c>
      <c r="K281" s="48">
        <v>103.29</v>
      </c>
      <c r="L281" s="48">
        <v>73.81</v>
      </c>
      <c r="M281" s="48">
        <v>102.03</v>
      </c>
      <c r="N281" s="48">
        <v>72.92</v>
      </c>
      <c r="O281" s="48">
        <v>100.81</v>
      </c>
      <c r="P281" s="48">
        <v>72.92</v>
      </c>
      <c r="Q281" s="48">
        <v>100.81</v>
      </c>
      <c r="R281" s="48">
        <v>68.78</v>
      </c>
      <c r="S281" s="48">
        <v>95.07</v>
      </c>
      <c r="T281" s="48" t="s">
        <v>341</v>
      </c>
      <c r="U281" s="48" t="s">
        <v>341</v>
      </c>
    </row>
    <row r="282" spans="1:21" ht="13.5" thickBot="1">
      <c r="A282" s="59" t="s">
        <v>836</v>
      </c>
      <c r="B282" s="59" t="s">
        <v>839</v>
      </c>
      <c r="C282" s="34" t="s">
        <v>20</v>
      </c>
      <c r="D282" s="34">
        <v>7896261009127</v>
      </c>
      <c r="E282" s="46">
        <v>1006809750060</v>
      </c>
      <c r="F282" s="34">
        <v>526525401119111</v>
      </c>
      <c r="G282" s="34"/>
      <c r="H282" s="47" t="s">
        <v>355</v>
      </c>
      <c r="I282" s="47" t="s">
        <v>21</v>
      </c>
      <c r="J282" s="48">
        <v>58.54</v>
      </c>
      <c r="K282" s="48">
        <v>80.93</v>
      </c>
      <c r="L282" s="48">
        <v>57.83</v>
      </c>
      <c r="M282" s="48">
        <v>79.94</v>
      </c>
      <c r="N282" s="48">
        <v>57.14</v>
      </c>
      <c r="O282" s="48">
        <v>78.98</v>
      </c>
      <c r="P282" s="48">
        <v>57.14</v>
      </c>
      <c r="Q282" s="48">
        <v>78.98</v>
      </c>
      <c r="R282" s="100">
        <v>53.89</v>
      </c>
      <c r="S282" s="100">
        <v>74.49</v>
      </c>
      <c r="T282" s="100" t="s">
        <v>341</v>
      </c>
      <c r="U282" s="48" t="s">
        <v>341</v>
      </c>
    </row>
    <row r="283" spans="1:21" ht="13.5" thickBot="1">
      <c r="A283" s="59" t="s">
        <v>836</v>
      </c>
      <c r="B283" s="59" t="s">
        <v>840</v>
      </c>
      <c r="C283" s="34" t="s">
        <v>20</v>
      </c>
      <c r="D283" s="34">
        <v>7896261009134</v>
      </c>
      <c r="E283" s="46">
        <v>1006809750109</v>
      </c>
      <c r="F283" s="34">
        <v>526525403111118</v>
      </c>
      <c r="G283" s="34"/>
      <c r="H283" s="47" t="s">
        <v>355</v>
      </c>
      <c r="I283" s="47" t="s">
        <v>21</v>
      </c>
      <c r="J283" s="48">
        <v>87.16</v>
      </c>
      <c r="K283" s="48">
        <v>120.49</v>
      </c>
      <c r="L283" s="48">
        <v>86.1</v>
      </c>
      <c r="M283" s="48">
        <v>119.02</v>
      </c>
      <c r="N283" s="48">
        <v>85.07</v>
      </c>
      <c r="O283" s="48">
        <v>117.59</v>
      </c>
      <c r="P283" s="48">
        <v>85.07</v>
      </c>
      <c r="Q283" s="48">
        <v>117.59</v>
      </c>
      <c r="R283" s="48">
        <v>80.23</v>
      </c>
      <c r="S283" s="48">
        <v>110.9</v>
      </c>
      <c r="T283" s="48" t="s">
        <v>341</v>
      </c>
      <c r="U283" s="48" t="s">
        <v>341</v>
      </c>
    </row>
    <row r="284" spans="1:21" ht="13.5" thickBot="1">
      <c r="A284" s="59" t="s">
        <v>844</v>
      </c>
      <c r="B284" s="59" t="s">
        <v>845</v>
      </c>
      <c r="C284" s="34" t="s">
        <v>20</v>
      </c>
      <c r="D284" s="34">
        <v>7897595604859</v>
      </c>
      <c r="E284" s="46">
        <v>1006809730019</v>
      </c>
      <c r="F284" s="34">
        <v>526525501113115</v>
      </c>
      <c r="G284" s="34"/>
      <c r="H284" s="47" t="s">
        <v>355</v>
      </c>
      <c r="I284" s="47" t="s">
        <v>21</v>
      </c>
      <c r="J284" s="48">
        <v>19.01</v>
      </c>
      <c r="K284" s="48">
        <v>26.28</v>
      </c>
      <c r="L284" s="48">
        <v>18.78</v>
      </c>
      <c r="M284" s="48">
        <v>25.96</v>
      </c>
      <c r="N284" s="48">
        <v>18.55</v>
      </c>
      <c r="O284" s="48">
        <v>25.65</v>
      </c>
      <c r="P284" s="48">
        <v>18.55</v>
      </c>
      <c r="Q284" s="48">
        <v>25.65</v>
      </c>
      <c r="R284" s="48">
        <v>17.5</v>
      </c>
      <c r="S284" s="48">
        <v>24.19</v>
      </c>
      <c r="T284" s="48" t="s">
        <v>341</v>
      </c>
      <c r="U284" s="48" t="s">
        <v>341</v>
      </c>
    </row>
    <row r="285" spans="1:21" ht="13.5" thickBot="1">
      <c r="A285" s="59" t="s">
        <v>846</v>
      </c>
      <c r="B285" s="59" t="s">
        <v>847</v>
      </c>
      <c r="C285" s="34" t="s">
        <v>20</v>
      </c>
      <c r="D285" s="34">
        <v>7896261002838</v>
      </c>
      <c r="E285" s="46">
        <v>1006801480013</v>
      </c>
      <c r="F285" s="34">
        <v>526513501156414</v>
      </c>
      <c r="G285" s="34"/>
      <c r="H285" s="47" t="s">
        <v>355</v>
      </c>
      <c r="I285" s="47" t="s">
        <v>28</v>
      </c>
      <c r="J285" s="48">
        <v>0</v>
      </c>
      <c r="K285" s="48">
        <v>0</v>
      </c>
      <c r="L285" s="48">
        <v>0</v>
      </c>
      <c r="M285" s="48">
        <v>0</v>
      </c>
      <c r="N285" s="48">
        <v>0</v>
      </c>
      <c r="O285" s="48">
        <v>0</v>
      </c>
      <c r="P285" s="48">
        <v>0</v>
      </c>
      <c r="Q285" s="48">
        <v>0</v>
      </c>
      <c r="R285" s="48">
        <v>0</v>
      </c>
      <c r="S285" s="48">
        <v>0</v>
      </c>
      <c r="T285" s="48" t="s">
        <v>341</v>
      </c>
      <c r="U285" s="48" t="s">
        <v>341</v>
      </c>
    </row>
    <row r="286" spans="1:21" ht="23.25" thickBot="1">
      <c r="A286" s="59" t="s">
        <v>846</v>
      </c>
      <c r="B286" s="59" t="s">
        <v>848</v>
      </c>
      <c r="C286" s="34" t="s">
        <v>20</v>
      </c>
      <c r="D286" s="34">
        <v>7896261004542</v>
      </c>
      <c r="E286" s="46">
        <v>1006801480048</v>
      </c>
      <c r="F286" s="34">
        <v>526513502152412</v>
      </c>
      <c r="G286" s="34"/>
      <c r="H286" s="47" t="s">
        <v>355</v>
      </c>
      <c r="I286" s="47" t="s">
        <v>28</v>
      </c>
      <c r="J286" s="48">
        <v>0</v>
      </c>
      <c r="K286" s="48">
        <v>0</v>
      </c>
      <c r="L286" s="48">
        <v>0</v>
      </c>
      <c r="M286" s="48">
        <v>0</v>
      </c>
      <c r="N286" s="48">
        <v>0</v>
      </c>
      <c r="O286" s="48">
        <v>0</v>
      </c>
      <c r="P286" s="48">
        <v>0</v>
      </c>
      <c r="Q286" s="48">
        <v>0</v>
      </c>
      <c r="R286" s="48">
        <v>0</v>
      </c>
      <c r="S286" s="48">
        <v>0</v>
      </c>
      <c r="T286" s="48" t="s">
        <v>341</v>
      </c>
      <c r="U286" s="48" t="s">
        <v>341</v>
      </c>
    </row>
    <row r="287" spans="1:21" ht="13.5" thickBot="1">
      <c r="A287" s="59" t="s">
        <v>846</v>
      </c>
      <c r="B287" s="59" t="s">
        <v>849</v>
      </c>
      <c r="C287" s="34" t="s">
        <v>20</v>
      </c>
      <c r="D287" s="34">
        <v>7896261001688</v>
      </c>
      <c r="E287" s="46">
        <v>1006801480021</v>
      </c>
      <c r="F287" s="34">
        <v>526513503159410</v>
      </c>
      <c r="G287" s="34"/>
      <c r="H287" s="47" t="s">
        <v>355</v>
      </c>
      <c r="I287" s="47" t="s">
        <v>28</v>
      </c>
      <c r="J287" s="48">
        <v>0</v>
      </c>
      <c r="K287" s="48">
        <v>0</v>
      </c>
      <c r="L287" s="48">
        <v>0</v>
      </c>
      <c r="M287" s="48">
        <v>0</v>
      </c>
      <c r="N287" s="48">
        <v>0</v>
      </c>
      <c r="O287" s="48">
        <v>0</v>
      </c>
      <c r="P287" s="48">
        <v>0</v>
      </c>
      <c r="Q287" s="48">
        <v>0</v>
      </c>
      <c r="R287" s="48">
        <v>0</v>
      </c>
      <c r="S287" s="48">
        <v>0</v>
      </c>
      <c r="T287" s="48" t="s">
        <v>341</v>
      </c>
      <c r="U287" s="48" t="s">
        <v>341</v>
      </c>
    </row>
    <row r="288" spans="1:21" ht="13.5" thickBot="1">
      <c r="A288" s="59" t="s">
        <v>846</v>
      </c>
      <c r="B288" s="59" t="s">
        <v>850</v>
      </c>
      <c r="C288" s="34" t="s">
        <v>20</v>
      </c>
      <c r="D288" s="34">
        <v>7896261001695</v>
      </c>
      <c r="E288" s="46">
        <v>1006801480031</v>
      </c>
      <c r="F288" s="34">
        <v>526513504155419</v>
      </c>
      <c r="G288" s="34"/>
      <c r="H288" s="47" t="s">
        <v>355</v>
      </c>
      <c r="I288" s="47" t="s">
        <v>28</v>
      </c>
      <c r="J288" s="48">
        <v>0</v>
      </c>
      <c r="K288" s="48">
        <v>0</v>
      </c>
      <c r="L288" s="48">
        <v>0</v>
      </c>
      <c r="M288" s="48">
        <v>0</v>
      </c>
      <c r="N288" s="48">
        <v>0</v>
      </c>
      <c r="O288" s="48">
        <v>0</v>
      </c>
      <c r="P288" s="48">
        <v>0</v>
      </c>
      <c r="Q288" s="48">
        <v>0</v>
      </c>
      <c r="R288" s="48">
        <v>0</v>
      </c>
      <c r="S288" s="48">
        <v>0</v>
      </c>
      <c r="T288" s="48" t="s">
        <v>341</v>
      </c>
      <c r="U288" s="48" t="s">
        <v>341</v>
      </c>
    </row>
    <row r="289" spans="1:21" ht="23.25" thickBot="1">
      <c r="A289" s="59" t="s">
        <v>851</v>
      </c>
      <c r="B289" s="59" t="s">
        <v>852</v>
      </c>
      <c r="C289" s="34" t="s">
        <v>20</v>
      </c>
      <c r="D289" s="34"/>
      <c r="E289" s="46"/>
      <c r="F289" s="34"/>
      <c r="G289" s="34"/>
      <c r="H289" s="47" t="s">
        <v>355</v>
      </c>
      <c r="I289" s="47" t="s">
        <v>21</v>
      </c>
      <c r="J289" s="48">
        <v>2800.77</v>
      </c>
      <c r="K289" s="48">
        <v>3871.68</v>
      </c>
      <c r="L289" s="48">
        <v>2766.74</v>
      </c>
      <c r="M289" s="48">
        <v>3824.64</v>
      </c>
      <c r="N289" s="48">
        <v>2733.54</v>
      </c>
      <c r="O289" s="48">
        <v>3778.74</v>
      </c>
      <c r="P289" s="48">
        <v>2733.54</v>
      </c>
      <c r="Q289" s="48">
        <v>3778.74</v>
      </c>
      <c r="R289" s="48">
        <v>2578.05</v>
      </c>
      <c r="S289" s="48">
        <v>3563.8</v>
      </c>
      <c r="T289" s="48" t="s">
        <v>341</v>
      </c>
      <c r="U289" s="48" t="s">
        <v>341</v>
      </c>
    </row>
    <row r="290" spans="1:21" ht="23.25" thickBot="1">
      <c r="A290" s="59" t="s">
        <v>851</v>
      </c>
      <c r="B290" s="59" t="s">
        <v>853</v>
      </c>
      <c r="C290" s="34" t="s">
        <v>20</v>
      </c>
      <c r="D290" s="34"/>
      <c r="E290" s="46"/>
      <c r="F290" s="34">
        <v>5.26513707153313E+17</v>
      </c>
      <c r="G290" s="34"/>
      <c r="H290" s="47" t="s">
        <v>355</v>
      </c>
      <c r="I290" s="47" t="s">
        <v>21</v>
      </c>
      <c r="J290" s="48">
        <v>2800.77</v>
      </c>
      <c r="K290" s="48">
        <v>3871.68</v>
      </c>
      <c r="L290" s="48">
        <v>2766.74</v>
      </c>
      <c r="M290" s="48">
        <v>3824.64</v>
      </c>
      <c r="N290" s="48">
        <v>2733.54</v>
      </c>
      <c r="O290" s="48">
        <v>3778.74</v>
      </c>
      <c r="P290" s="48">
        <v>2733.54</v>
      </c>
      <c r="Q290" s="48">
        <v>3778.74</v>
      </c>
      <c r="R290" s="48">
        <v>2578.05</v>
      </c>
      <c r="S290" s="48">
        <v>3563.8</v>
      </c>
      <c r="T290" s="48" t="s">
        <v>341</v>
      </c>
      <c r="U290" s="48" t="s">
        <v>341</v>
      </c>
    </row>
    <row r="291" spans="1:21" ht="23.25" thickBot="1">
      <c r="A291" s="59" t="s">
        <v>851</v>
      </c>
      <c r="B291" s="59" t="s">
        <v>854</v>
      </c>
      <c r="C291" s="34" t="s">
        <v>20</v>
      </c>
      <c r="D291" s="34"/>
      <c r="E291" s="46"/>
      <c r="F291" s="34">
        <v>5.26513705150317E+17</v>
      </c>
      <c r="G291" s="34"/>
      <c r="H291" s="47" t="s">
        <v>355</v>
      </c>
      <c r="I291" s="47" t="s">
        <v>21</v>
      </c>
      <c r="J291" s="48">
        <v>4308.57</v>
      </c>
      <c r="K291" s="48">
        <v>5956</v>
      </c>
      <c r="L291" s="48">
        <v>4256.22</v>
      </c>
      <c r="M291" s="48">
        <v>5883.63</v>
      </c>
      <c r="N291" s="48">
        <v>4205.14</v>
      </c>
      <c r="O291" s="48">
        <v>5813.02</v>
      </c>
      <c r="P291" s="48">
        <v>4205.14</v>
      </c>
      <c r="Q291" s="48">
        <v>5813.02</v>
      </c>
      <c r="R291" s="48">
        <v>3965.95</v>
      </c>
      <c r="S291" s="48">
        <v>5482.37</v>
      </c>
      <c r="T291" s="48" t="s">
        <v>341</v>
      </c>
      <c r="U291" s="48" t="s">
        <v>341</v>
      </c>
    </row>
    <row r="292" spans="1:21" ht="23.25" thickBot="1">
      <c r="A292" s="59" t="s">
        <v>851</v>
      </c>
      <c r="B292" s="59" t="s">
        <v>855</v>
      </c>
      <c r="C292" s="34" t="s">
        <v>20</v>
      </c>
      <c r="D292" s="34"/>
      <c r="E292" s="46"/>
      <c r="F292" s="34">
        <v>5.26513708151314E+17</v>
      </c>
      <c r="G292" s="34"/>
      <c r="H292" s="47" t="s">
        <v>355</v>
      </c>
      <c r="I292" s="47" t="s">
        <v>21</v>
      </c>
      <c r="J292" s="48">
        <v>4308.57</v>
      </c>
      <c r="K292" s="48">
        <v>5956</v>
      </c>
      <c r="L292" s="48">
        <v>4256.22</v>
      </c>
      <c r="M292" s="48">
        <v>5883.63</v>
      </c>
      <c r="N292" s="48">
        <v>4205.14</v>
      </c>
      <c r="O292" s="48">
        <v>5813.02</v>
      </c>
      <c r="P292" s="48">
        <v>4205.14</v>
      </c>
      <c r="Q292" s="48">
        <v>5813.02</v>
      </c>
      <c r="R292" s="48">
        <v>3965.95</v>
      </c>
      <c r="S292" s="48">
        <v>5482.37</v>
      </c>
      <c r="T292" s="48" t="s">
        <v>341</v>
      </c>
      <c r="U292" s="48" t="s">
        <v>341</v>
      </c>
    </row>
    <row r="293" spans="1:21" ht="23.25" thickBot="1">
      <c r="A293" s="59" t="s">
        <v>851</v>
      </c>
      <c r="B293" s="59" t="s">
        <v>856</v>
      </c>
      <c r="C293" s="34" t="s">
        <v>20</v>
      </c>
      <c r="D293" s="34"/>
      <c r="E293" s="46"/>
      <c r="F293" s="34"/>
      <c r="G293" s="34"/>
      <c r="H293" s="47" t="s">
        <v>355</v>
      </c>
      <c r="I293" s="47" t="s">
        <v>21</v>
      </c>
      <c r="J293" s="48">
        <v>5816.53</v>
      </c>
      <c r="K293" s="48">
        <v>8040.55</v>
      </c>
      <c r="L293" s="48">
        <v>5745.86</v>
      </c>
      <c r="M293" s="48">
        <v>7942.85</v>
      </c>
      <c r="N293" s="48">
        <v>5676.91</v>
      </c>
      <c r="O293" s="48">
        <v>7847.54</v>
      </c>
      <c r="P293" s="48">
        <v>5676.91</v>
      </c>
      <c r="Q293" s="48">
        <v>7847.54</v>
      </c>
      <c r="R293" s="100">
        <v>5353.99</v>
      </c>
      <c r="S293" s="100">
        <v>7401.15</v>
      </c>
      <c r="T293" s="100" t="s">
        <v>341</v>
      </c>
      <c r="U293" s="48" t="s">
        <v>341</v>
      </c>
    </row>
    <row r="294" spans="1:21" ht="23.25" thickBot="1">
      <c r="A294" s="59" t="s">
        <v>851</v>
      </c>
      <c r="B294" s="59" t="s">
        <v>857</v>
      </c>
      <c r="C294" s="34" t="s">
        <v>20</v>
      </c>
      <c r="D294" s="34"/>
      <c r="E294" s="46"/>
      <c r="F294" s="34"/>
      <c r="G294" s="34"/>
      <c r="H294" s="47" t="s">
        <v>355</v>
      </c>
      <c r="I294" s="47" t="s">
        <v>21</v>
      </c>
      <c r="J294" s="48">
        <v>5816.53</v>
      </c>
      <c r="K294" s="48">
        <v>8040.55</v>
      </c>
      <c r="L294" s="48">
        <v>5745.86</v>
      </c>
      <c r="M294" s="48">
        <v>7942.85</v>
      </c>
      <c r="N294" s="48">
        <v>5676.91</v>
      </c>
      <c r="O294" s="48">
        <v>7847.54</v>
      </c>
      <c r="P294" s="48">
        <v>5676.91</v>
      </c>
      <c r="Q294" s="48">
        <v>7847.54</v>
      </c>
      <c r="R294" s="48">
        <v>5353.99</v>
      </c>
      <c r="S294" s="48">
        <v>7401.15</v>
      </c>
      <c r="T294" s="48" t="s">
        <v>341</v>
      </c>
      <c r="U294" s="48" t="s">
        <v>341</v>
      </c>
    </row>
    <row r="295" spans="1:21" ht="23.25" thickBot="1">
      <c r="A295" s="59" t="s">
        <v>858</v>
      </c>
      <c r="B295" s="59" t="s">
        <v>859</v>
      </c>
      <c r="C295" s="34" t="s">
        <v>20</v>
      </c>
      <c r="D295" s="34"/>
      <c r="E295" s="46"/>
      <c r="F295" s="34"/>
      <c r="G295" s="34"/>
      <c r="H295" s="47" t="s">
        <v>355</v>
      </c>
      <c r="I295" s="47" t="s">
        <v>21</v>
      </c>
      <c r="J295" s="48">
        <v>2800.77</v>
      </c>
      <c r="K295" s="48">
        <v>3871.68</v>
      </c>
      <c r="L295" s="48">
        <v>2766.74</v>
      </c>
      <c r="M295" s="48">
        <v>3824.64</v>
      </c>
      <c r="N295" s="48">
        <v>2733.54</v>
      </c>
      <c r="O295" s="48">
        <v>3778.74</v>
      </c>
      <c r="P295" s="48">
        <v>2733.54</v>
      </c>
      <c r="Q295" s="48">
        <v>3778.74</v>
      </c>
      <c r="R295" s="48">
        <v>2578.05</v>
      </c>
      <c r="S295" s="48">
        <v>3563.8</v>
      </c>
      <c r="T295" s="48" t="s">
        <v>341</v>
      </c>
      <c r="U295" s="48" t="s">
        <v>341</v>
      </c>
    </row>
    <row r="296" spans="1:21" ht="23.25" thickBot="1">
      <c r="A296" s="59" t="s">
        <v>858</v>
      </c>
      <c r="B296" s="59" t="s">
        <v>860</v>
      </c>
      <c r="C296" s="34" t="s">
        <v>20</v>
      </c>
      <c r="D296" s="34"/>
      <c r="E296" s="46"/>
      <c r="F296" s="34"/>
      <c r="G296" s="34"/>
      <c r="H296" s="47" t="s">
        <v>355</v>
      </c>
      <c r="I296" s="47" t="s">
        <v>21</v>
      </c>
      <c r="J296" s="48">
        <v>4308.57</v>
      </c>
      <c r="K296" s="48">
        <v>5956</v>
      </c>
      <c r="L296" s="48">
        <v>4256.22</v>
      </c>
      <c r="M296" s="48">
        <v>5883.63</v>
      </c>
      <c r="N296" s="48">
        <v>4205.14</v>
      </c>
      <c r="O296" s="48">
        <v>5813.02</v>
      </c>
      <c r="P296" s="48">
        <v>4205.14</v>
      </c>
      <c r="Q296" s="48">
        <v>5813.02</v>
      </c>
      <c r="R296" s="48">
        <v>3965.95</v>
      </c>
      <c r="S296" s="48">
        <v>5482.37</v>
      </c>
      <c r="T296" s="48" t="s">
        <v>341</v>
      </c>
      <c r="U296" s="48" t="s">
        <v>341</v>
      </c>
    </row>
    <row r="297" spans="1:21" ht="23.25" thickBot="1">
      <c r="A297" s="59" t="s">
        <v>858</v>
      </c>
      <c r="B297" s="59" t="s">
        <v>861</v>
      </c>
      <c r="C297" s="34" t="s">
        <v>20</v>
      </c>
      <c r="D297" s="34"/>
      <c r="E297" s="46"/>
      <c r="F297" s="34"/>
      <c r="G297" s="34"/>
      <c r="H297" s="47" t="s">
        <v>355</v>
      </c>
      <c r="I297" s="47" t="s">
        <v>21</v>
      </c>
      <c r="J297" s="48">
        <v>5816.53</v>
      </c>
      <c r="K297" s="48">
        <v>8040.55</v>
      </c>
      <c r="L297" s="48">
        <v>5745.86</v>
      </c>
      <c r="M297" s="48">
        <v>7942.85</v>
      </c>
      <c r="N297" s="48">
        <v>5676.91</v>
      </c>
      <c r="O297" s="48">
        <v>7847.54</v>
      </c>
      <c r="P297" s="48">
        <v>5676.91</v>
      </c>
      <c r="Q297" s="48">
        <v>7847.54</v>
      </c>
      <c r="R297" s="48">
        <v>5353.99</v>
      </c>
      <c r="S297" s="48">
        <v>7401.15</v>
      </c>
      <c r="T297" s="48" t="s">
        <v>341</v>
      </c>
      <c r="U297" s="48" t="s">
        <v>341</v>
      </c>
    </row>
    <row r="298" spans="1:21" ht="23.25" thickBot="1">
      <c r="A298" s="59" t="s">
        <v>862</v>
      </c>
      <c r="B298" s="59" t="s">
        <v>863</v>
      </c>
      <c r="C298" s="34" t="s">
        <v>20</v>
      </c>
      <c r="D298" s="34">
        <v>7896261002876</v>
      </c>
      <c r="E298" s="46">
        <v>1006800070016</v>
      </c>
      <c r="F298" s="34">
        <v>526513801133411</v>
      </c>
      <c r="G298" s="34"/>
      <c r="H298" s="47" t="s">
        <v>355</v>
      </c>
      <c r="I298" s="47" t="s">
        <v>28</v>
      </c>
      <c r="J298" s="48">
        <v>6.67</v>
      </c>
      <c r="K298" s="48">
        <v>8.86</v>
      </c>
      <c r="L298" s="48">
        <v>6.57</v>
      </c>
      <c r="M298" s="48">
        <v>8.74</v>
      </c>
      <c r="N298" s="48">
        <v>6.48</v>
      </c>
      <c r="O298" s="48">
        <v>8.62</v>
      </c>
      <c r="P298" s="48">
        <v>5.63</v>
      </c>
      <c r="Q298" s="48">
        <v>7.78</v>
      </c>
      <c r="R298" s="48">
        <v>6.06</v>
      </c>
      <c r="S298" s="48">
        <v>8.08</v>
      </c>
      <c r="T298" s="48" t="s">
        <v>341</v>
      </c>
      <c r="U298" s="48" t="s">
        <v>341</v>
      </c>
    </row>
    <row r="299" spans="1:21" ht="13.5" thickBot="1">
      <c r="A299" s="59" t="s">
        <v>864</v>
      </c>
      <c r="B299" s="59" t="s">
        <v>865</v>
      </c>
      <c r="C299" s="34" t="s">
        <v>20</v>
      </c>
      <c r="D299" s="34">
        <v>7896261007024</v>
      </c>
      <c r="E299" s="46">
        <v>1006808740037</v>
      </c>
      <c r="F299" s="34">
        <v>526514002110115</v>
      </c>
      <c r="G299" s="34"/>
      <c r="H299" s="47" t="s">
        <v>355</v>
      </c>
      <c r="I299" s="47" t="s">
        <v>21</v>
      </c>
      <c r="J299" s="48">
        <v>12.34</v>
      </c>
      <c r="K299" s="48">
        <v>17.06</v>
      </c>
      <c r="L299" s="48">
        <v>12.19</v>
      </c>
      <c r="M299" s="48">
        <v>16.85</v>
      </c>
      <c r="N299" s="48">
        <v>12.04</v>
      </c>
      <c r="O299" s="48">
        <v>16.65</v>
      </c>
      <c r="P299" s="48">
        <v>12.04</v>
      </c>
      <c r="Q299" s="48">
        <v>16.65</v>
      </c>
      <c r="R299" s="48">
        <v>11.36</v>
      </c>
      <c r="S299" s="48">
        <v>15.7</v>
      </c>
      <c r="T299" s="48" t="s">
        <v>341</v>
      </c>
      <c r="U299" s="48" t="s">
        <v>341</v>
      </c>
    </row>
    <row r="300" spans="1:21" ht="23.25" thickBot="1">
      <c r="A300" s="59" t="s">
        <v>864</v>
      </c>
      <c r="B300" s="59" t="s">
        <v>866</v>
      </c>
      <c r="C300" s="34" t="s">
        <v>20</v>
      </c>
      <c r="D300" s="34">
        <v>7896261007031</v>
      </c>
      <c r="E300" s="46">
        <v>1006808740045</v>
      </c>
      <c r="F300" s="34">
        <v>526514001114117</v>
      </c>
      <c r="G300" s="34"/>
      <c r="H300" s="47" t="s">
        <v>355</v>
      </c>
      <c r="I300" s="47" t="s">
        <v>21</v>
      </c>
      <c r="J300" s="48">
        <v>35.08</v>
      </c>
      <c r="K300" s="48">
        <v>48.49</v>
      </c>
      <c r="L300" s="48">
        <v>34.65</v>
      </c>
      <c r="M300" s="48">
        <v>47.9</v>
      </c>
      <c r="N300" s="48">
        <v>34.23</v>
      </c>
      <c r="O300" s="48">
        <v>47.32</v>
      </c>
      <c r="P300" s="48">
        <v>34.23</v>
      </c>
      <c r="Q300" s="48">
        <v>47.32</v>
      </c>
      <c r="R300" s="48">
        <v>32.29</v>
      </c>
      <c r="S300" s="48">
        <v>44.63</v>
      </c>
      <c r="T300" s="48" t="s">
        <v>341</v>
      </c>
      <c r="U300" s="48" t="s">
        <v>341</v>
      </c>
    </row>
    <row r="301" spans="1:21" ht="13.5" thickBot="1">
      <c r="A301" s="59" t="s">
        <v>864</v>
      </c>
      <c r="B301" s="59" t="s">
        <v>867</v>
      </c>
      <c r="C301" s="34" t="s">
        <v>20</v>
      </c>
      <c r="D301" s="34">
        <v>7896261007048</v>
      </c>
      <c r="E301" s="46">
        <v>1006808740053</v>
      </c>
      <c r="F301" s="34">
        <v>526514003117113</v>
      </c>
      <c r="G301" s="34"/>
      <c r="H301" s="47" t="s">
        <v>355</v>
      </c>
      <c r="I301" s="47" t="s">
        <v>21</v>
      </c>
      <c r="J301" s="48">
        <v>17.34</v>
      </c>
      <c r="K301" s="48">
        <v>23.97</v>
      </c>
      <c r="L301" s="48">
        <v>17.13</v>
      </c>
      <c r="M301" s="48">
        <v>23.68</v>
      </c>
      <c r="N301" s="48">
        <v>16.92</v>
      </c>
      <c r="O301" s="48">
        <v>23.4</v>
      </c>
      <c r="P301" s="48">
        <v>16.92</v>
      </c>
      <c r="Q301" s="48">
        <v>23.4</v>
      </c>
      <c r="R301" s="48">
        <v>15.96</v>
      </c>
      <c r="S301" s="48">
        <v>22.06</v>
      </c>
      <c r="T301" s="48" t="s">
        <v>341</v>
      </c>
      <c r="U301" s="48" t="s">
        <v>341</v>
      </c>
    </row>
    <row r="302" spans="1:21" ht="23.25" thickBot="1">
      <c r="A302" s="59" t="s">
        <v>864</v>
      </c>
      <c r="B302" s="59" t="s">
        <v>868</v>
      </c>
      <c r="C302" s="34" t="s">
        <v>20</v>
      </c>
      <c r="D302" s="34">
        <v>7896261007055</v>
      </c>
      <c r="E302" s="46">
        <v>1006808740061</v>
      </c>
      <c r="F302" s="34">
        <v>526514004113111</v>
      </c>
      <c r="G302" s="34"/>
      <c r="H302" s="47" t="s">
        <v>355</v>
      </c>
      <c r="I302" s="47" t="s">
        <v>21</v>
      </c>
      <c r="J302" s="48">
        <v>52.16</v>
      </c>
      <c r="K302" s="48">
        <v>72.11</v>
      </c>
      <c r="L302" s="48">
        <v>51.53</v>
      </c>
      <c r="M302" s="48">
        <v>71.23</v>
      </c>
      <c r="N302" s="48">
        <v>50.91</v>
      </c>
      <c r="O302" s="48">
        <v>70.38</v>
      </c>
      <c r="P302" s="48">
        <v>50.91</v>
      </c>
      <c r="Q302" s="48">
        <v>70.38</v>
      </c>
      <c r="R302" s="48">
        <v>48.02</v>
      </c>
      <c r="S302" s="48">
        <v>66.37</v>
      </c>
      <c r="T302" s="48" t="s">
        <v>341</v>
      </c>
      <c r="U302" s="48" t="s">
        <v>341</v>
      </c>
    </row>
    <row r="303" spans="1:21" ht="13.5" thickBot="1">
      <c r="A303" s="59" t="s">
        <v>864</v>
      </c>
      <c r="B303" s="59" t="s">
        <v>869</v>
      </c>
      <c r="C303" s="34" t="s">
        <v>20</v>
      </c>
      <c r="D303" s="34">
        <v>7896261007062</v>
      </c>
      <c r="E303" s="46">
        <v>1006808740071</v>
      </c>
      <c r="F303" s="34">
        <v>526514005111112</v>
      </c>
      <c r="G303" s="34"/>
      <c r="H303" s="47" t="s">
        <v>355</v>
      </c>
      <c r="I303" s="47" t="s">
        <v>21</v>
      </c>
      <c r="J303" s="48">
        <v>19.29</v>
      </c>
      <c r="K303" s="48">
        <v>26.67</v>
      </c>
      <c r="L303" s="48">
        <v>19.06</v>
      </c>
      <c r="M303" s="48">
        <v>26.35</v>
      </c>
      <c r="N303" s="48">
        <v>18.83</v>
      </c>
      <c r="O303" s="48">
        <v>26.03</v>
      </c>
      <c r="P303" s="48">
        <v>18.83</v>
      </c>
      <c r="Q303" s="48">
        <v>26.03</v>
      </c>
      <c r="R303" s="48">
        <v>17.76</v>
      </c>
      <c r="S303" s="48">
        <v>24.55</v>
      </c>
      <c r="T303" s="48" t="s">
        <v>341</v>
      </c>
      <c r="U303" s="48" t="s">
        <v>341</v>
      </c>
    </row>
    <row r="304" spans="1:21" ht="23.25" thickBot="1">
      <c r="A304" s="59" t="s">
        <v>864</v>
      </c>
      <c r="B304" s="59" t="s">
        <v>870</v>
      </c>
      <c r="C304" s="34" t="s">
        <v>20</v>
      </c>
      <c r="D304" s="34">
        <v>7896261007017</v>
      </c>
      <c r="E304" s="46">
        <v>1006808740029</v>
      </c>
      <c r="F304" s="34">
        <v>526514006116118</v>
      </c>
      <c r="G304" s="34"/>
      <c r="H304" s="47" t="s">
        <v>355</v>
      </c>
      <c r="I304" s="47" t="s">
        <v>21</v>
      </c>
      <c r="J304" s="48">
        <v>21.67</v>
      </c>
      <c r="K304" s="48">
        <v>29.96</v>
      </c>
      <c r="L304" s="48">
        <v>21.41</v>
      </c>
      <c r="M304" s="48">
        <v>29.6</v>
      </c>
      <c r="N304" s="48">
        <v>21.15</v>
      </c>
      <c r="O304" s="48">
        <v>29.24</v>
      </c>
      <c r="P304" s="48">
        <v>21.15</v>
      </c>
      <c r="Q304" s="48">
        <v>29.24</v>
      </c>
      <c r="R304" s="100">
        <v>19.95</v>
      </c>
      <c r="S304" s="100">
        <v>27.58</v>
      </c>
      <c r="T304" s="100" t="s">
        <v>341</v>
      </c>
      <c r="U304" s="48" t="s">
        <v>341</v>
      </c>
    </row>
    <row r="305" spans="1:21" ht="13.5" thickBot="1">
      <c r="A305" s="59" t="s">
        <v>871</v>
      </c>
      <c r="B305" s="59" t="s">
        <v>872</v>
      </c>
      <c r="C305" s="34" t="s">
        <v>20</v>
      </c>
      <c r="D305" s="34">
        <v>7896261001619</v>
      </c>
      <c r="E305" s="46">
        <v>1006800550018</v>
      </c>
      <c r="F305" s="34">
        <v>526514101119315</v>
      </c>
      <c r="G305" s="34"/>
      <c r="H305" s="47" t="s">
        <v>355</v>
      </c>
      <c r="I305" s="47" t="s">
        <v>28</v>
      </c>
      <c r="J305" s="48">
        <v>9.14</v>
      </c>
      <c r="K305" s="48">
        <v>12.15</v>
      </c>
      <c r="L305" s="48">
        <v>9.01</v>
      </c>
      <c r="M305" s="48">
        <v>11.99</v>
      </c>
      <c r="N305" s="48">
        <v>8.89</v>
      </c>
      <c r="O305" s="48">
        <v>11.82</v>
      </c>
      <c r="P305" s="48">
        <v>7.72</v>
      </c>
      <c r="Q305" s="48">
        <v>10.67</v>
      </c>
      <c r="R305" s="48">
        <v>8.3</v>
      </c>
      <c r="S305" s="48">
        <v>11.07</v>
      </c>
      <c r="T305" s="48" t="s">
        <v>341</v>
      </c>
      <c r="U305" s="48" t="s">
        <v>341</v>
      </c>
    </row>
    <row r="306" spans="1:21" ht="13.5" thickBot="1">
      <c r="A306" s="59" t="s">
        <v>871</v>
      </c>
      <c r="B306" s="59" t="s">
        <v>873</v>
      </c>
      <c r="C306" s="34" t="s">
        <v>20</v>
      </c>
      <c r="D306" s="34">
        <v>7896261004733</v>
      </c>
      <c r="E306" s="46">
        <v>1006800550042</v>
      </c>
      <c r="F306" s="34">
        <v>526514102115313</v>
      </c>
      <c r="G306" s="34"/>
      <c r="H306" s="47" t="s">
        <v>355</v>
      </c>
      <c r="I306" s="47" t="s">
        <v>28</v>
      </c>
      <c r="J306" s="48">
        <v>18.15</v>
      </c>
      <c r="K306" s="48">
        <v>24.13</v>
      </c>
      <c r="L306" s="48">
        <v>17.9</v>
      </c>
      <c r="M306" s="48">
        <v>23.8</v>
      </c>
      <c r="N306" s="48">
        <v>17.65</v>
      </c>
      <c r="O306" s="48">
        <v>23.48</v>
      </c>
      <c r="P306" s="48">
        <v>15.33</v>
      </c>
      <c r="Q306" s="48">
        <v>21.19</v>
      </c>
      <c r="R306" s="48">
        <v>16.5</v>
      </c>
      <c r="S306" s="48">
        <v>22</v>
      </c>
      <c r="T306" s="48" t="s">
        <v>341</v>
      </c>
      <c r="U306" s="48" t="s">
        <v>341</v>
      </c>
    </row>
    <row r="307" spans="1:21" ht="23.25" thickBot="1">
      <c r="A307" s="59" t="s">
        <v>875</v>
      </c>
      <c r="B307" s="59" t="s">
        <v>876</v>
      </c>
      <c r="C307" s="34" t="s">
        <v>20</v>
      </c>
      <c r="D307" s="34">
        <v>7896261009592</v>
      </c>
      <c r="E307" s="46">
        <v>1006809490018</v>
      </c>
      <c r="F307" s="34">
        <v>526514501117115</v>
      </c>
      <c r="G307" s="34"/>
      <c r="H307" s="47" t="s">
        <v>355</v>
      </c>
      <c r="I307" s="47" t="s">
        <v>21</v>
      </c>
      <c r="J307" s="48">
        <v>27.23</v>
      </c>
      <c r="K307" s="48">
        <v>37.64</v>
      </c>
      <c r="L307" s="48">
        <v>26.9</v>
      </c>
      <c r="M307" s="48">
        <v>37.19</v>
      </c>
      <c r="N307" s="48">
        <v>26.58</v>
      </c>
      <c r="O307" s="48">
        <v>36.74</v>
      </c>
      <c r="P307" s="48">
        <v>26.58</v>
      </c>
      <c r="Q307" s="48">
        <v>36.74</v>
      </c>
      <c r="R307" s="48">
        <v>25.07</v>
      </c>
      <c r="S307" s="48">
        <v>34.65</v>
      </c>
      <c r="T307" s="48" t="s">
        <v>341</v>
      </c>
      <c r="U307" s="48" t="s">
        <v>341</v>
      </c>
    </row>
    <row r="308" spans="1:21" ht="23.25" thickBot="1">
      <c r="A308" s="59" t="s">
        <v>877</v>
      </c>
      <c r="B308" s="59" t="s">
        <v>878</v>
      </c>
      <c r="C308" s="34" t="s">
        <v>20</v>
      </c>
      <c r="D308" s="34">
        <v>7896261002890</v>
      </c>
      <c r="E308" s="46">
        <v>1006800340021</v>
      </c>
      <c r="F308" s="34">
        <v>526514601170417</v>
      </c>
      <c r="G308" s="34"/>
      <c r="H308" s="47" t="s">
        <v>355</v>
      </c>
      <c r="I308" s="47" t="s">
        <v>21</v>
      </c>
      <c r="J308" s="48">
        <v>21.85</v>
      </c>
      <c r="K308" s="48">
        <v>30.21</v>
      </c>
      <c r="L308" s="48">
        <v>21.59</v>
      </c>
      <c r="M308" s="48">
        <v>29.84</v>
      </c>
      <c r="N308" s="48">
        <v>21.33</v>
      </c>
      <c r="O308" s="48">
        <v>29.48</v>
      </c>
      <c r="P308" s="48">
        <v>21.33</v>
      </c>
      <c r="Q308" s="48">
        <v>29.48</v>
      </c>
      <c r="R308" s="48">
        <v>20.12</v>
      </c>
      <c r="S308" s="48">
        <v>27.81</v>
      </c>
      <c r="T308" s="48" t="s">
        <v>341</v>
      </c>
      <c r="U308" s="48" t="s">
        <v>341</v>
      </c>
    </row>
    <row r="309" spans="1:21" ht="23.25" thickBot="1">
      <c r="A309" s="59" t="s">
        <v>879</v>
      </c>
      <c r="B309" s="59" t="s">
        <v>880</v>
      </c>
      <c r="C309" s="34" t="s">
        <v>20</v>
      </c>
      <c r="D309" s="34">
        <v>7896261002012</v>
      </c>
      <c r="E309" s="46">
        <v>1006800020019</v>
      </c>
      <c r="F309" s="34">
        <v>526514701159415</v>
      </c>
      <c r="G309" s="34"/>
      <c r="H309" s="47" t="s">
        <v>355</v>
      </c>
      <c r="I309" s="47" t="s">
        <v>28</v>
      </c>
      <c r="J309" s="48">
        <v>289.12</v>
      </c>
      <c r="K309" s="48">
        <v>384.31</v>
      </c>
      <c r="L309" s="48">
        <v>285.01</v>
      </c>
      <c r="M309" s="48">
        <v>379.06</v>
      </c>
      <c r="N309" s="48">
        <v>281.02</v>
      </c>
      <c r="O309" s="48">
        <v>373.95</v>
      </c>
      <c r="P309" s="48">
        <v>244.11</v>
      </c>
      <c r="Q309" s="48">
        <v>337.45</v>
      </c>
      <c r="R309" s="48">
        <v>262.7</v>
      </c>
      <c r="S309" s="48">
        <v>350.31</v>
      </c>
      <c r="T309" s="48" t="s">
        <v>341</v>
      </c>
      <c r="U309" s="48" t="s">
        <v>341</v>
      </c>
    </row>
    <row r="310" spans="1:21" ht="23.25" thickBot="1">
      <c r="A310" s="59" t="s">
        <v>885</v>
      </c>
      <c r="B310" s="59" t="s">
        <v>886</v>
      </c>
      <c r="C310" s="34" t="s">
        <v>20</v>
      </c>
      <c r="D310" s="34">
        <v>7896261010581</v>
      </c>
      <c r="E310" s="46">
        <v>1006808890047</v>
      </c>
      <c r="F310" s="34">
        <v>526514902154410</v>
      </c>
      <c r="G310" s="34"/>
      <c r="H310" s="47" t="s">
        <v>355</v>
      </c>
      <c r="I310" s="47" t="s">
        <v>21</v>
      </c>
      <c r="J310" s="48">
        <v>1509.92</v>
      </c>
      <c r="K310" s="48">
        <v>2087.25</v>
      </c>
      <c r="L310" s="48">
        <v>1491.57</v>
      </c>
      <c r="M310" s="48">
        <v>2061.89</v>
      </c>
      <c r="N310" s="48">
        <v>1473.67</v>
      </c>
      <c r="O310" s="48">
        <v>2037.15</v>
      </c>
      <c r="P310" s="48">
        <v>1473.67</v>
      </c>
      <c r="Q310" s="48">
        <v>2037.15</v>
      </c>
      <c r="R310" s="48">
        <v>1389.84</v>
      </c>
      <c r="S310" s="48">
        <v>1921.27</v>
      </c>
      <c r="T310" s="48" t="s">
        <v>341</v>
      </c>
      <c r="U310" s="48" t="s">
        <v>341</v>
      </c>
    </row>
    <row r="311" spans="1:21" ht="13.5" thickBot="1">
      <c r="A311" s="59" t="s">
        <v>885</v>
      </c>
      <c r="B311" s="59" t="s">
        <v>887</v>
      </c>
      <c r="C311" s="34" t="s">
        <v>20</v>
      </c>
      <c r="D311" s="34">
        <v>7896261007659</v>
      </c>
      <c r="E311" s="46">
        <v>1006808890012</v>
      </c>
      <c r="F311" s="34">
        <v>526514901158412</v>
      </c>
      <c r="G311" s="34"/>
      <c r="H311" s="47" t="s">
        <v>355</v>
      </c>
      <c r="I311" s="47" t="s">
        <v>21</v>
      </c>
      <c r="J311" s="48">
        <v>456.59</v>
      </c>
      <c r="K311" s="48">
        <v>631.17</v>
      </c>
      <c r="L311" s="48">
        <v>451.04</v>
      </c>
      <c r="M311" s="48">
        <v>623.5</v>
      </c>
      <c r="N311" s="48">
        <v>445.63</v>
      </c>
      <c r="O311" s="48">
        <v>616.02</v>
      </c>
      <c r="P311" s="48">
        <v>445.63</v>
      </c>
      <c r="Q311" s="48">
        <v>616.02</v>
      </c>
      <c r="R311" s="48">
        <v>420.28</v>
      </c>
      <c r="S311" s="48">
        <v>580.98</v>
      </c>
      <c r="T311" s="48" t="s">
        <v>341</v>
      </c>
      <c r="U311" s="48" t="s">
        <v>341</v>
      </c>
    </row>
    <row r="312" spans="1:21" ht="13.5" thickBot="1">
      <c r="A312" s="59" t="s">
        <v>885</v>
      </c>
      <c r="B312" s="59" t="s">
        <v>888</v>
      </c>
      <c r="C312" s="34" t="s">
        <v>20</v>
      </c>
      <c r="D312" s="34">
        <v>7896261011793</v>
      </c>
      <c r="E312" s="46">
        <v>1006808890063</v>
      </c>
      <c r="F312" s="34">
        <v>526514903150419</v>
      </c>
      <c r="G312" s="34"/>
      <c r="H312" s="47" t="s">
        <v>355</v>
      </c>
      <c r="I312" s="47" t="s">
        <v>21</v>
      </c>
      <c r="J312" s="48">
        <v>4529.87</v>
      </c>
      <c r="K312" s="48">
        <v>6261.92</v>
      </c>
      <c r="L312" s="48">
        <v>4474.83</v>
      </c>
      <c r="M312" s="48">
        <v>6185.83</v>
      </c>
      <c r="N312" s="48">
        <v>4421.13</v>
      </c>
      <c r="O312" s="48">
        <v>6111.6</v>
      </c>
      <c r="P312" s="48">
        <v>4421.13</v>
      </c>
      <c r="Q312" s="48">
        <v>6111.6</v>
      </c>
      <c r="R312" s="48">
        <v>4169.65</v>
      </c>
      <c r="S312" s="48">
        <v>5763.96</v>
      </c>
      <c r="T312" s="48" t="s">
        <v>341</v>
      </c>
      <c r="U312" s="48" t="s">
        <v>341</v>
      </c>
    </row>
    <row r="313" spans="1:21" ht="23.25" thickBot="1">
      <c r="A313" s="59" t="s">
        <v>889</v>
      </c>
      <c r="B313" s="59" t="s">
        <v>890</v>
      </c>
      <c r="C313" s="34" t="s">
        <v>20</v>
      </c>
      <c r="D313" s="34">
        <v>7896261005808</v>
      </c>
      <c r="E313" s="46">
        <v>1006808670012</v>
      </c>
      <c r="F313" s="34">
        <v>526515101171412</v>
      </c>
      <c r="G313" s="34"/>
      <c r="H313" s="47" t="s">
        <v>355</v>
      </c>
      <c r="I313" s="47" t="s">
        <v>21</v>
      </c>
      <c r="J313" s="48">
        <v>11.2</v>
      </c>
      <c r="K313" s="48">
        <v>15.49</v>
      </c>
      <c r="L313" s="48">
        <v>11.07</v>
      </c>
      <c r="M313" s="48">
        <v>15.3</v>
      </c>
      <c r="N313" s="48">
        <v>10.93</v>
      </c>
      <c r="O313" s="48">
        <v>15.11</v>
      </c>
      <c r="P313" s="48">
        <v>10.93</v>
      </c>
      <c r="Q313" s="48">
        <v>15.11</v>
      </c>
      <c r="R313" s="48">
        <v>10.32</v>
      </c>
      <c r="S313" s="48">
        <v>14.27</v>
      </c>
      <c r="T313" s="48" t="s">
        <v>341</v>
      </c>
      <c r="U313" s="48" t="s">
        <v>341</v>
      </c>
    </row>
    <row r="314" spans="1:21" ht="23.25" thickBot="1">
      <c r="A314" s="59" t="s">
        <v>891</v>
      </c>
      <c r="B314" s="59" t="s">
        <v>892</v>
      </c>
      <c r="C314" s="34" t="s">
        <v>20</v>
      </c>
      <c r="D314" s="34">
        <v>7896261000759</v>
      </c>
      <c r="E314" s="46">
        <v>1006800880042</v>
      </c>
      <c r="F314" s="34">
        <v>526515203111419</v>
      </c>
      <c r="G314" s="34"/>
      <c r="H314" s="47" t="s">
        <v>355</v>
      </c>
      <c r="I314" s="47" t="s">
        <v>21</v>
      </c>
      <c r="J314" s="48">
        <v>31.87</v>
      </c>
      <c r="K314" s="48">
        <v>44.06</v>
      </c>
      <c r="L314" s="48">
        <v>31.48</v>
      </c>
      <c r="M314" s="48">
        <v>43.52</v>
      </c>
      <c r="N314" s="48">
        <v>31.11</v>
      </c>
      <c r="O314" s="48">
        <v>43</v>
      </c>
      <c r="P314" s="48">
        <v>31.11</v>
      </c>
      <c r="Q314" s="48">
        <v>43</v>
      </c>
      <c r="R314" s="48">
        <v>29.33</v>
      </c>
      <c r="S314" s="48">
        <v>40.54</v>
      </c>
      <c r="T314" s="48" t="s">
        <v>341</v>
      </c>
      <c r="U314" s="48" t="s">
        <v>341</v>
      </c>
    </row>
    <row r="315" spans="1:21" ht="23.25" thickBot="1">
      <c r="A315" s="59" t="s">
        <v>891</v>
      </c>
      <c r="B315" s="59" t="s">
        <v>893</v>
      </c>
      <c r="C315" s="34" t="s">
        <v>20</v>
      </c>
      <c r="D315" s="34">
        <v>7896261000766</v>
      </c>
      <c r="E315" s="46">
        <v>1006800880034</v>
      </c>
      <c r="F315" s="34">
        <v>526515204116414</v>
      </c>
      <c r="G315" s="34"/>
      <c r="H315" s="47" t="s">
        <v>355</v>
      </c>
      <c r="I315" s="47" t="s">
        <v>21</v>
      </c>
      <c r="J315" s="48">
        <v>18.21</v>
      </c>
      <c r="K315" s="48">
        <v>25.18</v>
      </c>
      <c r="L315" s="48">
        <v>17.99</v>
      </c>
      <c r="M315" s="48">
        <v>24.87</v>
      </c>
      <c r="N315" s="48">
        <v>17.78</v>
      </c>
      <c r="O315" s="48">
        <v>24.57</v>
      </c>
      <c r="P315" s="48">
        <v>17.78</v>
      </c>
      <c r="Q315" s="48">
        <v>24.57</v>
      </c>
      <c r="R315" s="100">
        <v>16.76</v>
      </c>
      <c r="S315" s="100">
        <v>23.17</v>
      </c>
      <c r="T315" s="100" t="s">
        <v>341</v>
      </c>
      <c r="U315" s="48" t="s">
        <v>341</v>
      </c>
    </row>
    <row r="316" spans="1:21" ht="23.25" thickBot="1">
      <c r="A316" s="59" t="s">
        <v>894</v>
      </c>
      <c r="B316" s="59" t="s">
        <v>895</v>
      </c>
      <c r="C316" s="34" t="s">
        <v>20</v>
      </c>
      <c r="D316" s="34">
        <v>7896261000759</v>
      </c>
      <c r="E316" s="46">
        <v>1006800880042</v>
      </c>
      <c r="F316" s="34">
        <v>526527901119311</v>
      </c>
      <c r="G316" s="34"/>
      <c r="H316" s="47" t="s">
        <v>355</v>
      </c>
      <c r="I316" s="47" t="s">
        <v>21</v>
      </c>
      <c r="J316" s="48">
        <v>35.41</v>
      </c>
      <c r="K316" s="48">
        <v>48.95</v>
      </c>
      <c r="L316" s="48">
        <v>34.98</v>
      </c>
      <c r="M316" s="48">
        <v>48.36</v>
      </c>
      <c r="N316" s="48">
        <v>34.56</v>
      </c>
      <c r="O316" s="48">
        <v>47.78</v>
      </c>
      <c r="P316" s="48">
        <v>34.56</v>
      </c>
      <c r="Q316" s="48">
        <v>47.78</v>
      </c>
      <c r="R316" s="48">
        <v>32.6</v>
      </c>
      <c r="S316" s="48">
        <v>45.06</v>
      </c>
      <c r="T316" s="48" t="s">
        <v>341</v>
      </c>
      <c r="U316" s="48" t="s">
        <v>341</v>
      </c>
    </row>
    <row r="317" spans="1:21" ht="23.25" thickBot="1">
      <c r="A317" s="59" t="s">
        <v>894</v>
      </c>
      <c r="B317" s="59" t="s">
        <v>221</v>
      </c>
      <c r="C317" s="34" t="s">
        <v>20</v>
      </c>
      <c r="D317" s="34">
        <v>7896261000766</v>
      </c>
      <c r="E317" s="46">
        <v>1006800880034</v>
      </c>
      <c r="F317" s="34">
        <v>526527902115311</v>
      </c>
      <c r="G317" s="34"/>
      <c r="H317" s="47" t="s">
        <v>355</v>
      </c>
      <c r="I317" s="47" t="s">
        <v>21</v>
      </c>
      <c r="J317" s="48">
        <v>20.24</v>
      </c>
      <c r="K317" s="48">
        <v>27.98</v>
      </c>
      <c r="L317" s="48">
        <v>19.99</v>
      </c>
      <c r="M317" s="48">
        <v>27.64</v>
      </c>
      <c r="N317" s="48">
        <v>19.75</v>
      </c>
      <c r="O317" s="48">
        <v>27.31</v>
      </c>
      <c r="P317" s="48">
        <v>19.75</v>
      </c>
      <c r="Q317" s="48">
        <v>27.31</v>
      </c>
      <c r="R317" s="48">
        <v>18.63</v>
      </c>
      <c r="S317" s="48">
        <v>25.75</v>
      </c>
      <c r="T317" s="48" t="s">
        <v>341</v>
      </c>
      <c r="U317" s="48" t="s">
        <v>341</v>
      </c>
    </row>
    <row r="318" spans="1:21" ht="23.25" thickBot="1">
      <c r="A318" s="59" t="s">
        <v>896</v>
      </c>
      <c r="B318" s="59" t="s">
        <v>897</v>
      </c>
      <c r="C318" s="34" t="s">
        <v>20</v>
      </c>
      <c r="D318" s="34">
        <v>7896261005334</v>
      </c>
      <c r="E318" s="46">
        <v>1006800460086</v>
      </c>
      <c r="F318" s="34">
        <v>526515402112318</v>
      </c>
      <c r="G318" s="34"/>
      <c r="H318" s="47" t="s">
        <v>355</v>
      </c>
      <c r="I318" s="47" t="s">
        <v>21</v>
      </c>
      <c r="J318" s="48">
        <v>5.72</v>
      </c>
      <c r="K318" s="48">
        <v>7.91</v>
      </c>
      <c r="L318" s="48">
        <v>5.66</v>
      </c>
      <c r="M318" s="48">
        <v>7.82</v>
      </c>
      <c r="N318" s="48">
        <v>5.59</v>
      </c>
      <c r="O318" s="48">
        <v>7.72</v>
      </c>
      <c r="P318" s="48">
        <v>5.59</v>
      </c>
      <c r="Q318" s="48">
        <v>7.72</v>
      </c>
      <c r="R318" s="48">
        <v>5.27</v>
      </c>
      <c r="S318" s="48">
        <v>7.29</v>
      </c>
      <c r="T318" s="48" t="s">
        <v>341</v>
      </c>
      <c r="U318" s="48" t="s">
        <v>341</v>
      </c>
    </row>
    <row r="319" spans="1:21" ht="23.25" thickBot="1">
      <c r="A319" s="59" t="s">
        <v>896</v>
      </c>
      <c r="B319" s="59" t="s">
        <v>898</v>
      </c>
      <c r="C319" s="34" t="s">
        <v>20</v>
      </c>
      <c r="D319" s="34">
        <v>7896261005341</v>
      </c>
      <c r="E319" s="46">
        <v>1006800460094</v>
      </c>
      <c r="F319" s="34">
        <v>526515401116311</v>
      </c>
      <c r="G319" s="34"/>
      <c r="H319" s="47" t="s">
        <v>355</v>
      </c>
      <c r="I319" s="47" t="s">
        <v>21</v>
      </c>
      <c r="J319" s="48">
        <v>11.43</v>
      </c>
      <c r="K319" s="48">
        <v>15.8</v>
      </c>
      <c r="L319" s="48">
        <v>11.29</v>
      </c>
      <c r="M319" s="48">
        <v>15.6</v>
      </c>
      <c r="N319" s="48">
        <v>11.15</v>
      </c>
      <c r="O319" s="48">
        <v>15.42</v>
      </c>
      <c r="P319" s="48">
        <v>11.15</v>
      </c>
      <c r="Q319" s="48">
        <v>15.42</v>
      </c>
      <c r="R319" s="48">
        <v>10.52</v>
      </c>
      <c r="S319" s="48">
        <v>14.54</v>
      </c>
      <c r="T319" s="48" t="s">
        <v>341</v>
      </c>
      <c r="U319" s="48" t="s">
        <v>341</v>
      </c>
    </row>
    <row r="320" spans="1:21" ht="23.25" thickBot="1">
      <c r="A320" s="59" t="s">
        <v>896</v>
      </c>
      <c r="B320" s="59" t="s">
        <v>899</v>
      </c>
      <c r="C320" s="34" t="s">
        <v>20</v>
      </c>
      <c r="D320" s="34">
        <v>7896261006690</v>
      </c>
      <c r="E320" s="46">
        <v>1006800460205</v>
      </c>
      <c r="F320" s="34">
        <v>526515406134316</v>
      </c>
      <c r="G320" s="34"/>
      <c r="H320" s="47" t="s">
        <v>355</v>
      </c>
      <c r="I320" s="47" t="s">
        <v>21</v>
      </c>
      <c r="J320" s="48">
        <v>26.54</v>
      </c>
      <c r="K320" s="48">
        <v>36.69</v>
      </c>
      <c r="L320" s="48">
        <v>26.22</v>
      </c>
      <c r="M320" s="48">
        <v>36.25</v>
      </c>
      <c r="N320" s="48">
        <v>25.91</v>
      </c>
      <c r="O320" s="48">
        <v>35.81</v>
      </c>
      <c r="P320" s="48">
        <v>25.91</v>
      </c>
      <c r="Q320" s="48">
        <v>35.81</v>
      </c>
      <c r="R320" s="48">
        <v>24.43</v>
      </c>
      <c r="S320" s="48">
        <v>33.77</v>
      </c>
      <c r="T320" s="48" t="s">
        <v>341</v>
      </c>
      <c r="U320" s="48" t="s">
        <v>341</v>
      </c>
    </row>
    <row r="321" spans="1:21" ht="13.5" thickBot="1">
      <c r="A321" s="59" t="s">
        <v>900</v>
      </c>
      <c r="B321" s="59" t="s">
        <v>901</v>
      </c>
      <c r="C321" s="34" t="s">
        <v>20</v>
      </c>
      <c r="D321" s="34">
        <v>7896261006560</v>
      </c>
      <c r="E321" s="46">
        <v>1006808690031</v>
      </c>
      <c r="F321" s="34">
        <v>526515501110410</v>
      </c>
      <c r="G321" s="34"/>
      <c r="H321" s="47" t="s">
        <v>355</v>
      </c>
      <c r="I321" s="47" t="s">
        <v>28</v>
      </c>
      <c r="J321" s="48">
        <v>11.23</v>
      </c>
      <c r="K321" s="48">
        <v>14.92</v>
      </c>
      <c r="L321" s="48">
        <v>11.07</v>
      </c>
      <c r="M321" s="48">
        <v>14.72</v>
      </c>
      <c r="N321" s="48">
        <v>10.91</v>
      </c>
      <c r="O321" s="48">
        <v>14.52</v>
      </c>
      <c r="P321" s="48">
        <v>9.48</v>
      </c>
      <c r="Q321" s="48">
        <v>13.1</v>
      </c>
      <c r="R321" s="48">
        <v>10.2</v>
      </c>
      <c r="S321" s="48">
        <v>13.6</v>
      </c>
      <c r="T321" s="48" t="s">
        <v>341</v>
      </c>
      <c r="U321" s="48" t="s">
        <v>341</v>
      </c>
    </row>
    <row r="322" spans="1:21" ht="23.25" thickBot="1">
      <c r="A322" s="59" t="s">
        <v>902</v>
      </c>
      <c r="B322" s="59" t="s">
        <v>903</v>
      </c>
      <c r="C322" s="34" t="s">
        <v>26</v>
      </c>
      <c r="D322" s="34">
        <v>7896261011410</v>
      </c>
      <c r="E322" s="46">
        <v>1006810380034</v>
      </c>
      <c r="F322" s="34">
        <v>526527501171316</v>
      </c>
      <c r="G322" s="34"/>
      <c r="H322" s="47" t="s">
        <v>355</v>
      </c>
      <c r="I322" s="47" t="s">
        <v>28</v>
      </c>
      <c r="J322" s="48">
        <v>11.13</v>
      </c>
      <c r="K322" s="48">
        <v>14.79</v>
      </c>
      <c r="L322" s="48">
        <v>10.97</v>
      </c>
      <c r="M322" s="48">
        <v>14.59</v>
      </c>
      <c r="N322" s="48">
        <v>10.82</v>
      </c>
      <c r="O322" s="48">
        <v>14.4</v>
      </c>
      <c r="P322" s="48">
        <v>9.4</v>
      </c>
      <c r="Q322" s="48">
        <v>12.99</v>
      </c>
      <c r="R322" s="48">
        <v>10.11</v>
      </c>
      <c r="S322" s="48">
        <v>13.49</v>
      </c>
      <c r="T322" s="48" t="s">
        <v>341</v>
      </c>
      <c r="U322" s="48" t="s">
        <v>341</v>
      </c>
    </row>
    <row r="323" spans="1:21" ht="13.5" thickBot="1">
      <c r="A323" s="59" t="s">
        <v>902</v>
      </c>
      <c r="B323" s="59" t="s">
        <v>904</v>
      </c>
      <c r="C323" s="34" t="s">
        <v>26</v>
      </c>
      <c r="D323" s="34">
        <v>7896261011441</v>
      </c>
      <c r="E323" s="46">
        <v>1006810380077</v>
      </c>
      <c r="F323" s="34">
        <v>526527502176311</v>
      </c>
      <c r="G323" s="34"/>
      <c r="H323" s="47" t="s">
        <v>355</v>
      </c>
      <c r="I323" s="47" t="s">
        <v>28</v>
      </c>
      <c r="J323" s="48">
        <v>16.69</v>
      </c>
      <c r="K323" s="48">
        <v>22.18</v>
      </c>
      <c r="L323" s="48">
        <v>16.45</v>
      </c>
      <c r="M323" s="48">
        <v>21.88</v>
      </c>
      <c r="N323" s="48">
        <v>16.22</v>
      </c>
      <c r="O323" s="48">
        <v>21.59</v>
      </c>
      <c r="P323" s="48">
        <v>14.09</v>
      </c>
      <c r="Q323" s="48">
        <v>19.48</v>
      </c>
      <c r="R323" s="48">
        <v>15.16</v>
      </c>
      <c r="S323" s="48">
        <v>20.22</v>
      </c>
      <c r="T323" s="48" t="s">
        <v>341</v>
      </c>
      <c r="U323" s="48" t="s">
        <v>341</v>
      </c>
    </row>
    <row r="324" spans="1:21" ht="23.25" thickBot="1">
      <c r="A324" s="59" t="s">
        <v>909</v>
      </c>
      <c r="B324" s="59" t="s">
        <v>911</v>
      </c>
      <c r="C324" s="34" t="s">
        <v>26</v>
      </c>
      <c r="D324" s="34">
        <v>7896261011212</v>
      </c>
      <c r="E324" s="46">
        <v>1006810390031</v>
      </c>
      <c r="F324" s="34">
        <v>526527401175311</v>
      </c>
      <c r="G324" s="34"/>
      <c r="H324" s="47" t="s">
        <v>355</v>
      </c>
      <c r="I324" s="47" t="s">
        <v>28</v>
      </c>
      <c r="J324" s="48">
        <v>8.15</v>
      </c>
      <c r="K324" s="48">
        <v>10.83</v>
      </c>
      <c r="L324" s="48">
        <v>8.03</v>
      </c>
      <c r="M324" s="48">
        <v>10.68</v>
      </c>
      <c r="N324" s="48">
        <v>7.92</v>
      </c>
      <c r="O324" s="48">
        <v>10.54</v>
      </c>
      <c r="P324" s="48">
        <v>6.88</v>
      </c>
      <c r="Q324" s="48">
        <v>9.51</v>
      </c>
      <c r="R324" s="48">
        <v>7.4</v>
      </c>
      <c r="S324" s="48">
        <v>9.87</v>
      </c>
      <c r="T324" s="48" t="s">
        <v>341</v>
      </c>
      <c r="U324" s="48" t="s">
        <v>341</v>
      </c>
    </row>
    <row r="325" spans="1:21" ht="23.25" thickBot="1">
      <c r="A325" s="59" t="s">
        <v>912</v>
      </c>
      <c r="B325" s="59" t="s">
        <v>913</v>
      </c>
      <c r="C325" s="34" t="s">
        <v>20</v>
      </c>
      <c r="D325" s="34">
        <v>7896261007888</v>
      </c>
      <c r="E325" s="46">
        <v>1006809040012</v>
      </c>
      <c r="F325" s="34">
        <v>526515601158415</v>
      </c>
      <c r="G325" s="34"/>
      <c r="H325" s="47" t="s">
        <v>355</v>
      </c>
      <c r="I325" s="47" t="s">
        <v>21</v>
      </c>
      <c r="J325" s="48">
        <v>705.87</v>
      </c>
      <c r="K325" s="48">
        <v>975.76</v>
      </c>
      <c r="L325" s="48">
        <v>697.29</v>
      </c>
      <c r="M325" s="48">
        <v>963.91</v>
      </c>
      <c r="N325" s="48">
        <v>688.92</v>
      </c>
      <c r="O325" s="48">
        <v>952.34</v>
      </c>
      <c r="P325" s="48">
        <v>688.92</v>
      </c>
      <c r="Q325" s="48">
        <v>952.34</v>
      </c>
      <c r="R325" s="48">
        <v>649.73</v>
      </c>
      <c r="S325" s="48">
        <v>898.17</v>
      </c>
      <c r="T325" s="48" t="s">
        <v>341</v>
      </c>
      <c r="U325" s="48" t="s">
        <v>341</v>
      </c>
    </row>
    <row r="326" spans="1:21" ht="23.25" thickBot="1">
      <c r="A326" s="59" t="s">
        <v>912</v>
      </c>
      <c r="B326" s="59" t="s">
        <v>914</v>
      </c>
      <c r="C326" s="34" t="s">
        <v>20</v>
      </c>
      <c r="D326" s="34">
        <v>7896261007727</v>
      </c>
      <c r="E326" s="46">
        <v>1006809040020</v>
      </c>
      <c r="F326" s="34">
        <v>526515602154413</v>
      </c>
      <c r="G326" s="34"/>
      <c r="H326" s="47" t="s">
        <v>355</v>
      </c>
      <c r="I326" s="47" t="s">
        <v>21</v>
      </c>
      <c r="J326" s="48">
        <v>2545.37</v>
      </c>
      <c r="K326" s="48">
        <v>3518.62</v>
      </c>
      <c r="L326" s="48">
        <v>2514.44</v>
      </c>
      <c r="M326" s="48">
        <v>3475.86</v>
      </c>
      <c r="N326" s="48">
        <v>2484.27</v>
      </c>
      <c r="O326" s="48">
        <v>3434.15</v>
      </c>
      <c r="P326" s="48">
        <v>2484.27</v>
      </c>
      <c r="Q326" s="48">
        <v>3434.15</v>
      </c>
      <c r="R326" s="100">
        <v>2342.96</v>
      </c>
      <c r="S326" s="100">
        <v>3238.81</v>
      </c>
      <c r="T326" s="100" t="s">
        <v>341</v>
      </c>
      <c r="U326" s="48" t="s">
        <v>341</v>
      </c>
    </row>
    <row r="327" spans="1:21" ht="13.5" thickBot="1">
      <c r="A327" s="59" t="s">
        <v>915</v>
      </c>
      <c r="B327" s="59" t="s">
        <v>916</v>
      </c>
      <c r="C327" s="34" t="s">
        <v>20</v>
      </c>
      <c r="D327" s="34">
        <v>7896261007666</v>
      </c>
      <c r="E327" s="46">
        <v>1006808920027</v>
      </c>
      <c r="F327" s="34">
        <v>526515701136413</v>
      </c>
      <c r="G327" s="34"/>
      <c r="H327" s="47" t="s">
        <v>355</v>
      </c>
      <c r="I327" s="47" t="s">
        <v>21</v>
      </c>
      <c r="J327" s="48">
        <v>2608.22</v>
      </c>
      <c r="K327" s="48">
        <v>3605.5</v>
      </c>
      <c r="L327" s="48">
        <v>2576.53</v>
      </c>
      <c r="M327" s="48">
        <v>3561.69</v>
      </c>
      <c r="N327" s="48">
        <v>2545.61</v>
      </c>
      <c r="O327" s="48">
        <v>3518.95</v>
      </c>
      <c r="P327" s="48">
        <v>2545.61</v>
      </c>
      <c r="Q327" s="48">
        <v>3518.95</v>
      </c>
      <c r="R327" s="48">
        <v>2400.81</v>
      </c>
      <c r="S327" s="48">
        <v>3318.79</v>
      </c>
      <c r="T327" s="48" t="s">
        <v>341</v>
      </c>
      <c r="U327" s="48" t="s">
        <v>341</v>
      </c>
    </row>
    <row r="328" spans="1:21" ht="13.5" thickBot="1">
      <c r="A328" s="59" t="s">
        <v>915</v>
      </c>
      <c r="B328" s="59" t="s">
        <v>917</v>
      </c>
      <c r="C328" s="34" t="s">
        <v>20</v>
      </c>
      <c r="D328" s="34">
        <v>7896261007673</v>
      </c>
      <c r="E328" s="46">
        <v>1006808920019</v>
      </c>
      <c r="F328" s="34">
        <v>526515702132411</v>
      </c>
      <c r="G328" s="34"/>
      <c r="H328" s="47" t="s">
        <v>355</v>
      </c>
      <c r="I328" s="47" t="s">
        <v>21</v>
      </c>
      <c r="J328" s="48">
        <v>1304.12</v>
      </c>
      <c r="K328" s="48">
        <v>1802.76</v>
      </c>
      <c r="L328" s="48">
        <v>1288.27</v>
      </c>
      <c r="M328" s="48">
        <v>1780.85</v>
      </c>
      <c r="N328" s="48">
        <v>1272.81</v>
      </c>
      <c r="O328" s="48">
        <v>1759.48</v>
      </c>
      <c r="P328" s="48">
        <v>1272.81</v>
      </c>
      <c r="Q328" s="48">
        <v>1759.48</v>
      </c>
      <c r="R328" s="48">
        <v>1200.41</v>
      </c>
      <c r="S328" s="48">
        <v>1659.4</v>
      </c>
      <c r="T328" s="48" t="s">
        <v>341</v>
      </c>
      <c r="U328" s="48" t="s">
        <v>341</v>
      </c>
    </row>
    <row r="329" spans="1:21" ht="13.5" thickBot="1">
      <c r="A329" s="59" t="s">
        <v>918</v>
      </c>
      <c r="B329" s="59" t="s">
        <v>919</v>
      </c>
      <c r="C329" s="34" t="s">
        <v>20</v>
      </c>
      <c r="D329" s="34">
        <v>7896261006799</v>
      </c>
      <c r="E329" s="46">
        <v>1006808910013</v>
      </c>
      <c r="F329" s="34">
        <v>526515801165415</v>
      </c>
      <c r="G329" s="34"/>
      <c r="H329" s="47" t="s">
        <v>355</v>
      </c>
      <c r="I329" s="47" t="s">
        <v>28</v>
      </c>
      <c r="J329" s="48">
        <v>16.68</v>
      </c>
      <c r="K329" s="48">
        <v>22.18</v>
      </c>
      <c r="L329" s="48">
        <v>16.45</v>
      </c>
      <c r="M329" s="48">
        <v>21.87</v>
      </c>
      <c r="N329" s="48">
        <v>16.22</v>
      </c>
      <c r="O329" s="48">
        <v>21.58</v>
      </c>
      <c r="P329" s="48">
        <v>14.09</v>
      </c>
      <c r="Q329" s="48">
        <v>19.47</v>
      </c>
      <c r="R329" s="48">
        <v>15.16</v>
      </c>
      <c r="S329" s="48">
        <v>20.22</v>
      </c>
      <c r="T329" s="48" t="s">
        <v>341</v>
      </c>
      <c r="U329" s="48" t="s">
        <v>341</v>
      </c>
    </row>
    <row r="330" spans="1:21" ht="13.5" thickBot="1">
      <c r="A330" s="59" t="s">
        <v>925</v>
      </c>
      <c r="B330" s="59" t="s">
        <v>926</v>
      </c>
      <c r="C330" s="34" t="s">
        <v>26</v>
      </c>
      <c r="D330" s="34">
        <v>7896261009189</v>
      </c>
      <c r="E330" s="46">
        <v>1006810120016</v>
      </c>
      <c r="F330" s="34">
        <v>526516512167311</v>
      </c>
      <c r="G330" s="34"/>
      <c r="H330" s="47" t="s">
        <v>355</v>
      </c>
      <c r="I330" s="47" t="s">
        <v>28</v>
      </c>
      <c r="J330" s="48">
        <v>7.41</v>
      </c>
      <c r="K330" s="48">
        <v>9.86</v>
      </c>
      <c r="L330" s="48">
        <v>7.31</v>
      </c>
      <c r="M330" s="48">
        <v>9.72</v>
      </c>
      <c r="N330" s="48">
        <v>7.21</v>
      </c>
      <c r="O330" s="48">
        <v>9.59</v>
      </c>
      <c r="P330" s="48">
        <v>6.26</v>
      </c>
      <c r="Q330" s="48">
        <v>8.65</v>
      </c>
      <c r="R330" s="48">
        <v>6.74</v>
      </c>
      <c r="S330" s="48">
        <v>8.98</v>
      </c>
      <c r="T330" s="48" t="s">
        <v>341</v>
      </c>
      <c r="U330" s="48" t="s">
        <v>341</v>
      </c>
    </row>
    <row r="331" spans="1:21" ht="13.5" thickBot="1">
      <c r="A331" s="59" t="s">
        <v>925</v>
      </c>
      <c r="B331" s="59" t="s">
        <v>927</v>
      </c>
      <c r="C331" s="34" t="s">
        <v>26</v>
      </c>
      <c r="D331" s="34">
        <v>7896261001022</v>
      </c>
      <c r="E331" s="46">
        <v>1006810120024</v>
      </c>
      <c r="F331" s="34">
        <v>526516507163311</v>
      </c>
      <c r="G331" s="34"/>
      <c r="H331" s="47" t="s">
        <v>355</v>
      </c>
      <c r="I331" s="47" t="s">
        <v>28</v>
      </c>
      <c r="J331" s="48">
        <v>14.15</v>
      </c>
      <c r="K331" s="48">
        <v>18.81</v>
      </c>
      <c r="L331" s="48">
        <v>13.95</v>
      </c>
      <c r="M331" s="48">
        <v>18.55</v>
      </c>
      <c r="N331" s="48">
        <v>13.75</v>
      </c>
      <c r="O331" s="48">
        <v>18.3</v>
      </c>
      <c r="P331" s="48">
        <v>11.95</v>
      </c>
      <c r="Q331" s="48">
        <v>16.51</v>
      </c>
      <c r="R331" s="48">
        <v>12.86</v>
      </c>
      <c r="S331" s="48">
        <v>17.15</v>
      </c>
      <c r="T331" s="48" t="s">
        <v>341</v>
      </c>
      <c r="U331" s="48" t="s">
        <v>341</v>
      </c>
    </row>
    <row r="332" spans="1:21" ht="13.5" thickBot="1">
      <c r="A332" s="59" t="s">
        <v>928</v>
      </c>
      <c r="B332" s="59" t="s">
        <v>930</v>
      </c>
      <c r="C332" s="34" t="s">
        <v>20</v>
      </c>
      <c r="D332" s="34">
        <v>7896261005594</v>
      </c>
      <c r="E332" s="46">
        <v>1006800600163</v>
      </c>
      <c r="F332" s="34">
        <v>526516506175314</v>
      </c>
      <c r="G332" s="34"/>
      <c r="H332" s="47" t="s">
        <v>355</v>
      </c>
      <c r="I332" s="47" t="s">
        <v>21</v>
      </c>
      <c r="J332" s="48">
        <v>32.44</v>
      </c>
      <c r="K332" s="48">
        <v>44.84</v>
      </c>
      <c r="L332" s="48">
        <v>32.05</v>
      </c>
      <c r="M332" s="48">
        <v>44.3</v>
      </c>
      <c r="N332" s="48">
        <v>31.66</v>
      </c>
      <c r="O332" s="48">
        <v>43.77</v>
      </c>
      <c r="P332" s="48">
        <v>31.66</v>
      </c>
      <c r="Q332" s="48">
        <v>43.77</v>
      </c>
      <c r="R332" s="48">
        <v>29.86</v>
      </c>
      <c r="S332" s="48">
        <v>41.28</v>
      </c>
      <c r="T332" s="48" t="s">
        <v>341</v>
      </c>
      <c r="U332" s="48" t="s">
        <v>341</v>
      </c>
    </row>
    <row r="333" spans="1:21" ht="13.5" thickBot="1">
      <c r="A333" s="59" t="s">
        <v>928</v>
      </c>
      <c r="B333" s="59" t="s">
        <v>931</v>
      </c>
      <c r="C333" s="34" t="s">
        <v>20</v>
      </c>
      <c r="D333" s="34">
        <v>7896261009622</v>
      </c>
      <c r="E333" s="46">
        <v>1006800600211</v>
      </c>
      <c r="F333" s="34">
        <v>526516511111302</v>
      </c>
      <c r="G333" s="34"/>
      <c r="H333" s="47" t="s">
        <v>355</v>
      </c>
      <c r="I333" s="47" t="s">
        <v>21</v>
      </c>
      <c r="J333" s="48">
        <v>7.76</v>
      </c>
      <c r="K333" s="48">
        <v>10.73</v>
      </c>
      <c r="L333" s="48">
        <v>7.67</v>
      </c>
      <c r="M333" s="48">
        <v>10.6</v>
      </c>
      <c r="N333" s="48">
        <v>7.57</v>
      </c>
      <c r="O333" s="48">
        <v>10.47</v>
      </c>
      <c r="P333" s="48">
        <v>7.57</v>
      </c>
      <c r="Q333" s="48">
        <v>10.47</v>
      </c>
      <c r="R333" s="48">
        <v>7.15</v>
      </c>
      <c r="S333" s="48">
        <v>9.88</v>
      </c>
      <c r="T333" s="48" t="s">
        <v>341</v>
      </c>
      <c r="U333" s="48" t="s">
        <v>341</v>
      </c>
    </row>
    <row r="334" spans="1:21" ht="23.25" thickBot="1">
      <c r="A334" s="59" t="s">
        <v>928</v>
      </c>
      <c r="B334" s="59" t="s">
        <v>932</v>
      </c>
      <c r="C334" s="34" t="s">
        <v>20</v>
      </c>
      <c r="D334" s="34">
        <v>7896261009653</v>
      </c>
      <c r="E334" s="46">
        <v>1006800600228</v>
      </c>
      <c r="F334" s="34">
        <v>526516510113301</v>
      </c>
      <c r="G334" s="34"/>
      <c r="H334" s="47" t="s">
        <v>355</v>
      </c>
      <c r="I334" s="47" t="s">
        <v>21</v>
      </c>
      <c r="J334" s="48">
        <v>186.29</v>
      </c>
      <c r="K334" s="48">
        <v>257.51</v>
      </c>
      <c r="L334" s="48">
        <v>184.02</v>
      </c>
      <c r="M334" s="48">
        <v>254.38</v>
      </c>
      <c r="N334" s="48">
        <v>181.81</v>
      </c>
      <c r="O334" s="48">
        <v>251.33</v>
      </c>
      <c r="P334" s="48">
        <v>181.81</v>
      </c>
      <c r="Q334" s="48">
        <v>251.33</v>
      </c>
      <c r="R334" s="48">
        <v>171.47</v>
      </c>
      <c r="S334" s="48">
        <v>237.03</v>
      </c>
      <c r="T334" s="48" t="s">
        <v>341</v>
      </c>
      <c r="U334" s="48" t="s">
        <v>341</v>
      </c>
    </row>
    <row r="335" spans="1:21" ht="13.5" thickBot="1">
      <c r="A335" s="59" t="s">
        <v>933</v>
      </c>
      <c r="B335" s="59" t="s">
        <v>637</v>
      </c>
      <c r="C335" s="34" t="s">
        <v>26</v>
      </c>
      <c r="D335" s="34">
        <v>99999999999985</v>
      </c>
      <c r="E335" s="46">
        <v>1999999999986</v>
      </c>
      <c r="F335" s="34">
        <v>526531401176411</v>
      </c>
      <c r="G335" s="34"/>
      <c r="H335" s="47" t="s">
        <v>355</v>
      </c>
      <c r="I335" s="47" t="s">
        <v>28</v>
      </c>
      <c r="J335" s="48">
        <v>0.1</v>
      </c>
      <c r="K335" s="48">
        <v>0.13</v>
      </c>
      <c r="L335" s="48">
        <v>0.1</v>
      </c>
      <c r="M335" s="48">
        <v>0.13</v>
      </c>
      <c r="N335" s="48">
        <v>0.1</v>
      </c>
      <c r="O335" s="48">
        <v>0.13</v>
      </c>
      <c r="P335" s="48">
        <v>0.08</v>
      </c>
      <c r="Q335" s="48">
        <v>0.12</v>
      </c>
      <c r="R335" s="48">
        <v>0.09</v>
      </c>
      <c r="S335" s="48">
        <v>0.12</v>
      </c>
      <c r="T335" s="48" t="s">
        <v>341</v>
      </c>
      <c r="U335" s="48" t="s">
        <v>341</v>
      </c>
    </row>
    <row r="336" spans="1:21" ht="23.25" thickBot="1">
      <c r="A336" s="59" t="s">
        <v>934</v>
      </c>
      <c r="B336" s="59" t="s">
        <v>935</v>
      </c>
      <c r="C336" s="34" t="s">
        <v>20</v>
      </c>
      <c r="D336" s="34">
        <v>7896261009820</v>
      </c>
      <c r="E336" s="46">
        <v>1006809830021</v>
      </c>
      <c r="F336" s="34">
        <v>526525702151219</v>
      </c>
      <c r="G336" s="34"/>
      <c r="H336" s="47" t="s">
        <v>355</v>
      </c>
      <c r="I336" s="47" t="s">
        <v>21</v>
      </c>
      <c r="J336" s="48">
        <v>752.34</v>
      </c>
      <c r="K336" s="48">
        <v>1040</v>
      </c>
      <c r="L336" s="48">
        <v>743.2</v>
      </c>
      <c r="M336" s="48">
        <v>1027.36</v>
      </c>
      <c r="N336" s="48">
        <v>734.28</v>
      </c>
      <c r="O336" s="48">
        <v>1015.04</v>
      </c>
      <c r="P336" s="48">
        <v>734.28</v>
      </c>
      <c r="Q336" s="48">
        <v>1015.04</v>
      </c>
      <c r="R336" s="48">
        <v>692.51</v>
      </c>
      <c r="S336" s="48">
        <v>957.3</v>
      </c>
      <c r="T336" s="48" t="s">
        <v>341</v>
      </c>
      <c r="U336" s="48" t="s">
        <v>341</v>
      </c>
    </row>
    <row r="337" spans="1:21" ht="23.25" thickBot="1">
      <c r="A337" s="59" t="s">
        <v>936</v>
      </c>
      <c r="B337" s="59" t="s">
        <v>937</v>
      </c>
      <c r="C337" s="34" t="s">
        <v>20</v>
      </c>
      <c r="D337" s="34">
        <v>7898088361419</v>
      </c>
      <c r="E337" s="46">
        <v>1006800470057</v>
      </c>
      <c r="F337" s="34">
        <v>526516607176316</v>
      </c>
      <c r="G337" s="34"/>
      <c r="H337" s="47" t="s">
        <v>355</v>
      </c>
      <c r="I337" s="47" t="s">
        <v>21</v>
      </c>
      <c r="J337" s="48">
        <v>39.38</v>
      </c>
      <c r="K337" s="48">
        <v>54.43</v>
      </c>
      <c r="L337" s="48">
        <v>38.9</v>
      </c>
      <c r="M337" s="48">
        <v>53.77</v>
      </c>
      <c r="N337" s="48">
        <v>38.43</v>
      </c>
      <c r="O337" s="48">
        <v>53.12</v>
      </c>
      <c r="P337" s="48">
        <v>38.43</v>
      </c>
      <c r="Q337" s="48">
        <v>53.12</v>
      </c>
      <c r="R337" s="100">
        <v>36.25</v>
      </c>
      <c r="S337" s="100">
        <v>50.11</v>
      </c>
      <c r="T337" s="100" t="s">
        <v>341</v>
      </c>
      <c r="U337" s="48" t="s">
        <v>341</v>
      </c>
    </row>
    <row r="338" spans="1:21" ht="13.5" thickBot="1">
      <c r="A338" s="59" t="s">
        <v>936</v>
      </c>
      <c r="B338" s="59" t="s">
        <v>938</v>
      </c>
      <c r="C338" s="34" t="s">
        <v>20</v>
      </c>
      <c r="D338" s="34">
        <v>7896261003002</v>
      </c>
      <c r="E338" s="46">
        <v>1006800470022</v>
      </c>
      <c r="F338" s="34">
        <v>526516603111317</v>
      </c>
      <c r="G338" s="34"/>
      <c r="H338" s="47" t="s">
        <v>355</v>
      </c>
      <c r="I338" s="47" t="s">
        <v>21</v>
      </c>
      <c r="J338" s="48">
        <v>28.01</v>
      </c>
      <c r="K338" s="48">
        <v>38.72</v>
      </c>
      <c r="L338" s="48">
        <v>27.67</v>
      </c>
      <c r="M338" s="48">
        <v>38.25</v>
      </c>
      <c r="N338" s="48">
        <v>27.34</v>
      </c>
      <c r="O338" s="48">
        <v>37.79</v>
      </c>
      <c r="P338" s="48">
        <v>27.34</v>
      </c>
      <c r="Q338" s="48">
        <v>37.79</v>
      </c>
      <c r="R338" s="48">
        <v>25.78</v>
      </c>
      <c r="S338" s="48">
        <v>35.64</v>
      </c>
      <c r="T338" s="48" t="s">
        <v>341</v>
      </c>
      <c r="U338" s="48" t="s">
        <v>341</v>
      </c>
    </row>
    <row r="339" spans="1:21" ht="13.5" thickBot="1">
      <c r="A339" s="59" t="s">
        <v>936</v>
      </c>
      <c r="B339" s="59" t="s">
        <v>939</v>
      </c>
      <c r="C339" s="34" t="s">
        <v>20</v>
      </c>
      <c r="D339" s="34">
        <v>7896261003033</v>
      </c>
      <c r="E339" s="46">
        <v>1006800470049</v>
      </c>
      <c r="F339" s="34">
        <v>526516605114313</v>
      </c>
      <c r="G339" s="34"/>
      <c r="H339" s="34">
        <v>120841</v>
      </c>
      <c r="I339" s="47" t="s">
        <v>21</v>
      </c>
      <c r="J339" s="162">
        <v>73.472734</v>
      </c>
      <c r="K339" s="162">
        <v>101.56206801216477</v>
      </c>
      <c r="L339" s="162">
        <v>72.58387499999999</v>
      </c>
      <c r="M339" s="162">
        <v>100.33176665745091</v>
      </c>
      <c r="N339" s="162">
        <v>71.70904</v>
      </c>
      <c r="O339" s="162">
        <v>99.1291125241913</v>
      </c>
      <c r="P339" s="162">
        <v>71.70904</v>
      </c>
      <c r="Q339" s="162">
        <v>99.1291125241913</v>
      </c>
      <c r="R339" s="162">
        <v>67.630044</v>
      </c>
      <c r="S339" s="162">
        <v>93.48907934752556</v>
      </c>
      <c r="T339" s="48" t="s">
        <v>341</v>
      </c>
      <c r="U339" s="48" t="s">
        <v>341</v>
      </c>
    </row>
    <row r="340" spans="1:21" ht="13.5" thickBot="1">
      <c r="A340" s="59" t="s">
        <v>940</v>
      </c>
      <c r="B340" s="59" t="s">
        <v>941</v>
      </c>
      <c r="C340" s="34" t="s">
        <v>20</v>
      </c>
      <c r="D340" s="34">
        <v>7896261007529</v>
      </c>
      <c r="E340" s="46">
        <v>1006801850139</v>
      </c>
      <c r="F340" s="34">
        <v>526516701113217</v>
      </c>
      <c r="G340" s="34"/>
      <c r="H340" s="47" t="s">
        <v>355</v>
      </c>
      <c r="I340" s="47" t="s">
        <v>28</v>
      </c>
      <c r="J340" s="48">
        <v>35.63</v>
      </c>
      <c r="K340" s="48">
        <v>47.36</v>
      </c>
      <c r="L340" s="48">
        <v>35.12</v>
      </c>
      <c r="M340" s="48">
        <v>46.71</v>
      </c>
      <c r="N340" s="48">
        <v>34.63</v>
      </c>
      <c r="O340" s="48">
        <v>46.08</v>
      </c>
      <c r="P340" s="48">
        <v>30.08</v>
      </c>
      <c r="Q340" s="48">
        <v>41.58</v>
      </c>
      <c r="R340" s="48">
        <v>32.37</v>
      </c>
      <c r="S340" s="48">
        <v>43.17</v>
      </c>
      <c r="T340" s="48" t="s">
        <v>341</v>
      </c>
      <c r="U340" s="48" t="s">
        <v>341</v>
      </c>
    </row>
    <row r="341" spans="1:21" ht="13.5" thickBot="1">
      <c r="A341" s="59" t="s">
        <v>940</v>
      </c>
      <c r="B341" s="59" t="s">
        <v>942</v>
      </c>
      <c r="C341" s="34" t="s">
        <v>20</v>
      </c>
      <c r="D341" s="34">
        <v>1598745623541</v>
      </c>
      <c r="E341" s="46">
        <v>1006801850058</v>
      </c>
      <c r="F341" s="34">
        <v>526516702111218</v>
      </c>
      <c r="G341" s="34"/>
      <c r="H341" s="47" t="s">
        <v>355</v>
      </c>
      <c r="I341" s="47" t="s">
        <v>28</v>
      </c>
      <c r="J341" s="48">
        <v>71.25</v>
      </c>
      <c r="K341" s="48">
        <v>94.71</v>
      </c>
      <c r="L341" s="48">
        <v>70.24</v>
      </c>
      <c r="M341" s="48">
        <v>93.42</v>
      </c>
      <c r="N341" s="48">
        <v>69.26</v>
      </c>
      <c r="O341" s="48">
        <v>92.16</v>
      </c>
      <c r="P341" s="48">
        <v>60.16</v>
      </c>
      <c r="Q341" s="48">
        <v>83.16</v>
      </c>
      <c r="R341" s="48">
        <v>64.74</v>
      </c>
      <c r="S341" s="48">
        <v>86.33</v>
      </c>
      <c r="T341" s="48" t="s">
        <v>341</v>
      </c>
      <c r="U341" s="48" t="s">
        <v>341</v>
      </c>
    </row>
    <row r="342" spans="1:21" ht="13.5" thickBot="1">
      <c r="A342" s="59" t="s">
        <v>943</v>
      </c>
      <c r="B342" s="59" t="s">
        <v>944</v>
      </c>
      <c r="C342" s="34" t="s">
        <v>20</v>
      </c>
      <c r="D342" s="34">
        <v>7896261005327</v>
      </c>
      <c r="E342" s="46">
        <v>1006801540016</v>
      </c>
      <c r="F342" s="34">
        <v>526516801150211</v>
      </c>
      <c r="G342" s="34"/>
      <c r="H342" s="47" t="s">
        <v>355</v>
      </c>
      <c r="I342" s="47" t="s">
        <v>21</v>
      </c>
      <c r="J342" s="48">
        <v>1053.21</v>
      </c>
      <c r="K342" s="48">
        <v>1455.91</v>
      </c>
      <c r="L342" s="48">
        <v>1040.41</v>
      </c>
      <c r="M342" s="48">
        <v>1438.22</v>
      </c>
      <c r="N342" s="48">
        <v>1027.93</v>
      </c>
      <c r="O342" s="48">
        <v>1420.96</v>
      </c>
      <c r="P342" s="48">
        <v>1027.93</v>
      </c>
      <c r="Q342" s="48">
        <v>1420.96</v>
      </c>
      <c r="R342" s="48">
        <v>969.45</v>
      </c>
      <c r="S342" s="48">
        <v>1340.14</v>
      </c>
      <c r="T342" s="48" t="s">
        <v>341</v>
      </c>
      <c r="U342" s="48" t="s">
        <v>341</v>
      </c>
    </row>
    <row r="343" spans="1:21" ht="13.5" thickBot="1">
      <c r="A343" s="59" t="s">
        <v>945</v>
      </c>
      <c r="B343" s="59" t="s">
        <v>946</v>
      </c>
      <c r="C343" s="34" t="s">
        <v>20</v>
      </c>
      <c r="D343" s="34">
        <v>7896261001336</v>
      </c>
      <c r="E343" s="46">
        <v>1006800400040</v>
      </c>
      <c r="F343" s="34">
        <v>526516903115415</v>
      </c>
      <c r="G343" s="34"/>
      <c r="H343" s="47" t="s">
        <v>355</v>
      </c>
      <c r="I343" s="47" t="s">
        <v>21</v>
      </c>
      <c r="J343" s="48">
        <v>20.03</v>
      </c>
      <c r="K343" s="48">
        <v>27.68</v>
      </c>
      <c r="L343" s="48">
        <v>19.78</v>
      </c>
      <c r="M343" s="48">
        <v>27.35</v>
      </c>
      <c r="N343" s="48">
        <v>19.54</v>
      </c>
      <c r="O343" s="48">
        <v>27.02</v>
      </c>
      <c r="P343" s="48">
        <v>19.54</v>
      </c>
      <c r="Q343" s="48">
        <v>27.02</v>
      </c>
      <c r="R343" s="48">
        <v>18.43</v>
      </c>
      <c r="S343" s="48">
        <v>25.48</v>
      </c>
      <c r="T343" s="48" t="s">
        <v>341</v>
      </c>
      <c r="U343" s="48" t="s">
        <v>341</v>
      </c>
    </row>
    <row r="344" spans="1:21" ht="13.5" thickBot="1">
      <c r="A344" s="59" t="s">
        <v>945</v>
      </c>
      <c r="B344" s="59" t="s">
        <v>948</v>
      </c>
      <c r="C344" s="34" t="s">
        <v>20</v>
      </c>
      <c r="D344" s="34">
        <v>7896261001350</v>
      </c>
      <c r="E344" s="46">
        <v>1006800400202</v>
      </c>
      <c r="F344" s="34">
        <v>526516901112419</v>
      </c>
      <c r="G344" s="34"/>
      <c r="H344" s="47" t="s">
        <v>355</v>
      </c>
      <c r="I344" s="47" t="s">
        <v>21</v>
      </c>
      <c r="J344" s="48">
        <v>70.75</v>
      </c>
      <c r="K344" s="48">
        <v>97.8</v>
      </c>
      <c r="L344" s="48">
        <v>69.89</v>
      </c>
      <c r="M344" s="48">
        <v>96.62</v>
      </c>
      <c r="N344" s="48">
        <v>69.05</v>
      </c>
      <c r="O344" s="48">
        <v>95.46</v>
      </c>
      <c r="P344" s="48">
        <v>69.05</v>
      </c>
      <c r="Q344" s="48">
        <v>95.46</v>
      </c>
      <c r="R344" s="48">
        <v>65.13</v>
      </c>
      <c r="S344" s="48">
        <v>90.03</v>
      </c>
      <c r="T344" s="48" t="s">
        <v>341</v>
      </c>
      <c r="U344" s="48" t="s">
        <v>341</v>
      </c>
    </row>
    <row r="345" spans="1:21" ht="13.5" thickBot="1">
      <c r="A345" s="59" t="s">
        <v>945</v>
      </c>
      <c r="B345" s="59" t="s">
        <v>949</v>
      </c>
      <c r="C345" s="34" t="s">
        <v>20</v>
      </c>
      <c r="D345" s="34">
        <v>7896261001152</v>
      </c>
      <c r="E345" s="46">
        <v>1006800400140</v>
      </c>
      <c r="F345" s="34">
        <v>526516906114411</v>
      </c>
      <c r="G345" s="34"/>
      <c r="H345" s="47" t="s">
        <v>355</v>
      </c>
      <c r="I345" s="47" t="s">
        <v>21</v>
      </c>
      <c r="J345" s="48">
        <v>33.77</v>
      </c>
      <c r="K345" s="48">
        <v>46.68</v>
      </c>
      <c r="L345" s="48">
        <v>33.36</v>
      </c>
      <c r="M345" s="48">
        <v>46.11</v>
      </c>
      <c r="N345" s="48">
        <v>32.96</v>
      </c>
      <c r="O345" s="48">
        <v>45.56</v>
      </c>
      <c r="P345" s="48">
        <v>32.96</v>
      </c>
      <c r="Q345" s="48">
        <v>45.56</v>
      </c>
      <c r="R345" s="48">
        <v>31.08</v>
      </c>
      <c r="S345" s="48">
        <v>42.96</v>
      </c>
      <c r="T345" s="48" t="s">
        <v>341</v>
      </c>
      <c r="U345" s="48" t="s">
        <v>341</v>
      </c>
    </row>
    <row r="346" spans="1:21" ht="13.5" thickBot="1">
      <c r="A346" s="59" t="s">
        <v>945</v>
      </c>
      <c r="B346" s="59" t="s">
        <v>950</v>
      </c>
      <c r="C346" s="34" t="s">
        <v>20</v>
      </c>
      <c r="D346" s="34">
        <v>7896261001169</v>
      </c>
      <c r="E346" s="46">
        <v>1006800400172</v>
      </c>
      <c r="F346" s="34">
        <v>526516904111413</v>
      </c>
      <c r="G346" s="34"/>
      <c r="H346" s="47" t="s">
        <v>355</v>
      </c>
      <c r="I346" s="47" t="s">
        <v>21</v>
      </c>
      <c r="J346" s="48">
        <v>69.43</v>
      </c>
      <c r="K346" s="48">
        <v>95.98</v>
      </c>
      <c r="L346" s="48">
        <v>68.59</v>
      </c>
      <c r="M346" s="48">
        <v>94.81</v>
      </c>
      <c r="N346" s="48">
        <v>67.76</v>
      </c>
      <c r="O346" s="48">
        <v>93.68</v>
      </c>
      <c r="P346" s="48">
        <v>67.76</v>
      </c>
      <c r="Q346" s="48">
        <v>93.68</v>
      </c>
      <c r="R346" s="48">
        <v>63.91</v>
      </c>
      <c r="S346" s="48">
        <v>88.35</v>
      </c>
      <c r="T346" s="48" t="s">
        <v>341</v>
      </c>
      <c r="U346" s="48" t="s">
        <v>341</v>
      </c>
    </row>
    <row r="347" spans="1:21" ht="13.5" thickBot="1">
      <c r="A347" s="59" t="s">
        <v>945</v>
      </c>
      <c r="B347" s="59" t="s">
        <v>951</v>
      </c>
      <c r="C347" s="34" t="s">
        <v>20</v>
      </c>
      <c r="D347" s="34">
        <v>7896261001176</v>
      </c>
      <c r="E347" s="46">
        <v>1006800400180</v>
      </c>
      <c r="F347" s="34">
        <v>526516905118411</v>
      </c>
      <c r="G347" s="34"/>
      <c r="H347" s="47" t="s">
        <v>355</v>
      </c>
      <c r="I347" s="47" t="s">
        <v>21</v>
      </c>
      <c r="J347" s="48">
        <v>126.37</v>
      </c>
      <c r="K347" s="48">
        <v>174.69</v>
      </c>
      <c r="L347" s="48">
        <v>124.84</v>
      </c>
      <c r="M347" s="48">
        <v>172.57</v>
      </c>
      <c r="N347" s="48">
        <v>123.34</v>
      </c>
      <c r="O347" s="48">
        <v>170.5</v>
      </c>
      <c r="P347" s="48">
        <v>123.34</v>
      </c>
      <c r="Q347" s="48">
        <v>170.5</v>
      </c>
      <c r="R347" s="48">
        <v>116.32</v>
      </c>
      <c r="S347" s="48">
        <v>160.8</v>
      </c>
      <c r="T347" s="48" t="s">
        <v>341</v>
      </c>
      <c r="U347" s="48" t="s">
        <v>341</v>
      </c>
    </row>
    <row r="348" spans="1:21" ht="13.5" thickBot="1">
      <c r="A348" s="59" t="s">
        <v>368</v>
      </c>
      <c r="B348" s="59" t="s">
        <v>369</v>
      </c>
      <c r="C348" s="34"/>
      <c r="D348" s="34">
        <v>7896261002074</v>
      </c>
      <c r="E348" s="46">
        <v>1006800240019</v>
      </c>
      <c r="F348" s="34">
        <v>526500501111419</v>
      </c>
      <c r="G348" s="34"/>
      <c r="H348" s="47" t="s">
        <v>355</v>
      </c>
      <c r="I348" s="47" t="s">
        <v>21</v>
      </c>
      <c r="J348" s="48">
        <v>4.46</v>
      </c>
      <c r="K348" s="48">
        <v>6.16</v>
      </c>
      <c r="L348" s="48">
        <v>4.41</v>
      </c>
      <c r="M348" s="48">
        <v>6.09</v>
      </c>
      <c r="N348" s="48">
        <v>4.35</v>
      </c>
      <c r="O348" s="48">
        <v>6.02</v>
      </c>
      <c r="P348" s="48">
        <v>4.35</v>
      </c>
      <c r="Q348" s="48">
        <v>6.02</v>
      </c>
      <c r="R348" s="48">
        <v>4.1</v>
      </c>
      <c r="S348" s="48">
        <v>5.67</v>
      </c>
      <c r="T348" s="48">
        <v>0</v>
      </c>
      <c r="U348" s="48">
        <v>0</v>
      </c>
    </row>
    <row r="349" spans="1:21" ht="13.5" thickBot="1">
      <c r="A349" s="59" t="s">
        <v>368</v>
      </c>
      <c r="B349" s="59" t="s">
        <v>370</v>
      </c>
      <c r="C349" s="34"/>
      <c r="D349" s="34">
        <v>7896261002081</v>
      </c>
      <c r="E349" s="46">
        <v>1006800240027</v>
      </c>
      <c r="F349" s="34">
        <v>526500502116414</v>
      </c>
      <c r="G349" s="34"/>
      <c r="H349" s="47" t="s">
        <v>355</v>
      </c>
      <c r="I349" s="47" t="s">
        <v>21</v>
      </c>
      <c r="J349" s="48">
        <v>5.03</v>
      </c>
      <c r="K349" s="48">
        <v>6.95</v>
      </c>
      <c r="L349" s="48">
        <v>4.97</v>
      </c>
      <c r="M349" s="48">
        <v>6.87</v>
      </c>
      <c r="N349" s="48">
        <v>4.91</v>
      </c>
      <c r="O349" s="48">
        <v>6.79</v>
      </c>
      <c r="P349" s="48">
        <v>4.91</v>
      </c>
      <c r="Q349" s="48">
        <v>6.79</v>
      </c>
      <c r="R349" s="100">
        <v>4.63</v>
      </c>
      <c r="S349" s="100">
        <v>6.4</v>
      </c>
      <c r="T349" s="100">
        <v>0</v>
      </c>
      <c r="U349" s="48">
        <v>0</v>
      </c>
    </row>
    <row r="350" spans="1:21" ht="23.25" thickBot="1">
      <c r="A350" s="59" t="s">
        <v>368</v>
      </c>
      <c r="B350" s="59" t="s">
        <v>372</v>
      </c>
      <c r="C350" s="34"/>
      <c r="D350" s="34">
        <v>7896261002098</v>
      </c>
      <c r="E350" s="46">
        <v>1006800240043</v>
      </c>
      <c r="F350" s="34">
        <v>526500504135416</v>
      </c>
      <c r="G350" s="34"/>
      <c r="H350" s="47" t="s">
        <v>355</v>
      </c>
      <c r="I350" s="47" t="s">
        <v>21</v>
      </c>
      <c r="J350" s="48">
        <v>5.8</v>
      </c>
      <c r="K350" s="48">
        <v>8.02</v>
      </c>
      <c r="L350" s="48">
        <v>5.73</v>
      </c>
      <c r="M350" s="48">
        <v>7.92</v>
      </c>
      <c r="N350" s="48">
        <v>5.66</v>
      </c>
      <c r="O350" s="48">
        <v>7.83</v>
      </c>
      <c r="P350" s="48">
        <v>5.66</v>
      </c>
      <c r="Q350" s="48">
        <v>7.83</v>
      </c>
      <c r="R350" s="48">
        <v>5.34</v>
      </c>
      <c r="S350" s="48">
        <v>7.38</v>
      </c>
      <c r="T350" s="48">
        <v>0</v>
      </c>
      <c r="U350" s="48">
        <v>0</v>
      </c>
    </row>
    <row r="351" spans="1:21" ht="13.5" thickBot="1">
      <c r="A351" s="59" t="s">
        <v>391</v>
      </c>
      <c r="B351" s="59" t="s">
        <v>287</v>
      </c>
      <c r="C351" s="34"/>
      <c r="D351" s="34">
        <v>7896261000155</v>
      </c>
      <c r="E351" s="46">
        <v>1006800610029</v>
      </c>
      <c r="F351" s="34">
        <v>526500901118313</v>
      </c>
      <c r="G351" s="34"/>
      <c r="H351" s="47" t="s">
        <v>355</v>
      </c>
      <c r="I351" s="47" t="s">
        <v>21</v>
      </c>
      <c r="J351" s="48">
        <v>9.81</v>
      </c>
      <c r="K351" s="48">
        <v>13.57</v>
      </c>
      <c r="L351" s="48">
        <v>9.7</v>
      </c>
      <c r="M351" s="48">
        <v>13.4</v>
      </c>
      <c r="N351" s="48">
        <v>9.58</v>
      </c>
      <c r="O351" s="48">
        <v>13.24</v>
      </c>
      <c r="P351" s="48">
        <v>9.58</v>
      </c>
      <c r="Q351" s="48">
        <v>13.24</v>
      </c>
      <c r="R351" s="48">
        <v>9.03</v>
      </c>
      <c r="S351" s="48">
        <v>12.49</v>
      </c>
      <c r="T351" s="48">
        <v>0</v>
      </c>
      <c r="U351" s="48">
        <v>0</v>
      </c>
    </row>
    <row r="352" spans="1:21" ht="13.5" thickBot="1">
      <c r="A352" s="59" t="s">
        <v>285</v>
      </c>
      <c r="B352" s="59" t="s">
        <v>446</v>
      </c>
      <c r="C352" s="34"/>
      <c r="D352" s="34">
        <v>7896261009974</v>
      </c>
      <c r="E352" s="46">
        <v>1006809920012</v>
      </c>
      <c r="F352" s="34">
        <v>526526001114110</v>
      </c>
      <c r="G352" s="34"/>
      <c r="H352" s="47" t="s">
        <v>355</v>
      </c>
      <c r="I352" s="47" t="s">
        <v>21</v>
      </c>
      <c r="J352" s="48">
        <v>7.65</v>
      </c>
      <c r="K352" s="48">
        <v>10.58</v>
      </c>
      <c r="L352" s="48">
        <v>7.56</v>
      </c>
      <c r="M352" s="48">
        <v>10.45</v>
      </c>
      <c r="N352" s="48">
        <v>7.47</v>
      </c>
      <c r="O352" s="48">
        <v>10.32</v>
      </c>
      <c r="P352" s="48">
        <v>7.47</v>
      </c>
      <c r="Q352" s="48">
        <v>10.32</v>
      </c>
      <c r="R352" s="48">
        <v>7.04</v>
      </c>
      <c r="S352" s="48">
        <v>9.74</v>
      </c>
      <c r="T352" s="48">
        <v>0</v>
      </c>
      <c r="U352" s="48">
        <v>0</v>
      </c>
    </row>
    <row r="353" spans="1:21" ht="13.5" thickBot="1">
      <c r="A353" s="59" t="s">
        <v>285</v>
      </c>
      <c r="B353" s="59" t="s">
        <v>286</v>
      </c>
      <c r="C353" s="34"/>
      <c r="D353" s="34">
        <v>7896261009998</v>
      </c>
      <c r="E353" s="46">
        <v>1006809920047</v>
      </c>
      <c r="F353" s="34">
        <v>526526002110119</v>
      </c>
      <c r="G353" s="34"/>
      <c r="H353" s="47" t="s">
        <v>355</v>
      </c>
      <c r="I353" s="47" t="s">
        <v>21</v>
      </c>
      <c r="J353" s="48">
        <v>15.23</v>
      </c>
      <c r="K353" s="48">
        <v>21.05</v>
      </c>
      <c r="L353" s="48">
        <v>15.04</v>
      </c>
      <c r="M353" s="48">
        <v>20.79</v>
      </c>
      <c r="N353" s="48">
        <v>14.86</v>
      </c>
      <c r="O353" s="48">
        <v>20.54</v>
      </c>
      <c r="P353" s="48">
        <v>14.86</v>
      </c>
      <c r="Q353" s="48">
        <v>20.54</v>
      </c>
      <c r="R353" s="48">
        <v>14.02</v>
      </c>
      <c r="S353" s="48">
        <v>19.38</v>
      </c>
      <c r="T353" s="48">
        <v>0</v>
      </c>
      <c r="U353" s="48">
        <v>0</v>
      </c>
    </row>
    <row r="354" spans="1:21" ht="13.5" thickBot="1">
      <c r="A354" s="59" t="s">
        <v>447</v>
      </c>
      <c r="B354" s="59" t="s">
        <v>452</v>
      </c>
      <c r="C354" s="34"/>
      <c r="D354" s="34">
        <v>7896261000438</v>
      </c>
      <c r="E354" s="46">
        <v>1006800380041</v>
      </c>
      <c r="F354" s="34">
        <v>526502707149310</v>
      </c>
      <c r="G354" s="34"/>
      <c r="H354" s="47" t="s">
        <v>355</v>
      </c>
      <c r="I354" s="47" t="s">
        <v>21</v>
      </c>
      <c r="J354" s="48">
        <v>7.67</v>
      </c>
      <c r="K354" s="48">
        <v>10.61</v>
      </c>
      <c r="L354" s="48">
        <v>7.58</v>
      </c>
      <c r="M354" s="48">
        <v>10.48</v>
      </c>
      <c r="N354" s="48">
        <v>7.49</v>
      </c>
      <c r="O354" s="48">
        <v>10.35</v>
      </c>
      <c r="P354" s="48">
        <v>7.49</v>
      </c>
      <c r="Q354" s="48">
        <v>10.35</v>
      </c>
      <c r="R354" s="48">
        <v>7.06</v>
      </c>
      <c r="S354" s="48">
        <v>9.76</v>
      </c>
      <c r="T354" s="48">
        <v>0</v>
      </c>
      <c r="U354" s="48">
        <v>0</v>
      </c>
    </row>
    <row r="355" spans="1:21" ht="23.25" thickBot="1">
      <c r="A355" s="59" t="s">
        <v>477</v>
      </c>
      <c r="B355" s="59" t="s">
        <v>480</v>
      </c>
      <c r="C355" s="34"/>
      <c r="D355" s="34">
        <v>7896261000827</v>
      </c>
      <c r="E355" s="46">
        <v>1006800290016</v>
      </c>
      <c r="F355" s="34">
        <v>526503303114424</v>
      </c>
      <c r="G355" s="34"/>
      <c r="H355" s="47" t="s">
        <v>355</v>
      </c>
      <c r="I355" s="47" t="s">
        <v>28</v>
      </c>
      <c r="J355" s="48">
        <v>83.08</v>
      </c>
      <c r="K355" s="48">
        <v>110.44</v>
      </c>
      <c r="L355" s="48">
        <v>81.9</v>
      </c>
      <c r="M355" s="48">
        <v>108.93</v>
      </c>
      <c r="N355" s="48">
        <v>80.76</v>
      </c>
      <c r="O355" s="48">
        <v>107.46</v>
      </c>
      <c r="P355" s="48">
        <v>70.15</v>
      </c>
      <c r="Q355" s="48">
        <v>96.97</v>
      </c>
      <c r="R355" s="48">
        <v>75.49</v>
      </c>
      <c r="S355" s="48">
        <v>100.67</v>
      </c>
      <c r="T355" s="48">
        <v>0</v>
      </c>
      <c r="U355" s="48">
        <v>0</v>
      </c>
    </row>
    <row r="356" spans="1:21" ht="13.5" thickBot="1">
      <c r="A356" s="59" t="s">
        <v>508</v>
      </c>
      <c r="B356" s="59" t="s">
        <v>509</v>
      </c>
      <c r="C356" s="34"/>
      <c r="D356" s="34">
        <v>7896261002197</v>
      </c>
      <c r="E356" s="46">
        <v>1006800560013</v>
      </c>
      <c r="F356" s="34">
        <v>526504401111411</v>
      </c>
      <c r="G356" s="34"/>
      <c r="H356" s="47" t="s">
        <v>355</v>
      </c>
      <c r="I356" s="47" t="s">
        <v>28</v>
      </c>
      <c r="J356" s="48">
        <v>34.7</v>
      </c>
      <c r="K356" s="48">
        <v>46.13</v>
      </c>
      <c r="L356" s="48">
        <v>34.21</v>
      </c>
      <c r="M356" s="48">
        <v>45.5</v>
      </c>
      <c r="N356" s="48">
        <v>33.73</v>
      </c>
      <c r="O356" s="48">
        <v>44.88</v>
      </c>
      <c r="P356" s="48">
        <v>29.3</v>
      </c>
      <c r="Q356" s="48">
        <v>40.5</v>
      </c>
      <c r="R356" s="48">
        <v>31.53</v>
      </c>
      <c r="S356" s="48">
        <v>42.05</v>
      </c>
      <c r="T356" s="48">
        <v>0</v>
      </c>
      <c r="U356" s="48">
        <v>0</v>
      </c>
    </row>
    <row r="357" spans="1:21" ht="23.25" thickBot="1">
      <c r="A357" s="59" t="s">
        <v>147</v>
      </c>
      <c r="B357" s="59" t="s">
        <v>148</v>
      </c>
      <c r="C357" s="34"/>
      <c r="D357" s="34">
        <v>7896261009783</v>
      </c>
      <c r="E357" s="46">
        <v>1006809700020</v>
      </c>
      <c r="F357" s="34">
        <v>526524601114115</v>
      </c>
      <c r="G357" s="34"/>
      <c r="H357" s="47" t="s">
        <v>355</v>
      </c>
      <c r="I357" s="47" t="s">
        <v>21</v>
      </c>
      <c r="J357" s="48">
        <v>13.42</v>
      </c>
      <c r="K357" s="48">
        <v>18.55</v>
      </c>
      <c r="L357" s="48">
        <v>13.26</v>
      </c>
      <c r="M357" s="48">
        <v>18.32</v>
      </c>
      <c r="N357" s="48">
        <v>13.1</v>
      </c>
      <c r="O357" s="48">
        <v>18.1</v>
      </c>
      <c r="P357" s="48">
        <v>13.1</v>
      </c>
      <c r="Q357" s="48">
        <v>18.1</v>
      </c>
      <c r="R357" s="48">
        <v>12.35</v>
      </c>
      <c r="S357" s="48">
        <v>17.07</v>
      </c>
      <c r="T357" s="48">
        <v>0</v>
      </c>
      <c r="U357" s="48">
        <v>0</v>
      </c>
    </row>
    <row r="358" spans="1:21" ht="23.25" thickBot="1">
      <c r="A358" s="59" t="s">
        <v>147</v>
      </c>
      <c r="B358" s="59" t="s">
        <v>513</v>
      </c>
      <c r="C358" s="34"/>
      <c r="D358" s="34">
        <v>7896261009790</v>
      </c>
      <c r="E358" s="46">
        <v>1006809700039</v>
      </c>
      <c r="F358" s="34">
        <v>526524602110113</v>
      </c>
      <c r="G358" s="34"/>
      <c r="H358" s="47" t="s">
        <v>355</v>
      </c>
      <c r="I358" s="47" t="s">
        <v>21</v>
      </c>
      <c r="J358" s="48">
        <v>18.23</v>
      </c>
      <c r="K358" s="48">
        <v>25.2</v>
      </c>
      <c r="L358" s="48">
        <v>18.01</v>
      </c>
      <c r="M358" s="48">
        <v>24.89</v>
      </c>
      <c r="N358" s="48">
        <v>17.79</v>
      </c>
      <c r="O358" s="48">
        <v>24.59</v>
      </c>
      <c r="P358" s="48">
        <v>17.79</v>
      </c>
      <c r="Q358" s="48">
        <v>24.59</v>
      </c>
      <c r="R358" s="48">
        <v>16.78</v>
      </c>
      <c r="S358" s="48">
        <v>23.2</v>
      </c>
      <c r="T358" s="48">
        <v>0</v>
      </c>
      <c r="U358" s="48">
        <v>0</v>
      </c>
    </row>
    <row r="359" spans="1:21" ht="13.5" thickBot="1">
      <c r="A359" s="59" t="s">
        <v>73</v>
      </c>
      <c r="B359" s="59" t="s">
        <v>74</v>
      </c>
      <c r="C359" s="34"/>
      <c r="D359" s="34">
        <v>7896261005433</v>
      </c>
      <c r="E359" s="46">
        <v>1006809680054</v>
      </c>
      <c r="F359" s="34">
        <v>526524702115117</v>
      </c>
      <c r="G359" s="34"/>
      <c r="H359" s="47" t="s">
        <v>355</v>
      </c>
      <c r="I359" s="47" t="s">
        <v>21</v>
      </c>
      <c r="J359" s="48">
        <v>12.48</v>
      </c>
      <c r="K359" s="48">
        <v>17.26</v>
      </c>
      <c r="L359" s="48">
        <v>12.33</v>
      </c>
      <c r="M359" s="48">
        <v>17.05</v>
      </c>
      <c r="N359" s="48">
        <v>12.18</v>
      </c>
      <c r="O359" s="48">
        <v>16.84</v>
      </c>
      <c r="P359" s="48">
        <v>12.18</v>
      </c>
      <c r="Q359" s="48">
        <v>16.84</v>
      </c>
      <c r="R359" s="48">
        <v>11.49</v>
      </c>
      <c r="S359" s="48">
        <v>15.88</v>
      </c>
      <c r="T359" s="48">
        <v>0</v>
      </c>
      <c r="U359" s="48">
        <v>0</v>
      </c>
    </row>
    <row r="360" spans="1:21" ht="23.25" thickBot="1">
      <c r="A360" s="59" t="s">
        <v>516</v>
      </c>
      <c r="B360" s="59" t="s">
        <v>517</v>
      </c>
      <c r="C360" s="34"/>
      <c r="D360" s="34">
        <v>7896261008359</v>
      </c>
      <c r="E360" s="46">
        <v>1006809460089</v>
      </c>
      <c r="F360" s="34">
        <v>526525002117311</v>
      </c>
      <c r="G360" s="34"/>
      <c r="H360" s="47" t="s">
        <v>355</v>
      </c>
      <c r="I360" s="47" t="s">
        <v>21</v>
      </c>
      <c r="J360" s="48">
        <v>103.51</v>
      </c>
      <c r="K360" s="48">
        <v>143.08</v>
      </c>
      <c r="L360" s="48">
        <v>102.25</v>
      </c>
      <c r="M360" s="48">
        <v>141.34</v>
      </c>
      <c r="N360" s="48">
        <v>101.02</v>
      </c>
      <c r="O360" s="48">
        <v>139.65</v>
      </c>
      <c r="P360" s="48">
        <v>101.02</v>
      </c>
      <c r="Q360" s="48">
        <v>139.65</v>
      </c>
      <c r="R360" s="100">
        <v>95.27</v>
      </c>
      <c r="S360" s="100">
        <v>131.7</v>
      </c>
      <c r="T360" s="100">
        <v>0</v>
      </c>
      <c r="U360" s="48">
        <v>0</v>
      </c>
    </row>
    <row r="361" spans="1:21" ht="23.25" thickBot="1">
      <c r="A361" s="59" t="s">
        <v>516</v>
      </c>
      <c r="B361" s="59" t="s">
        <v>519</v>
      </c>
      <c r="C361" s="34"/>
      <c r="D361" s="34">
        <v>7896261008328</v>
      </c>
      <c r="E361" s="46">
        <v>1006809460046</v>
      </c>
      <c r="F361" s="34">
        <v>526525004111319</v>
      </c>
      <c r="G361" s="34"/>
      <c r="H361" s="47" t="s">
        <v>355</v>
      </c>
      <c r="I361" s="47" t="s">
        <v>21</v>
      </c>
      <c r="J361" s="48">
        <v>103.51</v>
      </c>
      <c r="K361" s="48">
        <v>143.08</v>
      </c>
      <c r="L361" s="48">
        <v>102.25</v>
      </c>
      <c r="M361" s="48">
        <v>141.34</v>
      </c>
      <c r="N361" s="48">
        <v>101.02</v>
      </c>
      <c r="O361" s="48">
        <v>139.65</v>
      </c>
      <c r="P361" s="48">
        <v>101.02</v>
      </c>
      <c r="Q361" s="48">
        <v>139.65</v>
      </c>
      <c r="R361" s="48">
        <v>95.27</v>
      </c>
      <c r="S361" s="48">
        <v>131.7</v>
      </c>
      <c r="T361" s="48">
        <v>0</v>
      </c>
      <c r="U361" s="48">
        <v>0</v>
      </c>
    </row>
    <row r="362" spans="1:21" ht="23.25" thickBot="1">
      <c r="A362" s="59" t="s">
        <v>688</v>
      </c>
      <c r="B362" s="59" t="s">
        <v>689</v>
      </c>
      <c r="C362" s="34"/>
      <c r="D362" s="34">
        <v>7896261000551</v>
      </c>
      <c r="E362" s="46">
        <v>1006800780013</v>
      </c>
      <c r="F362" s="34">
        <v>526508903160411</v>
      </c>
      <c r="G362" s="34"/>
      <c r="H362" s="47" t="s">
        <v>355</v>
      </c>
      <c r="I362" s="47" t="s">
        <v>28</v>
      </c>
      <c r="J362" s="48">
        <v>18.39</v>
      </c>
      <c r="K362" s="48">
        <v>24.44</v>
      </c>
      <c r="L362" s="48">
        <v>18.13</v>
      </c>
      <c r="M362" s="48">
        <v>24.11</v>
      </c>
      <c r="N362" s="48">
        <v>17.87</v>
      </c>
      <c r="O362" s="48">
        <v>23.78</v>
      </c>
      <c r="P362" s="48">
        <v>15.52</v>
      </c>
      <c r="Q362" s="48">
        <v>21.46</v>
      </c>
      <c r="R362" s="48">
        <v>16.71</v>
      </c>
      <c r="S362" s="48">
        <v>22.28</v>
      </c>
      <c r="T362" s="48">
        <v>0</v>
      </c>
      <c r="U362" s="48">
        <v>0</v>
      </c>
    </row>
    <row r="363" spans="1:21" ht="23.25" thickBot="1">
      <c r="A363" s="59" t="s">
        <v>688</v>
      </c>
      <c r="B363" s="59" t="s">
        <v>690</v>
      </c>
      <c r="C363" s="34"/>
      <c r="D363" s="34">
        <v>7896261000568</v>
      </c>
      <c r="E363" s="46">
        <v>1006800780021</v>
      </c>
      <c r="F363" s="34">
        <v>526508904167418</v>
      </c>
      <c r="G363" s="34"/>
      <c r="H363" s="47" t="s">
        <v>355</v>
      </c>
      <c r="I363" s="47" t="s">
        <v>28</v>
      </c>
      <c r="J363" s="48">
        <v>18.68</v>
      </c>
      <c r="K363" s="48">
        <v>24.83</v>
      </c>
      <c r="L363" s="48">
        <v>18.41</v>
      </c>
      <c r="M363" s="48">
        <v>24.49</v>
      </c>
      <c r="N363" s="48">
        <v>18.15</v>
      </c>
      <c r="O363" s="48">
        <v>24.16</v>
      </c>
      <c r="P363" s="48">
        <v>15.77</v>
      </c>
      <c r="Q363" s="48">
        <v>21.8</v>
      </c>
      <c r="R363" s="48">
        <v>16.97</v>
      </c>
      <c r="S363" s="48">
        <v>22.63</v>
      </c>
      <c r="T363" s="48">
        <v>0</v>
      </c>
      <c r="U363" s="48">
        <v>0</v>
      </c>
    </row>
    <row r="364" spans="1:21" ht="13.5" thickBot="1">
      <c r="A364" s="59" t="s">
        <v>695</v>
      </c>
      <c r="B364" s="59" t="s">
        <v>694</v>
      </c>
      <c r="C364" s="34"/>
      <c r="D364" s="34">
        <v>7896261001701</v>
      </c>
      <c r="E364" s="46">
        <v>1006800720118</v>
      </c>
      <c r="F364" s="34">
        <v>526527801114415</v>
      </c>
      <c r="G364" s="34"/>
      <c r="H364" s="47" t="s">
        <v>355</v>
      </c>
      <c r="I364" s="47" t="s">
        <v>21</v>
      </c>
      <c r="J364" s="48">
        <v>51.48</v>
      </c>
      <c r="K364" s="48">
        <v>71.17</v>
      </c>
      <c r="L364" s="48">
        <v>50.86</v>
      </c>
      <c r="M364" s="48">
        <v>70.3</v>
      </c>
      <c r="N364" s="48">
        <v>50.25</v>
      </c>
      <c r="O364" s="48">
        <v>69.46</v>
      </c>
      <c r="P364" s="48">
        <v>50.25</v>
      </c>
      <c r="Q364" s="48">
        <v>69.46</v>
      </c>
      <c r="R364" s="48">
        <v>47.39</v>
      </c>
      <c r="S364" s="48">
        <v>65.51</v>
      </c>
      <c r="T364" s="48">
        <v>0</v>
      </c>
      <c r="U364" s="48">
        <v>0</v>
      </c>
    </row>
    <row r="365" spans="1:21" ht="23.25" thickBot="1">
      <c r="A365" s="59" t="s">
        <v>701</v>
      </c>
      <c r="B365" s="59" t="s">
        <v>702</v>
      </c>
      <c r="C365" s="34"/>
      <c r="D365" s="34">
        <v>7896261000582</v>
      </c>
      <c r="E365" s="46">
        <v>1006800820015</v>
      </c>
      <c r="F365" s="34">
        <v>526509301164415</v>
      </c>
      <c r="G365" s="34"/>
      <c r="H365" s="47" t="s">
        <v>355</v>
      </c>
      <c r="I365" s="47" t="s">
        <v>28</v>
      </c>
      <c r="J365" s="48">
        <v>36.32</v>
      </c>
      <c r="K365" s="48">
        <v>48.28</v>
      </c>
      <c r="L365" s="48">
        <v>35.81</v>
      </c>
      <c r="M365" s="48">
        <v>47.62</v>
      </c>
      <c r="N365" s="48">
        <v>35.3</v>
      </c>
      <c r="O365" s="48">
        <v>46.98</v>
      </c>
      <c r="P365" s="48">
        <v>30.67</v>
      </c>
      <c r="Q365" s="48">
        <v>42.39</v>
      </c>
      <c r="R365" s="48">
        <v>33</v>
      </c>
      <c r="S365" s="48">
        <v>44.01</v>
      </c>
      <c r="T365" s="48">
        <v>0</v>
      </c>
      <c r="U365" s="48">
        <v>0</v>
      </c>
    </row>
    <row r="366" spans="1:21" ht="23.25" thickBot="1">
      <c r="A366" s="59" t="s">
        <v>733</v>
      </c>
      <c r="B366" s="59" t="s">
        <v>734</v>
      </c>
      <c r="C366" s="34"/>
      <c r="D366" s="34">
        <v>7896261004672</v>
      </c>
      <c r="E366" s="46">
        <v>1006801500014</v>
      </c>
      <c r="F366" s="34">
        <v>526510001111417</v>
      </c>
      <c r="G366" s="34"/>
      <c r="H366" s="47" t="s">
        <v>355</v>
      </c>
      <c r="I366" s="47" t="s">
        <v>21</v>
      </c>
      <c r="J366" s="48">
        <v>31.98</v>
      </c>
      <c r="K366" s="48">
        <v>44.21</v>
      </c>
      <c r="L366" s="48">
        <v>31.59</v>
      </c>
      <c r="M366" s="48">
        <v>43.67</v>
      </c>
      <c r="N366" s="48">
        <v>31.21</v>
      </c>
      <c r="O366" s="48">
        <v>43.14</v>
      </c>
      <c r="P366" s="48">
        <v>31.21</v>
      </c>
      <c r="Q366" s="48">
        <v>43.14</v>
      </c>
      <c r="R366" s="48">
        <v>29.44</v>
      </c>
      <c r="S366" s="48">
        <v>40.69</v>
      </c>
      <c r="T366" s="48">
        <v>0</v>
      </c>
      <c r="U366" s="48">
        <v>0</v>
      </c>
    </row>
    <row r="367" spans="1:21" ht="13.5" thickBot="1">
      <c r="A367" s="59" t="s">
        <v>735</v>
      </c>
      <c r="B367" s="59" t="s">
        <v>736</v>
      </c>
      <c r="C367" s="34"/>
      <c r="D367" s="34">
        <v>7896261004702</v>
      </c>
      <c r="E367" s="46">
        <v>1006801040013</v>
      </c>
      <c r="F367" s="34">
        <v>526510201119411</v>
      </c>
      <c r="G367" s="34"/>
      <c r="H367" s="47" t="s">
        <v>355</v>
      </c>
      <c r="I367" s="47" t="s">
        <v>21</v>
      </c>
      <c r="J367" s="48">
        <v>22.67</v>
      </c>
      <c r="K367" s="48">
        <v>31.34</v>
      </c>
      <c r="L367" s="48">
        <v>22.4</v>
      </c>
      <c r="M367" s="48">
        <v>30.96</v>
      </c>
      <c r="N367" s="48">
        <v>22.13</v>
      </c>
      <c r="O367" s="48">
        <v>30.59</v>
      </c>
      <c r="P367" s="48">
        <v>22.13</v>
      </c>
      <c r="Q367" s="48">
        <v>30.59</v>
      </c>
      <c r="R367" s="48">
        <v>20.87</v>
      </c>
      <c r="S367" s="48">
        <v>28.85</v>
      </c>
      <c r="T367" s="48">
        <v>0</v>
      </c>
      <c r="U367" s="48">
        <v>0</v>
      </c>
    </row>
    <row r="368" spans="1:21" ht="13.5" thickBot="1">
      <c r="A368" s="59" t="s">
        <v>737</v>
      </c>
      <c r="B368" s="59" t="s">
        <v>738</v>
      </c>
      <c r="C368" s="34"/>
      <c r="D368" s="34">
        <v>7896261016996</v>
      </c>
      <c r="E368" s="46">
        <v>1006808660017</v>
      </c>
      <c r="F368" s="34">
        <v>526527005113419</v>
      </c>
      <c r="G368" s="34"/>
      <c r="H368" s="47" t="s">
        <v>355</v>
      </c>
      <c r="I368" s="47" t="s">
        <v>21</v>
      </c>
      <c r="J368" s="48">
        <v>3.35</v>
      </c>
      <c r="K368" s="48">
        <v>4.63</v>
      </c>
      <c r="L368" s="48">
        <v>3.31</v>
      </c>
      <c r="M368" s="48">
        <v>4.57</v>
      </c>
      <c r="N368" s="48">
        <v>3.27</v>
      </c>
      <c r="O368" s="48">
        <v>4.52</v>
      </c>
      <c r="P368" s="48">
        <v>3.27</v>
      </c>
      <c r="Q368" s="48">
        <v>4.52</v>
      </c>
      <c r="R368" s="48">
        <v>3.08</v>
      </c>
      <c r="S368" s="48">
        <v>4.26</v>
      </c>
      <c r="T368" s="48">
        <v>0</v>
      </c>
      <c r="U368" s="48">
        <v>0</v>
      </c>
    </row>
    <row r="369" spans="1:21" ht="13.5" thickBot="1">
      <c r="A369" s="59" t="s">
        <v>737</v>
      </c>
      <c r="B369" s="59" t="s">
        <v>739</v>
      </c>
      <c r="C369" s="34"/>
      <c r="D369" s="34">
        <v>7896261015753</v>
      </c>
      <c r="E369" s="46">
        <v>1006808660025</v>
      </c>
      <c r="F369" s="34">
        <v>526527003110412</v>
      </c>
      <c r="G369" s="34"/>
      <c r="H369" s="47" t="s">
        <v>355</v>
      </c>
      <c r="I369" s="47" t="s">
        <v>21</v>
      </c>
      <c r="J369" s="48">
        <v>6.66</v>
      </c>
      <c r="K369" s="48">
        <v>9.21</v>
      </c>
      <c r="L369" s="48">
        <v>6.58</v>
      </c>
      <c r="M369" s="48">
        <v>9.1</v>
      </c>
      <c r="N369" s="48">
        <v>6.5</v>
      </c>
      <c r="O369" s="48">
        <v>8.99</v>
      </c>
      <c r="P369" s="48">
        <v>6.5</v>
      </c>
      <c r="Q369" s="48">
        <v>8.99</v>
      </c>
      <c r="R369" s="48">
        <v>6.13</v>
      </c>
      <c r="S369" s="48">
        <v>8.48</v>
      </c>
      <c r="T369" s="48">
        <v>0</v>
      </c>
      <c r="U369" s="48">
        <v>0</v>
      </c>
    </row>
    <row r="370" spans="1:21" ht="13.5" thickBot="1">
      <c r="A370" s="59" t="s">
        <v>737</v>
      </c>
      <c r="B370" s="59" t="s">
        <v>740</v>
      </c>
      <c r="C370" s="34"/>
      <c r="D370" s="34">
        <v>7896261012974</v>
      </c>
      <c r="E370" s="46">
        <v>1006808660033</v>
      </c>
      <c r="F370" s="34">
        <v>526527001118416</v>
      </c>
      <c r="G370" s="34"/>
      <c r="H370" s="47" t="s">
        <v>355</v>
      </c>
      <c r="I370" s="47" t="s">
        <v>21</v>
      </c>
      <c r="J370" s="48">
        <v>13.34</v>
      </c>
      <c r="K370" s="48">
        <v>18.45</v>
      </c>
      <c r="L370" s="48">
        <v>13.18</v>
      </c>
      <c r="M370" s="48">
        <v>18.22</v>
      </c>
      <c r="N370" s="48">
        <v>13.02</v>
      </c>
      <c r="O370" s="48">
        <v>18</v>
      </c>
      <c r="P370" s="48">
        <v>13.02</v>
      </c>
      <c r="Q370" s="48">
        <v>18</v>
      </c>
      <c r="R370" s="48">
        <v>12.28</v>
      </c>
      <c r="S370" s="48">
        <v>16.98</v>
      </c>
      <c r="T370" s="48">
        <v>0</v>
      </c>
      <c r="U370" s="48">
        <v>0</v>
      </c>
    </row>
    <row r="371" spans="1:21" ht="13.5" thickBot="1">
      <c r="A371" s="59" t="s">
        <v>737</v>
      </c>
      <c r="B371" s="59" t="s">
        <v>741</v>
      </c>
      <c r="C371" s="34"/>
      <c r="D371" s="34">
        <v>7896261017009</v>
      </c>
      <c r="E371" s="46">
        <v>1006808660051</v>
      </c>
      <c r="F371" s="34">
        <v>526527006111411</v>
      </c>
      <c r="G371" s="34"/>
      <c r="H371" s="47" t="s">
        <v>355</v>
      </c>
      <c r="I371" s="47" t="s">
        <v>21</v>
      </c>
      <c r="J371" s="48">
        <v>5.61</v>
      </c>
      <c r="K371" s="48">
        <v>7.75</v>
      </c>
      <c r="L371" s="48">
        <v>5.54</v>
      </c>
      <c r="M371" s="48">
        <v>7.66</v>
      </c>
      <c r="N371" s="48">
        <v>5.47</v>
      </c>
      <c r="O371" s="48">
        <v>7.56</v>
      </c>
      <c r="P371" s="48">
        <v>5.47</v>
      </c>
      <c r="Q371" s="48">
        <v>7.56</v>
      </c>
      <c r="R371" s="100">
        <v>5.16</v>
      </c>
      <c r="S371" s="100">
        <v>7.13</v>
      </c>
      <c r="T371" s="100">
        <v>0</v>
      </c>
      <c r="U371" s="48">
        <v>0</v>
      </c>
    </row>
    <row r="372" spans="1:21" ht="13.5" thickBot="1">
      <c r="A372" s="59" t="s">
        <v>737</v>
      </c>
      <c r="B372" s="59" t="s">
        <v>742</v>
      </c>
      <c r="C372" s="34"/>
      <c r="D372" s="34">
        <v>7896261015760</v>
      </c>
      <c r="E372" s="46">
        <v>1006808660068</v>
      </c>
      <c r="F372" s="34">
        <v>526527004117410</v>
      </c>
      <c r="G372" s="34"/>
      <c r="H372" s="47" t="s">
        <v>355</v>
      </c>
      <c r="I372" s="47" t="s">
        <v>21</v>
      </c>
      <c r="J372" s="48">
        <v>11.21</v>
      </c>
      <c r="K372" s="48">
        <v>15.5</v>
      </c>
      <c r="L372" s="48">
        <v>11.08</v>
      </c>
      <c r="M372" s="48">
        <v>15.31</v>
      </c>
      <c r="N372" s="48">
        <v>10.94</v>
      </c>
      <c r="O372" s="48">
        <v>15.13</v>
      </c>
      <c r="P372" s="48">
        <v>10.94</v>
      </c>
      <c r="Q372" s="48">
        <v>15.13</v>
      </c>
      <c r="R372" s="48">
        <v>10.32</v>
      </c>
      <c r="S372" s="48">
        <v>14.27</v>
      </c>
      <c r="T372" s="48">
        <v>0</v>
      </c>
      <c r="U372" s="48">
        <v>0</v>
      </c>
    </row>
    <row r="373" spans="1:21" ht="13.5" thickBot="1">
      <c r="A373" s="59" t="s">
        <v>737</v>
      </c>
      <c r="B373" s="59" t="s">
        <v>743</v>
      </c>
      <c r="C373" s="34"/>
      <c r="D373" s="34">
        <v>7896261012981</v>
      </c>
      <c r="E373" s="46">
        <v>1006808660076</v>
      </c>
      <c r="F373" s="34">
        <v>526527002114414</v>
      </c>
      <c r="G373" s="34"/>
      <c r="H373" s="47" t="s">
        <v>355</v>
      </c>
      <c r="I373" s="47" t="s">
        <v>21</v>
      </c>
      <c r="J373" s="48">
        <v>22.4</v>
      </c>
      <c r="K373" s="48">
        <v>30.96</v>
      </c>
      <c r="L373" s="48">
        <v>22.12</v>
      </c>
      <c r="M373" s="48">
        <v>30.58</v>
      </c>
      <c r="N373" s="48">
        <v>21.86</v>
      </c>
      <c r="O373" s="48">
        <v>30.21</v>
      </c>
      <c r="P373" s="48">
        <v>21.86</v>
      </c>
      <c r="Q373" s="48">
        <v>30.21</v>
      </c>
      <c r="R373" s="48">
        <v>20.61</v>
      </c>
      <c r="S373" s="48">
        <v>28.5</v>
      </c>
      <c r="T373" s="48">
        <v>0</v>
      </c>
      <c r="U373" s="48">
        <v>0</v>
      </c>
    </row>
    <row r="374" spans="1:21" ht="13.5" thickBot="1">
      <c r="A374" s="59" t="s">
        <v>744</v>
      </c>
      <c r="B374" s="59" t="s">
        <v>745</v>
      </c>
      <c r="C374" s="34"/>
      <c r="D374" s="34">
        <v>7896261002524</v>
      </c>
      <c r="E374" s="46">
        <v>1006800500088</v>
      </c>
      <c r="F374" s="34">
        <v>526510401150411</v>
      </c>
      <c r="G374" s="34"/>
      <c r="H374" s="47" t="s">
        <v>355</v>
      </c>
      <c r="I374" s="47" t="s">
        <v>21</v>
      </c>
      <c r="J374" s="48">
        <v>173.53</v>
      </c>
      <c r="K374" s="48">
        <v>239.89</v>
      </c>
      <c r="L374" s="48">
        <v>171.43</v>
      </c>
      <c r="M374" s="48">
        <v>236.97</v>
      </c>
      <c r="N374" s="48">
        <v>169.37</v>
      </c>
      <c r="O374" s="48">
        <v>234.13</v>
      </c>
      <c r="P374" s="48">
        <v>169.37</v>
      </c>
      <c r="Q374" s="48">
        <v>234.13</v>
      </c>
      <c r="R374" s="48">
        <v>159.73</v>
      </c>
      <c r="S374" s="48">
        <v>220.81</v>
      </c>
      <c r="T374" s="48">
        <v>0</v>
      </c>
      <c r="U374" s="48">
        <v>0</v>
      </c>
    </row>
    <row r="375" spans="1:21" ht="23.25" thickBot="1">
      <c r="A375" s="59" t="s">
        <v>817</v>
      </c>
      <c r="B375" s="59" t="s">
        <v>820</v>
      </c>
      <c r="C375" s="34"/>
      <c r="D375" s="34">
        <v>7896261017207</v>
      </c>
      <c r="E375" s="46">
        <v>1006810660029</v>
      </c>
      <c r="F375" s="34">
        <v>526531802111310</v>
      </c>
      <c r="G375" s="34"/>
      <c r="H375" s="47" t="s">
        <v>355</v>
      </c>
      <c r="I375" s="47" t="s">
        <v>28</v>
      </c>
      <c r="J375" s="48">
        <v>56.09</v>
      </c>
      <c r="K375" s="48">
        <v>74.56</v>
      </c>
      <c r="L375" s="48">
        <v>55.29</v>
      </c>
      <c r="M375" s="48">
        <v>73.54</v>
      </c>
      <c r="N375" s="48">
        <v>54.52</v>
      </c>
      <c r="O375" s="48">
        <v>72.55</v>
      </c>
      <c r="P375" s="48">
        <v>47.36</v>
      </c>
      <c r="Q375" s="48">
        <v>65.47</v>
      </c>
      <c r="R375" s="48">
        <v>50.96</v>
      </c>
      <c r="S375" s="48">
        <v>67.96</v>
      </c>
      <c r="T375" s="48">
        <v>0</v>
      </c>
      <c r="U375" s="48">
        <v>0</v>
      </c>
    </row>
    <row r="376" spans="1:21" ht="23.25" thickBot="1">
      <c r="A376" s="59" t="s">
        <v>817</v>
      </c>
      <c r="B376" s="59" t="s">
        <v>821</v>
      </c>
      <c r="C376" s="34"/>
      <c r="D376" s="34">
        <v>7896261017214</v>
      </c>
      <c r="E376" s="46">
        <v>1006810660037</v>
      </c>
      <c r="F376" s="34">
        <v>526531803118319</v>
      </c>
      <c r="G376" s="34"/>
      <c r="H376" s="47" t="s">
        <v>355</v>
      </c>
      <c r="I376" s="47" t="s">
        <v>28</v>
      </c>
      <c r="J376" s="48">
        <v>112.16</v>
      </c>
      <c r="K376" s="48">
        <v>149.09</v>
      </c>
      <c r="L376" s="48">
        <v>110.57</v>
      </c>
      <c r="M376" s="48">
        <v>147.05</v>
      </c>
      <c r="N376" s="48">
        <v>109.02</v>
      </c>
      <c r="O376" s="48">
        <v>145.07</v>
      </c>
      <c r="P376" s="48">
        <v>94.7</v>
      </c>
      <c r="Q376" s="48">
        <v>130.91</v>
      </c>
      <c r="R376" s="48">
        <v>101.91</v>
      </c>
      <c r="S376" s="48">
        <v>135.9</v>
      </c>
      <c r="T376" s="48">
        <v>0</v>
      </c>
      <c r="U376" s="48">
        <v>0</v>
      </c>
    </row>
    <row r="377" spans="1:21" ht="23.25" thickBot="1">
      <c r="A377" s="59" t="s">
        <v>817</v>
      </c>
      <c r="B377" s="59" t="s">
        <v>822</v>
      </c>
      <c r="C377" s="34"/>
      <c r="D377" s="34">
        <v>7896261017191</v>
      </c>
      <c r="E377" s="46">
        <v>1006810660010</v>
      </c>
      <c r="F377" s="34">
        <v>526531801115312</v>
      </c>
      <c r="G377" s="34"/>
      <c r="H377" s="47" t="s">
        <v>355</v>
      </c>
      <c r="I377" s="47" t="s">
        <v>28</v>
      </c>
      <c r="J377" s="48">
        <v>28.03</v>
      </c>
      <c r="K377" s="48">
        <v>37.26</v>
      </c>
      <c r="L377" s="48">
        <v>27.64</v>
      </c>
      <c r="M377" s="48">
        <v>36.75</v>
      </c>
      <c r="N377" s="48">
        <v>27.25</v>
      </c>
      <c r="O377" s="48">
        <v>36.26</v>
      </c>
      <c r="P377" s="48">
        <v>23.67</v>
      </c>
      <c r="Q377" s="48">
        <v>32.72</v>
      </c>
      <c r="R377" s="48">
        <v>25.47</v>
      </c>
      <c r="S377" s="48">
        <v>33.97</v>
      </c>
      <c r="T377" s="48">
        <v>0</v>
      </c>
      <c r="U377" s="48">
        <v>0</v>
      </c>
    </row>
    <row r="378" spans="1:21" ht="23.25" thickBot="1">
      <c r="A378" s="59" t="s">
        <v>817</v>
      </c>
      <c r="B378" s="59" t="s">
        <v>823</v>
      </c>
      <c r="C378" s="34"/>
      <c r="D378" s="34">
        <v>7896261017238</v>
      </c>
      <c r="E378" s="46">
        <v>1006810660053</v>
      </c>
      <c r="F378" s="34">
        <v>526531804114317</v>
      </c>
      <c r="G378" s="34"/>
      <c r="H378" s="47" t="s">
        <v>355</v>
      </c>
      <c r="I378" s="47" t="s">
        <v>28</v>
      </c>
      <c r="J378" s="48">
        <v>69.92</v>
      </c>
      <c r="K378" s="48">
        <v>92.95</v>
      </c>
      <c r="L378" s="48">
        <v>68.93</v>
      </c>
      <c r="M378" s="48">
        <v>91.68</v>
      </c>
      <c r="N378" s="48">
        <v>67.97</v>
      </c>
      <c r="O378" s="48">
        <v>90.44</v>
      </c>
      <c r="P378" s="48">
        <v>59.04</v>
      </c>
      <c r="Q378" s="48">
        <v>81.61</v>
      </c>
      <c r="R378" s="48">
        <v>63.53</v>
      </c>
      <c r="S378" s="48">
        <v>84.72</v>
      </c>
      <c r="T378" s="48">
        <v>0</v>
      </c>
      <c r="U378" s="48">
        <v>0</v>
      </c>
    </row>
    <row r="379" spans="1:21" ht="23.25" thickBot="1">
      <c r="A379" s="59" t="s">
        <v>817</v>
      </c>
      <c r="B379" s="59" t="s">
        <v>824</v>
      </c>
      <c r="C379" s="34"/>
      <c r="D379" s="34">
        <v>7896261017245</v>
      </c>
      <c r="E379" s="46">
        <v>1006810660061</v>
      </c>
      <c r="F379" s="34">
        <v>526531805110315</v>
      </c>
      <c r="G379" s="34"/>
      <c r="H379" s="47" t="s">
        <v>355</v>
      </c>
      <c r="I379" s="47" t="s">
        <v>28</v>
      </c>
      <c r="J379" s="48">
        <v>139.86</v>
      </c>
      <c r="K379" s="48">
        <v>185.91</v>
      </c>
      <c r="L379" s="48">
        <v>137.87</v>
      </c>
      <c r="M379" s="48">
        <v>183.37</v>
      </c>
      <c r="N379" s="48">
        <v>135.94</v>
      </c>
      <c r="O379" s="48">
        <v>180.9</v>
      </c>
      <c r="P379" s="48">
        <v>118.09</v>
      </c>
      <c r="Q379" s="48">
        <v>163.24</v>
      </c>
      <c r="R379" s="48">
        <v>127.08</v>
      </c>
      <c r="S379" s="48">
        <v>169.46</v>
      </c>
      <c r="T379" s="48">
        <v>0</v>
      </c>
      <c r="U379" s="48">
        <v>0</v>
      </c>
    </row>
    <row r="380" spans="1:21" ht="23.25" thickBot="1">
      <c r="A380" s="59" t="s">
        <v>817</v>
      </c>
      <c r="B380" s="59" t="s">
        <v>825</v>
      </c>
      <c r="C380" s="34"/>
      <c r="D380" s="34">
        <v>7896261017221</v>
      </c>
      <c r="E380" s="46">
        <v>1006810660045</v>
      </c>
      <c r="F380" s="34">
        <v>526531806117313</v>
      </c>
      <c r="G380" s="34"/>
      <c r="H380" s="47" t="s">
        <v>355</v>
      </c>
      <c r="I380" s="47" t="s">
        <v>28</v>
      </c>
      <c r="J380" s="48">
        <v>34.96</v>
      </c>
      <c r="K380" s="48">
        <v>46.47</v>
      </c>
      <c r="L380" s="48">
        <v>34.47</v>
      </c>
      <c r="M380" s="48">
        <v>45.84</v>
      </c>
      <c r="N380" s="48">
        <v>33.98</v>
      </c>
      <c r="O380" s="48">
        <v>45.22</v>
      </c>
      <c r="P380" s="48">
        <v>29.52</v>
      </c>
      <c r="Q380" s="48">
        <v>40.81</v>
      </c>
      <c r="R380" s="48">
        <v>31.77</v>
      </c>
      <c r="S380" s="48">
        <v>42.36</v>
      </c>
      <c r="T380" s="48">
        <v>0</v>
      </c>
      <c r="U380" s="48">
        <v>0</v>
      </c>
    </row>
    <row r="381" spans="1:21" ht="23.25" thickBot="1">
      <c r="A381" s="59" t="s">
        <v>261</v>
      </c>
      <c r="B381" s="59" t="s">
        <v>262</v>
      </c>
      <c r="C381" s="34"/>
      <c r="D381" s="34">
        <v>7896261012387</v>
      </c>
      <c r="E381" s="46" t="s">
        <v>263</v>
      </c>
      <c r="F381" s="34">
        <v>526528401111212</v>
      </c>
      <c r="G381" s="34"/>
      <c r="H381" s="47" t="s">
        <v>355</v>
      </c>
      <c r="I381" s="47" t="s">
        <v>21</v>
      </c>
      <c r="J381" s="48">
        <v>523.01</v>
      </c>
      <c r="K381" s="48">
        <v>722.99</v>
      </c>
      <c r="L381" s="48">
        <v>523.01</v>
      </c>
      <c r="M381" s="48">
        <v>722.99</v>
      </c>
      <c r="N381" s="48">
        <v>523.01</v>
      </c>
      <c r="O381" s="48">
        <v>722.99</v>
      </c>
      <c r="P381" s="48">
        <v>523.01</v>
      </c>
      <c r="Q381" s="48">
        <v>722.99</v>
      </c>
      <c r="R381" s="48">
        <v>523.01</v>
      </c>
      <c r="S381" s="48">
        <v>722.99</v>
      </c>
      <c r="T381" s="48">
        <v>523.01</v>
      </c>
      <c r="U381" s="48">
        <v>722.99</v>
      </c>
    </row>
    <row r="382" spans="1:21" ht="23.25" thickBot="1">
      <c r="A382" s="59" t="s">
        <v>881</v>
      </c>
      <c r="B382" s="59" t="s">
        <v>882</v>
      </c>
      <c r="C382" s="34"/>
      <c r="D382" s="34">
        <v>7896261002913</v>
      </c>
      <c r="E382" s="46">
        <v>1006800230031</v>
      </c>
      <c r="F382" s="34">
        <v>526514801110418</v>
      </c>
      <c r="G382" s="34"/>
      <c r="H382" s="47" t="s">
        <v>355</v>
      </c>
      <c r="I382" s="47" t="s">
        <v>21</v>
      </c>
      <c r="J382" s="48">
        <v>10.33</v>
      </c>
      <c r="K382" s="48">
        <v>14.28</v>
      </c>
      <c r="L382" s="48">
        <v>10.21</v>
      </c>
      <c r="M382" s="48">
        <v>14.11</v>
      </c>
      <c r="N382" s="48">
        <v>10.09</v>
      </c>
      <c r="O382" s="48">
        <v>13.94</v>
      </c>
      <c r="P382" s="48">
        <v>10.09</v>
      </c>
      <c r="Q382" s="48">
        <v>13.94</v>
      </c>
      <c r="R382" s="100">
        <v>9.51</v>
      </c>
      <c r="S382" s="100">
        <v>13.15</v>
      </c>
      <c r="T382" s="100">
        <v>0</v>
      </c>
      <c r="U382" s="48">
        <v>0</v>
      </c>
    </row>
    <row r="383" spans="1:21" ht="23.25" thickBot="1">
      <c r="A383" s="59" t="s">
        <v>881</v>
      </c>
      <c r="B383" s="59" t="s">
        <v>883</v>
      </c>
      <c r="C383" s="34"/>
      <c r="D383" s="34">
        <v>7896261002920</v>
      </c>
      <c r="E383" s="46">
        <v>1006800230048</v>
      </c>
      <c r="F383" s="34">
        <v>526514802117416</v>
      </c>
      <c r="G383" s="34"/>
      <c r="H383" s="47" t="s">
        <v>355</v>
      </c>
      <c r="I383" s="47" t="s">
        <v>21</v>
      </c>
      <c r="J383" s="48">
        <v>12.88</v>
      </c>
      <c r="K383" s="48">
        <v>17.81</v>
      </c>
      <c r="L383" s="48">
        <v>12.72</v>
      </c>
      <c r="M383" s="48">
        <v>17.59</v>
      </c>
      <c r="N383" s="48">
        <v>12.57</v>
      </c>
      <c r="O383" s="48">
        <v>17.38</v>
      </c>
      <c r="P383" s="48">
        <v>12.57</v>
      </c>
      <c r="Q383" s="48">
        <v>17.38</v>
      </c>
      <c r="R383" s="48">
        <v>11.86</v>
      </c>
      <c r="S383" s="48">
        <v>16.39</v>
      </c>
      <c r="T383" s="48">
        <v>0</v>
      </c>
      <c r="U383" s="48">
        <v>0</v>
      </c>
    </row>
    <row r="384" spans="1:21" ht="23.25" thickBot="1">
      <c r="A384" s="59" t="s">
        <v>881</v>
      </c>
      <c r="B384" s="59" t="s">
        <v>884</v>
      </c>
      <c r="C384" s="34"/>
      <c r="D384" s="34">
        <v>7896261002937</v>
      </c>
      <c r="E384" s="46">
        <v>1006800230056</v>
      </c>
      <c r="F384" s="34">
        <v>526514803113414</v>
      </c>
      <c r="G384" s="34"/>
      <c r="H384" s="47" t="s">
        <v>355</v>
      </c>
      <c r="I384" s="47" t="s">
        <v>21</v>
      </c>
      <c r="J384" s="48">
        <v>16.49</v>
      </c>
      <c r="K384" s="48">
        <v>22.79</v>
      </c>
      <c r="L384" s="48">
        <v>16.29</v>
      </c>
      <c r="M384" s="48">
        <v>22.52</v>
      </c>
      <c r="N384" s="48">
        <v>16.09</v>
      </c>
      <c r="O384" s="48">
        <v>22.25</v>
      </c>
      <c r="P384" s="48">
        <v>16.09</v>
      </c>
      <c r="Q384" s="48">
        <v>22.25</v>
      </c>
      <c r="R384" s="48">
        <v>15.18</v>
      </c>
      <c r="S384" s="48">
        <v>20.98</v>
      </c>
      <c r="T384" s="48">
        <v>0</v>
      </c>
      <c r="U384" s="48">
        <v>0</v>
      </c>
    </row>
    <row r="385" spans="1:21" ht="23.25" thickBot="1">
      <c r="A385" s="59" t="s">
        <v>905</v>
      </c>
      <c r="B385" s="59" t="s">
        <v>906</v>
      </c>
      <c r="C385" s="34"/>
      <c r="D385" s="34">
        <v>7896261015012</v>
      </c>
      <c r="E385" s="46">
        <v>1006810570046</v>
      </c>
      <c r="F385" s="34">
        <v>526529803114427</v>
      </c>
      <c r="G385" s="34"/>
      <c r="H385" s="47" t="s">
        <v>355</v>
      </c>
      <c r="I385" s="47" t="s">
        <v>28</v>
      </c>
      <c r="J385" s="48">
        <v>93.02</v>
      </c>
      <c r="K385" s="48">
        <v>123.65</v>
      </c>
      <c r="L385" s="48">
        <v>91.7</v>
      </c>
      <c r="M385" s="48">
        <v>121.96</v>
      </c>
      <c r="N385" s="48">
        <v>90.42</v>
      </c>
      <c r="O385" s="48">
        <v>120.32</v>
      </c>
      <c r="P385" s="48">
        <v>78.54</v>
      </c>
      <c r="Q385" s="48">
        <v>108.58</v>
      </c>
      <c r="R385" s="48">
        <v>84.52</v>
      </c>
      <c r="S385" s="48">
        <v>112.71</v>
      </c>
      <c r="T385" s="48">
        <v>0</v>
      </c>
      <c r="U385" s="48">
        <v>0</v>
      </c>
    </row>
    <row r="386" spans="1:21" ht="13.5" thickBot="1">
      <c r="A386" s="59" t="s">
        <v>905</v>
      </c>
      <c r="B386" s="59" t="s">
        <v>907</v>
      </c>
      <c r="C386" s="34"/>
      <c r="D386" s="34">
        <v>7896261014305</v>
      </c>
      <c r="E386" s="46">
        <v>1006810570038</v>
      </c>
      <c r="F386" s="34">
        <v>526529801111420</v>
      </c>
      <c r="G386" s="34"/>
      <c r="H386" s="47" t="s">
        <v>355</v>
      </c>
      <c r="I386" s="47" t="s">
        <v>28</v>
      </c>
      <c r="J386" s="48">
        <v>21.89</v>
      </c>
      <c r="K386" s="48">
        <v>29.1</v>
      </c>
      <c r="L386" s="48">
        <v>21.58</v>
      </c>
      <c r="M386" s="48">
        <v>28.7</v>
      </c>
      <c r="N386" s="48">
        <v>21.28</v>
      </c>
      <c r="O386" s="48">
        <v>28.31</v>
      </c>
      <c r="P386" s="48">
        <v>18.48</v>
      </c>
      <c r="Q386" s="48">
        <v>25.55</v>
      </c>
      <c r="R386" s="48">
        <v>19.89</v>
      </c>
      <c r="S386" s="48">
        <v>26.52</v>
      </c>
      <c r="T386" s="48">
        <v>0</v>
      </c>
      <c r="U386" s="48">
        <v>0</v>
      </c>
    </row>
    <row r="387" spans="1:21" ht="13.5" thickBot="1">
      <c r="A387" s="59" t="s">
        <v>905</v>
      </c>
      <c r="B387" s="59" t="s">
        <v>908</v>
      </c>
      <c r="C387" s="34"/>
      <c r="D387" s="34">
        <v>7896261014671</v>
      </c>
      <c r="E387" s="46">
        <v>1006810570011</v>
      </c>
      <c r="F387" s="34">
        <v>526529802118429</v>
      </c>
      <c r="G387" s="34"/>
      <c r="H387" s="47" t="s">
        <v>355</v>
      </c>
      <c r="I387" s="47" t="s">
        <v>28</v>
      </c>
      <c r="J387" s="48">
        <v>3.25</v>
      </c>
      <c r="K387" s="48">
        <v>4.31</v>
      </c>
      <c r="L387" s="48">
        <v>3.2</v>
      </c>
      <c r="M387" s="48">
        <v>4.25</v>
      </c>
      <c r="N387" s="48">
        <v>3.15</v>
      </c>
      <c r="O387" s="48">
        <v>4.2</v>
      </c>
      <c r="P387" s="48">
        <v>2.74</v>
      </c>
      <c r="Q387" s="48">
        <v>3.79</v>
      </c>
      <c r="R387" s="48">
        <v>2.95</v>
      </c>
      <c r="S387" s="48">
        <v>3.93</v>
      </c>
      <c r="T387" s="48">
        <v>0</v>
      </c>
      <c r="U387" s="48">
        <v>0</v>
      </c>
    </row>
    <row r="388" spans="1:21" ht="13.5" thickBot="1">
      <c r="A388" s="59" t="s">
        <v>909</v>
      </c>
      <c r="B388" s="59" t="s">
        <v>910</v>
      </c>
      <c r="C388" s="34"/>
      <c r="D388" s="34">
        <v>7896261011243</v>
      </c>
      <c r="E388" s="46">
        <v>1006810390072</v>
      </c>
      <c r="F388" s="34">
        <v>526527402171318</v>
      </c>
      <c r="G388" s="34"/>
      <c r="H388" s="47" t="s">
        <v>355</v>
      </c>
      <c r="I388" s="47" t="s">
        <v>28</v>
      </c>
      <c r="J388" s="48">
        <v>12.91</v>
      </c>
      <c r="K388" s="48">
        <v>17.16</v>
      </c>
      <c r="L388" s="48">
        <v>12.72</v>
      </c>
      <c r="M388" s="48">
        <v>16.92</v>
      </c>
      <c r="N388" s="48">
        <v>12.55</v>
      </c>
      <c r="O388" s="48">
        <v>16.69</v>
      </c>
      <c r="P388" s="48">
        <v>10.9</v>
      </c>
      <c r="Q388" s="48">
        <v>15.07</v>
      </c>
      <c r="R388" s="48">
        <v>11.73</v>
      </c>
      <c r="S388" s="48">
        <v>15.64</v>
      </c>
      <c r="T388" s="48">
        <v>0</v>
      </c>
      <c r="U388" s="48">
        <v>0</v>
      </c>
    </row>
    <row r="389" spans="1:21" ht="23.25" thickBot="1">
      <c r="A389" s="59" t="s">
        <v>920</v>
      </c>
      <c r="B389" s="59" t="s">
        <v>921</v>
      </c>
      <c r="C389" s="34"/>
      <c r="D389" s="34">
        <v>7896261009929</v>
      </c>
      <c r="E389" s="46">
        <v>1006810200011</v>
      </c>
      <c r="F389" s="34">
        <v>526515904118411</v>
      </c>
      <c r="G389" s="34"/>
      <c r="H389" s="47" t="s">
        <v>355</v>
      </c>
      <c r="I389" s="47" t="s">
        <v>28</v>
      </c>
      <c r="J389" s="48">
        <v>17.73</v>
      </c>
      <c r="K389" s="48">
        <v>23.57</v>
      </c>
      <c r="L389" s="48">
        <v>17.48</v>
      </c>
      <c r="M389" s="48">
        <v>23.25</v>
      </c>
      <c r="N389" s="48">
        <v>17.23</v>
      </c>
      <c r="O389" s="48">
        <v>22.93</v>
      </c>
      <c r="P389" s="48">
        <v>14.97</v>
      </c>
      <c r="Q389" s="48">
        <v>20.69</v>
      </c>
      <c r="R389" s="48">
        <v>16.11</v>
      </c>
      <c r="S389" s="48">
        <v>21.48</v>
      </c>
      <c r="T389" s="48">
        <v>0</v>
      </c>
      <c r="U389" s="48">
        <v>0</v>
      </c>
    </row>
    <row r="390" spans="1:21" ht="13.5" thickBot="1">
      <c r="A390" s="59" t="s">
        <v>920</v>
      </c>
      <c r="B390" s="59" t="s">
        <v>922</v>
      </c>
      <c r="C390" s="34"/>
      <c r="D390" s="34">
        <v>7896261006591</v>
      </c>
      <c r="E390" s="46">
        <v>1006808700116</v>
      </c>
      <c r="F390" s="34">
        <v>526515901161411</v>
      </c>
      <c r="G390" s="34"/>
      <c r="H390" s="47" t="s">
        <v>355</v>
      </c>
      <c r="I390" s="47" t="s">
        <v>28</v>
      </c>
      <c r="J390" s="48">
        <v>7.4</v>
      </c>
      <c r="K390" s="48">
        <v>9.83</v>
      </c>
      <c r="L390" s="48">
        <v>7.29</v>
      </c>
      <c r="M390" s="48">
        <v>9.7</v>
      </c>
      <c r="N390" s="48">
        <v>7.19</v>
      </c>
      <c r="O390" s="48">
        <v>9.57</v>
      </c>
      <c r="P390" s="48">
        <v>6.24</v>
      </c>
      <c r="Q390" s="48">
        <v>8.63</v>
      </c>
      <c r="R390" s="48">
        <v>6.72</v>
      </c>
      <c r="S390" s="48">
        <v>8.96</v>
      </c>
      <c r="T390" s="48">
        <v>0</v>
      </c>
      <c r="U390" s="48">
        <v>0</v>
      </c>
    </row>
    <row r="391" spans="1:21" ht="23.25" thickBot="1">
      <c r="A391" s="59" t="s">
        <v>923</v>
      </c>
      <c r="B391" s="59" t="s">
        <v>924</v>
      </c>
      <c r="C391" s="34"/>
      <c r="D391" s="34">
        <v>7896261000773</v>
      </c>
      <c r="E391" s="46">
        <v>1006800300011</v>
      </c>
      <c r="F391" s="34">
        <v>526516001162312</v>
      </c>
      <c r="G391" s="34"/>
      <c r="H391" s="47" t="s">
        <v>355</v>
      </c>
      <c r="I391" s="47" t="s">
        <v>28</v>
      </c>
      <c r="J391" s="48">
        <v>14.49</v>
      </c>
      <c r="K391" s="48">
        <v>19.27</v>
      </c>
      <c r="L391" s="48">
        <v>14.29</v>
      </c>
      <c r="M391" s="48">
        <v>19</v>
      </c>
      <c r="N391" s="48">
        <v>14.09</v>
      </c>
      <c r="O391" s="48">
        <v>18.75</v>
      </c>
      <c r="P391" s="48">
        <v>12.24</v>
      </c>
      <c r="Q391" s="48">
        <v>16.92</v>
      </c>
      <c r="R391" s="48">
        <v>13.17</v>
      </c>
      <c r="S391" s="48">
        <v>17.56</v>
      </c>
      <c r="T391" s="48">
        <v>0</v>
      </c>
      <c r="U391" s="48">
        <v>0</v>
      </c>
    </row>
    <row r="392" spans="1:21" ht="23.25" thickBot="1">
      <c r="A392" s="59" t="s">
        <v>928</v>
      </c>
      <c r="B392" s="59" t="s">
        <v>929</v>
      </c>
      <c r="C392" s="34"/>
      <c r="D392" s="34">
        <v>7898088363215</v>
      </c>
      <c r="E392" s="46">
        <v>1006800600139</v>
      </c>
      <c r="F392" s="34">
        <v>526516505179316</v>
      </c>
      <c r="G392" s="34"/>
      <c r="H392" s="47" t="s">
        <v>355</v>
      </c>
      <c r="I392" s="47" t="s">
        <v>21</v>
      </c>
      <c r="J392" s="48">
        <v>30.33</v>
      </c>
      <c r="K392" s="48">
        <v>41.92</v>
      </c>
      <c r="L392" s="48">
        <v>29.96</v>
      </c>
      <c r="M392" s="48">
        <v>41.41</v>
      </c>
      <c r="N392" s="48">
        <v>29.6</v>
      </c>
      <c r="O392" s="48">
        <v>40.91</v>
      </c>
      <c r="P392" s="48">
        <v>29.6</v>
      </c>
      <c r="Q392" s="48">
        <v>40.91</v>
      </c>
      <c r="R392" s="48">
        <v>27.91</v>
      </c>
      <c r="S392" s="48">
        <v>38.59</v>
      </c>
      <c r="T392" s="48">
        <v>0</v>
      </c>
      <c r="U392" s="48">
        <v>0</v>
      </c>
    </row>
    <row r="393" spans="1:21" ht="13.5" thickBot="1">
      <c r="A393" s="59" t="s">
        <v>936</v>
      </c>
      <c r="B393" s="59" t="s">
        <v>325</v>
      </c>
      <c r="C393" s="34"/>
      <c r="D393" s="34">
        <v>7896261008571</v>
      </c>
      <c r="E393" s="46">
        <v>1006800470065</v>
      </c>
      <c r="F393" s="34">
        <v>526516602115319</v>
      </c>
      <c r="G393" s="34"/>
      <c r="H393" s="47" t="s">
        <v>355</v>
      </c>
      <c r="I393" s="47" t="s">
        <v>21</v>
      </c>
      <c r="J393" s="48">
        <v>35.03</v>
      </c>
      <c r="K393" s="48">
        <v>48.42</v>
      </c>
      <c r="L393" s="48">
        <v>34.6</v>
      </c>
      <c r="M393" s="48">
        <v>47.83</v>
      </c>
      <c r="N393" s="48">
        <v>34.19</v>
      </c>
      <c r="O393" s="48">
        <v>47.26</v>
      </c>
      <c r="P393" s="48">
        <v>34.19</v>
      </c>
      <c r="Q393" s="48">
        <v>47.26</v>
      </c>
      <c r="R393" s="48">
        <v>32.24</v>
      </c>
      <c r="S393" s="48">
        <v>44.57</v>
      </c>
      <c r="T393" s="48">
        <v>0</v>
      </c>
      <c r="U393" s="48">
        <v>0</v>
      </c>
    </row>
    <row r="394" spans="1:21" ht="13.5" thickBot="1">
      <c r="A394" s="59" t="s">
        <v>936</v>
      </c>
      <c r="B394" s="59" t="s">
        <v>160</v>
      </c>
      <c r="C394" s="34"/>
      <c r="D394" s="34">
        <v>7896261003354</v>
      </c>
      <c r="E394" s="46">
        <v>1006800470030</v>
      </c>
      <c r="F394" s="34">
        <v>526516604134310</v>
      </c>
      <c r="G394" s="34"/>
      <c r="H394" s="47" t="s">
        <v>355</v>
      </c>
      <c r="I394" s="47" t="s">
        <v>21</v>
      </c>
      <c r="J394" s="48">
        <v>50.82</v>
      </c>
      <c r="K394" s="48">
        <v>70.25</v>
      </c>
      <c r="L394" s="48">
        <v>50.2</v>
      </c>
      <c r="M394" s="48">
        <v>69.39</v>
      </c>
      <c r="N394" s="48">
        <v>49.6</v>
      </c>
      <c r="O394" s="48">
        <v>68.56</v>
      </c>
      <c r="P394" s="48">
        <v>49.6</v>
      </c>
      <c r="Q394" s="48">
        <v>68.56</v>
      </c>
      <c r="R394" s="48">
        <v>46.78</v>
      </c>
      <c r="S394" s="48">
        <v>64.66</v>
      </c>
      <c r="T394" s="48">
        <v>0</v>
      </c>
      <c r="U394" s="48">
        <v>0</v>
      </c>
    </row>
    <row r="395" spans="1:21" ht="13.5" thickBot="1">
      <c r="A395" s="59" t="s">
        <v>936</v>
      </c>
      <c r="B395" s="59" t="s">
        <v>326</v>
      </c>
      <c r="C395" s="34"/>
      <c r="D395" s="34">
        <v>7896261001770</v>
      </c>
      <c r="E395" s="46">
        <v>1006800470014</v>
      </c>
      <c r="F395" s="34">
        <v>526516601135316</v>
      </c>
      <c r="G395" s="34"/>
      <c r="H395" s="47" t="s">
        <v>355</v>
      </c>
      <c r="I395" s="47" t="s">
        <v>21</v>
      </c>
      <c r="J395" s="48">
        <v>41.76</v>
      </c>
      <c r="K395" s="48">
        <v>57.72</v>
      </c>
      <c r="L395" s="48">
        <v>41.25</v>
      </c>
      <c r="M395" s="48">
        <v>57.02</v>
      </c>
      <c r="N395" s="48">
        <v>40.75</v>
      </c>
      <c r="O395" s="48">
        <v>56.34</v>
      </c>
      <c r="P395" s="48">
        <v>40.75</v>
      </c>
      <c r="Q395" s="48">
        <v>56.34</v>
      </c>
      <c r="R395" s="48">
        <v>38.43</v>
      </c>
      <c r="S395" s="48">
        <v>53.13</v>
      </c>
      <c r="T395" s="48">
        <v>0</v>
      </c>
      <c r="U395" s="48">
        <v>0</v>
      </c>
    </row>
    <row r="396" spans="1:21" ht="23.25" thickBot="1">
      <c r="A396" s="59" t="s">
        <v>936</v>
      </c>
      <c r="B396" s="59" t="s">
        <v>327</v>
      </c>
      <c r="C396" s="34"/>
      <c r="D396" s="34">
        <v>7896261005907</v>
      </c>
      <c r="E396" s="46">
        <v>1006800470073</v>
      </c>
      <c r="F396" s="34">
        <v>526516606171310</v>
      </c>
      <c r="G396" s="34"/>
      <c r="H396" s="47" t="s">
        <v>355</v>
      </c>
      <c r="I396" s="47" t="s">
        <v>21</v>
      </c>
      <c r="J396" s="48">
        <v>23.16</v>
      </c>
      <c r="K396" s="48">
        <v>32.02</v>
      </c>
      <c r="L396" s="48">
        <v>22.88</v>
      </c>
      <c r="M396" s="48">
        <v>31.63</v>
      </c>
      <c r="N396" s="48">
        <v>22.61</v>
      </c>
      <c r="O396" s="48">
        <v>31.25</v>
      </c>
      <c r="P396" s="48">
        <v>22.61</v>
      </c>
      <c r="Q396" s="48">
        <v>31.25</v>
      </c>
      <c r="R396" s="48">
        <v>21.32</v>
      </c>
      <c r="S396" s="48">
        <v>29.47</v>
      </c>
      <c r="T396" s="48">
        <v>0</v>
      </c>
      <c r="U396" s="48">
        <v>0</v>
      </c>
    </row>
    <row r="397" spans="1:21" ht="13.5" thickBot="1">
      <c r="A397" s="59" t="s">
        <v>945</v>
      </c>
      <c r="B397" s="59" t="s">
        <v>947</v>
      </c>
      <c r="C397" s="34"/>
      <c r="D397" s="34">
        <v>7896261001343</v>
      </c>
      <c r="E397" s="46">
        <v>1006800400199</v>
      </c>
      <c r="F397" s="34">
        <v>526516902119417</v>
      </c>
      <c r="G397" s="34"/>
      <c r="H397" s="47" t="s">
        <v>355</v>
      </c>
      <c r="I397" s="47" t="s">
        <v>21</v>
      </c>
      <c r="J397" s="48">
        <v>42.36</v>
      </c>
      <c r="K397" s="48">
        <v>58.55</v>
      </c>
      <c r="L397" s="48">
        <v>41.84</v>
      </c>
      <c r="M397" s="48">
        <v>57.84</v>
      </c>
      <c r="N397" s="48">
        <v>41.34</v>
      </c>
      <c r="O397" s="48">
        <v>57.15</v>
      </c>
      <c r="P397" s="48">
        <v>41.34</v>
      </c>
      <c r="Q397" s="48">
        <v>57.15</v>
      </c>
      <c r="R397" s="100">
        <v>38.99</v>
      </c>
      <c r="S397" s="100">
        <v>53.9</v>
      </c>
      <c r="T397" s="100">
        <v>0</v>
      </c>
      <c r="U397" s="48">
        <v>0</v>
      </c>
    </row>
    <row r="398" ht="12.75"/>
    <row r="399" ht="12.75"/>
    <row r="400" ht="13.5" thickBot="1"/>
    <row r="401" spans="1:21" ht="33" thickBot="1" thickTop="1">
      <c r="A401" s="25" t="s">
        <v>9</v>
      </c>
      <c r="B401" s="25" t="s">
        <v>10</v>
      </c>
      <c r="C401" s="45" t="s">
        <v>14</v>
      </c>
      <c r="D401" s="44" t="s">
        <v>15</v>
      </c>
      <c r="E401" s="45" t="s">
        <v>16</v>
      </c>
      <c r="F401" s="45" t="s">
        <v>17</v>
      </c>
      <c r="G401" s="28" t="s">
        <v>342</v>
      </c>
      <c r="H401" s="166" t="s">
        <v>1246</v>
      </c>
      <c r="I401" s="166" t="s">
        <v>1247</v>
      </c>
      <c r="J401" s="166" t="s">
        <v>1244</v>
      </c>
      <c r="K401" s="166" t="s">
        <v>1245</v>
      </c>
      <c r="L401" s="166" t="s">
        <v>1242</v>
      </c>
      <c r="M401" s="166" t="s">
        <v>1243</v>
      </c>
      <c r="N401" s="166" t="s">
        <v>1240</v>
      </c>
      <c r="O401" s="166" t="s">
        <v>1241</v>
      </c>
      <c r="P401" s="166" t="s">
        <v>1238</v>
      </c>
      <c r="Q401" s="166" t="s">
        <v>1239</v>
      </c>
      <c r="R401" s="167" t="s">
        <v>1236</v>
      </c>
      <c r="S401" s="167" t="s">
        <v>1237</v>
      </c>
      <c r="T401" s="43" t="s">
        <v>345</v>
      </c>
      <c r="U401" s="43" t="s">
        <v>346</v>
      </c>
    </row>
    <row r="402" spans="1:21" ht="23.25" thickBot="1">
      <c r="A402" s="59" t="s">
        <v>207</v>
      </c>
      <c r="B402" s="59" t="s">
        <v>208</v>
      </c>
      <c r="C402" s="34">
        <v>7898088360849</v>
      </c>
      <c r="D402" s="46" t="s">
        <v>209</v>
      </c>
      <c r="E402" s="34">
        <v>526511701166417</v>
      </c>
      <c r="F402" s="34">
        <v>147095</v>
      </c>
      <c r="G402" s="47" t="s">
        <v>21</v>
      </c>
      <c r="H402" s="162">
        <v>26.846196</v>
      </c>
      <c r="I402" s="162">
        <v>37.11639480232237</v>
      </c>
      <c r="J402" s="162">
        <v>26.52369</v>
      </c>
      <c r="K402" s="162">
        <v>36.66021564832734</v>
      </c>
      <c r="L402" s="162">
        <v>26.20176</v>
      </c>
      <c r="M402" s="162">
        <v>36.21786010505944</v>
      </c>
      <c r="N402" s="162">
        <v>26.20176</v>
      </c>
      <c r="O402" s="162">
        <v>36.21786010505944</v>
      </c>
      <c r="P402" s="162">
        <v>24.711336</v>
      </c>
      <c r="Q402" s="162">
        <v>34.15814210671827</v>
      </c>
      <c r="R402" s="162" t="s">
        <v>341</v>
      </c>
      <c r="S402" s="162" t="s">
        <v>341</v>
      </c>
      <c r="T402" s="71" t="s">
        <v>356</v>
      </c>
      <c r="U402" s="71" t="s">
        <v>352</v>
      </c>
    </row>
    <row r="403" spans="1:21" ht="23.25" thickBot="1">
      <c r="A403" s="59" t="s">
        <v>186</v>
      </c>
      <c r="B403" s="59" t="s">
        <v>187</v>
      </c>
      <c r="C403" s="34">
        <v>7896261004696</v>
      </c>
      <c r="D403" s="46" t="s">
        <v>188</v>
      </c>
      <c r="E403" s="34">
        <v>526510101114418</v>
      </c>
      <c r="F403" s="34">
        <v>127338</v>
      </c>
      <c r="G403" s="34" t="s">
        <v>21</v>
      </c>
      <c r="H403" s="162">
        <v>33.922172999999994</v>
      </c>
      <c r="I403" s="162">
        <v>46.889687586397564</v>
      </c>
      <c r="J403" s="162">
        <v>33.505500000000005</v>
      </c>
      <c r="K403" s="162">
        <v>46.32291954658556</v>
      </c>
      <c r="L403" s="162">
        <v>33.107879999999994</v>
      </c>
      <c r="M403" s="162">
        <v>45.769975117500685</v>
      </c>
      <c r="N403" s="162">
        <v>33.107879999999994</v>
      </c>
      <c r="O403" s="162">
        <v>45.769975117500685</v>
      </c>
      <c r="P403" s="162">
        <v>31.224617999999996</v>
      </c>
      <c r="Q403" s="162">
        <v>43.15731269007464</v>
      </c>
      <c r="R403" s="162">
        <v>31.224617999999996</v>
      </c>
      <c r="S403" s="162">
        <v>43.15731269007464</v>
      </c>
      <c r="T403" s="162" t="s">
        <v>341</v>
      </c>
      <c r="U403" s="162" t="s">
        <v>341</v>
      </c>
    </row>
    <row r="404" spans="1:21" ht="23.25" thickBot="1">
      <c r="A404" s="59" t="s">
        <v>555</v>
      </c>
      <c r="B404" s="59" t="s">
        <v>556</v>
      </c>
      <c r="C404" s="34">
        <v>7896261003781</v>
      </c>
      <c r="D404" s="46">
        <v>1006801010017</v>
      </c>
      <c r="E404" s="34">
        <v>526505901175318</v>
      </c>
      <c r="F404" s="34">
        <v>128376</v>
      </c>
      <c r="G404" s="47" t="s">
        <v>21</v>
      </c>
      <c r="H404" s="162">
        <v>68.644063</v>
      </c>
      <c r="I404" s="162">
        <v>94.88526403096488</v>
      </c>
      <c r="J404" s="162">
        <v>67.809</v>
      </c>
      <c r="K404" s="162">
        <v>93.73790434061377</v>
      </c>
      <c r="L404" s="162">
        <v>66.99628</v>
      </c>
      <c r="M404" s="162">
        <v>92.61819187171689</v>
      </c>
      <c r="N404" s="162">
        <v>66.99628</v>
      </c>
      <c r="O404" s="162">
        <v>92.61819187171689</v>
      </c>
      <c r="P404" s="162">
        <v>63.185358</v>
      </c>
      <c r="Q404" s="162">
        <v>87.35139618468344</v>
      </c>
      <c r="R404" s="162" t="s">
        <v>341</v>
      </c>
      <c r="S404" s="162" t="s">
        <v>341</v>
      </c>
      <c r="T404" s="162" t="s">
        <v>351</v>
      </c>
      <c r="U404" s="162" t="s">
        <v>352</v>
      </c>
    </row>
    <row r="405" spans="1:21" ht="13.5" thickBot="1">
      <c r="A405" s="313"/>
      <c r="B405" s="314"/>
      <c r="C405" s="315"/>
      <c r="D405" s="316"/>
      <c r="E405" s="315"/>
      <c r="F405" s="315"/>
      <c r="G405" s="317"/>
      <c r="H405" s="318"/>
      <c r="I405" s="318"/>
      <c r="J405" s="318"/>
      <c r="K405" s="318"/>
      <c r="L405" s="318"/>
      <c r="M405" s="318"/>
      <c r="N405" s="318"/>
      <c r="O405" s="318"/>
      <c r="P405" s="318"/>
      <c r="Q405" s="318"/>
      <c r="R405" s="318"/>
      <c r="S405" s="318"/>
      <c r="T405" s="318"/>
      <c r="U405" s="319"/>
    </row>
    <row r="406" spans="1:21" ht="15" thickBot="1">
      <c r="A406" s="458" t="s">
        <v>1279</v>
      </c>
      <c r="B406" s="459"/>
      <c r="C406" s="459"/>
      <c r="D406" s="459"/>
      <c r="E406" s="459"/>
      <c r="F406" s="459"/>
      <c r="G406" s="459"/>
      <c r="H406" s="459"/>
      <c r="I406" s="459"/>
      <c r="J406" s="459"/>
      <c r="K406" s="459"/>
      <c r="L406" s="459"/>
      <c r="M406" s="459"/>
      <c r="N406" s="459"/>
      <c r="O406" s="459"/>
      <c r="P406" s="459"/>
      <c r="Q406" s="459"/>
      <c r="R406" s="459"/>
      <c r="S406" s="459"/>
      <c r="T406" s="459"/>
      <c r="U406" s="459"/>
    </row>
    <row r="407" spans="1:21" ht="23.25" thickBot="1">
      <c r="A407" s="194" t="s">
        <v>1150</v>
      </c>
      <c r="B407" s="217" t="s">
        <v>293</v>
      </c>
      <c r="C407" s="195">
        <v>7896261004290</v>
      </c>
      <c r="D407" s="196" t="s">
        <v>294</v>
      </c>
      <c r="E407" s="195">
        <v>526515407114319</v>
      </c>
      <c r="F407" s="195">
        <v>140903</v>
      </c>
      <c r="G407" s="197" t="s">
        <v>21</v>
      </c>
      <c r="H407" s="197">
        <v>32.07</v>
      </c>
      <c r="I407" s="197">
        <v>44.34</v>
      </c>
      <c r="J407" s="197">
        <v>31.69</v>
      </c>
      <c r="K407" s="197">
        <v>43.8</v>
      </c>
      <c r="L407" s="197">
        <v>31.3</v>
      </c>
      <c r="M407" s="197">
        <v>43.27</v>
      </c>
      <c r="N407" s="197">
        <v>31.3</v>
      </c>
      <c r="O407" s="197">
        <v>43.27</v>
      </c>
      <c r="P407" s="197">
        <v>29.52</v>
      </c>
      <c r="Q407" s="198">
        <v>40.81</v>
      </c>
      <c r="R407" s="197" t="s">
        <v>341</v>
      </c>
      <c r="S407" s="197" t="s">
        <v>341</v>
      </c>
      <c r="T407" s="197" t="s">
        <v>351</v>
      </c>
      <c r="U407" s="197" t="s">
        <v>352</v>
      </c>
    </row>
    <row r="408" spans="1:21" ht="23.25" thickBot="1">
      <c r="A408" s="194" t="s">
        <v>1143</v>
      </c>
      <c r="B408" s="217" t="s">
        <v>182</v>
      </c>
      <c r="C408" s="195">
        <v>7896261005655</v>
      </c>
      <c r="D408" s="196" t="s">
        <v>183</v>
      </c>
      <c r="E408" s="195">
        <v>526508302116416</v>
      </c>
      <c r="F408" s="195">
        <v>146554</v>
      </c>
      <c r="G408" s="197" t="s">
        <v>21</v>
      </c>
      <c r="H408" s="197">
        <v>2660.59</v>
      </c>
      <c r="I408" s="197" t="s">
        <v>341</v>
      </c>
      <c r="J408" s="197">
        <v>2628.27</v>
      </c>
      <c r="K408" s="197" t="s">
        <v>341</v>
      </c>
      <c r="L408" s="197">
        <v>2596.73</v>
      </c>
      <c r="M408" s="197" t="s">
        <v>341</v>
      </c>
      <c r="N408" s="197">
        <v>2596.73</v>
      </c>
      <c r="O408" s="197" t="s">
        <v>341</v>
      </c>
      <c r="P408" s="197">
        <v>2449.02</v>
      </c>
      <c r="Q408" s="198" t="s">
        <v>341</v>
      </c>
      <c r="R408" s="197" t="s">
        <v>341</v>
      </c>
      <c r="S408" s="197" t="s">
        <v>341</v>
      </c>
      <c r="T408" s="197" t="s">
        <v>351</v>
      </c>
      <c r="U408" s="197" t="s">
        <v>352</v>
      </c>
    </row>
    <row r="409" spans="1:21" ht="13.5" thickBot="1">
      <c r="A409" s="194" t="s">
        <v>984</v>
      </c>
      <c r="B409" s="217" t="s">
        <v>985</v>
      </c>
      <c r="C409" s="195">
        <v>7896261008182</v>
      </c>
      <c r="D409" s="196" t="s">
        <v>1041</v>
      </c>
      <c r="E409" s="195">
        <v>526525101115218</v>
      </c>
      <c r="F409" s="195">
        <v>152521</v>
      </c>
      <c r="G409" s="197" t="s">
        <v>21</v>
      </c>
      <c r="H409" s="197">
        <v>209.26</v>
      </c>
      <c r="I409" s="197">
        <v>289.27</v>
      </c>
      <c r="J409" s="197">
        <v>206.71</v>
      </c>
      <c r="K409" s="197">
        <v>285.75</v>
      </c>
      <c r="L409" s="197">
        <v>204.23</v>
      </c>
      <c r="M409" s="197">
        <v>282.32</v>
      </c>
      <c r="N409" s="197">
        <v>204.23</v>
      </c>
      <c r="O409" s="197">
        <v>282.32</v>
      </c>
      <c r="P409" s="197">
        <v>192.62</v>
      </c>
      <c r="Q409" s="198">
        <v>266.26</v>
      </c>
      <c r="R409" s="197" t="s">
        <v>341</v>
      </c>
      <c r="S409" s="197" t="s">
        <v>341</v>
      </c>
      <c r="T409" s="197" t="s">
        <v>341</v>
      </c>
      <c r="U409" s="197" t="s">
        <v>341</v>
      </c>
    </row>
    <row r="410" spans="1:21" ht="13.5" thickBot="1">
      <c r="A410" s="194" t="s">
        <v>984</v>
      </c>
      <c r="B410" s="217" t="s">
        <v>986</v>
      </c>
      <c r="C410" s="195">
        <v>7896261008229</v>
      </c>
      <c r="D410" s="196" t="s">
        <v>1042</v>
      </c>
      <c r="E410" s="195">
        <v>526525102111216</v>
      </c>
      <c r="F410" s="195">
        <v>152522</v>
      </c>
      <c r="G410" s="197" t="s">
        <v>21</v>
      </c>
      <c r="H410" s="197">
        <v>523.21</v>
      </c>
      <c r="I410" s="197">
        <v>723.26</v>
      </c>
      <c r="J410" s="197">
        <v>516.85</v>
      </c>
      <c r="K410" s="197">
        <v>714.48</v>
      </c>
      <c r="L410" s="197">
        <v>510.65</v>
      </c>
      <c r="M410" s="197">
        <v>705.9</v>
      </c>
      <c r="N410" s="197">
        <v>510.65</v>
      </c>
      <c r="O410" s="197">
        <v>705.9</v>
      </c>
      <c r="P410" s="197">
        <v>481.6</v>
      </c>
      <c r="Q410" s="198">
        <v>665.75</v>
      </c>
      <c r="R410" s="197" t="s">
        <v>341</v>
      </c>
      <c r="S410" s="197" t="s">
        <v>341</v>
      </c>
      <c r="T410" s="197" t="s">
        <v>341</v>
      </c>
      <c r="U410" s="197" t="s">
        <v>341</v>
      </c>
    </row>
    <row r="411" spans="1:21" ht="23.25" thickBot="1">
      <c r="A411" s="194" t="s">
        <v>526</v>
      </c>
      <c r="B411" s="217" t="s">
        <v>527</v>
      </c>
      <c r="C411" s="195">
        <v>7896261012516</v>
      </c>
      <c r="D411" s="195">
        <v>1006810530133</v>
      </c>
      <c r="E411" s="195">
        <v>526528606110315</v>
      </c>
      <c r="F411" s="195"/>
      <c r="G411" s="197" t="s">
        <v>21</v>
      </c>
      <c r="H411" s="197">
        <v>50.51</v>
      </c>
      <c r="I411" s="197">
        <v>69.82</v>
      </c>
      <c r="J411" s="197">
        <v>49.9</v>
      </c>
      <c r="K411" s="197">
        <v>68.97</v>
      </c>
      <c r="L411" s="197">
        <v>49.3</v>
      </c>
      <c r="M411" s="197">
        <v>68.15</v>
      </c>
      <c r="N411" s="197">
        <v>49.3</v>
      </c>
      <c r="O411" s="197">
        <v>68.15</v>
      </c>
      <c r="P411" s="197">
        <v>46.49</v>
      </c>
      <c r="Q411" s="198">
        <v>64.27</v>
      </c>
      <c r="R411" s="197" t="s">
        <v>341</v>
      </c>
      <c r="S411" s="197" t="s">
        <v>341</v>
      </c>
      <c r="T411" s="197" t="s">
        <v>351</v>
      </c>
      <c r="U411" s="197" t="s">
        <v>352</v>
      </c>
    </row>
    <row r="412" spans="1:21" ht="23.25" thickBot="1">
      <c r="A412" s="194" t="s">
        <v>526</v>
      </c>
      <c r="B412" s="217" t="s">
        <v>528</v>
      </c>
      <c r="C412" s="195">
        <v>7896261012431</v>
      </c>
      <c r="D412" s="195">
        <v>1006810530176</v>
      </c>
      <c r="E412" s="195">
        <v>526528609111312</v>
      </c>
      <c r="F412" s="195"/>
      <c r="G412" s="197" t="s">
        <v>21</v>
      </c>
      <c r="H412" s="197">
        <v>42.78</v>
      </c>
      <c r="I412" s="197">
        <v>59.14</v>
      </c>
      <c r="J412" s="197">
        <v>42.26</v>
      </c>
      <c r="K412" s="197">
        <v>58.42</v>
      </c>
      <c r="L412" s="197">
        <v>41.75</v>
      </c>
      <c r="M412" s="197">
        <v>57.72</v>
      </c>
      <c r="N412" s="197">
        <v>41.75</v>
      </c>
      <c r="O412" s="197">
        <v>57.72</v>
      </c>
      <c r="P412" s="197">
        <v>39.38</v>
      </c>
      <c r="Q412" s="198">
        <v>54.44</v>
      </c>
      <c r="R412" s="197" t="s">
        <v>341</v>
      </c>
      <c r="S412" s="197" t="s">
        <v>341</v>
      </c>
      <c r="T412" s="197" t="s">
        <v>351</v>
      </c>
      <c r="U412" s="197" t="s">
        <v>352</v>
      </c>
    </row>
    <row r="413" spans="1:21" ht="23.25" thickBot="1">
      <c r="A413" s="194" t="s">
        <v>531</v>
      </c>
      <c r="B413" s="217" t="s">
        <v>532</v>
      </c>
      <c r="C413" s="195">
        <v>7896261016378</v>
      </c>
      <c r="D413" s="195">
        <v>1006810610099</v>
      </c>
      <c r="E413" s="195">
        <v>526530705112318</v>
      </c>
      <c r="F413" s="195"/>
      <c r="G413" s="197" t="s">
        <v>21</v>
      </c>
      <c r="H413" s="197">
        <v>51.82</v>
      </c>
      <c r="I413" s="197">
        <v>71.63</v>
      </c>
      <c r="J413" s="197">
        <f>+ROUND(N413*1.0123,3)</f>
        <v>51.817</v>
      </c>
      <c r="K413" s="197">
        <f>+ROUND(J413/0.7234,3)</f>
        <v>71.63</v>
      </c>
      <c r="L413" s="197">
        <v>51.19</v>
      </c>
      <c r="M413" s="197">
        <v>70.76</v>
      </c>
      <c r="N413" s="197">
        <v>51.187</v>
      </c>
      <c r="O413" s="197">
        <f>+ROUND(N413/0.7234,3)</f>
        <v>70.759</v>
      </c>
      <c r="P413" s="197">
        <v>50.573</v>
      </c>
      <c r="Q413" s="198">
        <v>69.91</v>
      </c>
      <c r="R413" s="197">
        <f>+ROUND(N413*0.988,3)</f>
        <v>50.573</v>
      </c>
      <c r="S413" s="197">
        <f>+ROUND(R413/0.7234,3)</f>
        <v>69.91</v>
      </c>
      <c r="T413" s="197"/>
      <c r="U413" s="197"/>
    </row>
    <row r="414" spans="1:21" ht="23.25" thickBot="1">
      <c r="A414" s="194" t="s">
        <v>531</v>
      </c>
      <c r="B414" s="217" t="s">
        <v>533</v>
      </c>
      <c r="C414" s="195">
        <v>7896261016361</v>
      </c>
      <c r="D414" s="195">
        <v>1006810610072</v>
      </c>
      <c r="E414" s="195">
        <v>526530707115314</v>
      </c>
      <c r="F414" s="195"/>
      <c r="G414" s="197" t="s">
        <v>21</v>
      </c>
      <c r="H414" s="197">
        <v>44.02</v>
      </c>
      <c r="I414" s="197">
        <v>60.84</v>
      </c>
      <c r="J414" s="197">
        <v>43.48</v>
      </c>
      <c r="K414" s="197">
        <v>60.11</v>
      </c>
      <c r="L414" s="197">
        <v>42.96</v>
      </c>
      <c r="M414" s="197">
        <v>59.38</v>
      </c>
      <c r="N414" s="197">
        <v>42.96</v>
      </c>
      <c r="O414" s="197">
        <v>59.38</v>
      </c>
      <c r="P414" s="197">
        <v>40.51</v>
      </c>
      <c r="Q414" s="198">
        <v>56.01</v>
      </c>
      <c r="R414" s="197"/>
      <c r="S414" s="197"/>
      <c r="T414" s="197" t="s">
        <v>351</v>
      </c>
      <c r="U414" s="197" t="s">
        <v>352</v>
      </c>
    </row>
    <row r="415" spans="1:21" ht="13.5" thickBot="1">
      <c r="A415" s="194" t="s">
        <v>537</v>
      </c>
      <c r="B415" s="217" t="s">
        <v>538</v>
      </c>
      <c r="C415" s="195">
        <v>7896261010994</v>
      </c>
      <c r="D415" s="195">
        <v>1006801520058</v>
      </c>
      <c r="E415" s="195">
        <v>526505403175316</v>
      </c>
      <c r="F415" s="195"/>
      <c r="G415" s="197" t="s">
        <v>21</v>
      </c>
      <c r="H415" s="197">
        <v>37.25264</v>
      </c>
      <c r="I415" s="197">
        <v>51.5</v>
      </c>
      <c r="J415" s="197">
        <v>36.8025</v>
      </c>
      <c r="K415" s="197">
        <v>50.87088747580867</v>
      </c>
      <c r="L415" s="197">
        <v>36.358399999999996</v>
      </c>
      <c r="M415" s="197">
        <v>50.26</v>
      </c>
      <c r="N415" s="197">
        <v>36.36</v>
      </c>
      <c r="O415" s="197">
        <v>50.26</v>
      </c>
      <c r="P415" s="197">
        <v>34.29024</v>
      </c>
      <c r="Q415" s="198">
        <v>47.40116118330108</v>
      </c>
      <c r="R415" s="197"/>
      <c r="S415" s="197"/>
      <c r="T415" s="197" t="s">
        <v>351</v>
      </c>
      <c r="U415" s="197" t="s">
        <v>352</v>
      </c>
    </row>
    <row r="416" spans="1:21" ht="23.25" thickBot="1">
      <c r="A416" s="194" t="s">
        <v>552</v>
      </c>
      <c r="B416" s="217" t="s">
        <v>553</v>
      </c>
      <c r="C416" s="195">
        <v>7896261016965</v>
      </c>
      <c r="D416" s="195">
        <v>1006808950090</v>
      </c>
      <c r="E416" s="195">
        <v>526505806172315</v>
      </c>
      <c r="F416" s="195"/>
      <c r="G416" s="197" t="s">
        <v>21</v>
      </c>
      <c r="H416" s="197">
        <v>26.1</v>
      </c>
      <c r="I416" s="197">
        <v>36.07</v>
      </c>
      <c r="J416" s="197">
        <v>25.78</v>
      </c>
      <c r="K416" s="197">
        <v>35.64</v>
      </c>
      <c r="L416" s="197">
        <v>25.47</v>
      </c>
      <c r="M416" s="197">
        <v>35.21</v>
      </c>
      <c r="N416" s="197">
        <v>25.47</v>
      </c>
      <c r="O416" s="197">
        <v>35.21</v>
      </c>
      <c r="P416" s="197">
        <v>24.02</v>
      </c>
      <c r="Q416" s="198">
        <v>33.21</v>
      </c>
      <c r="R416" s="197"/>
      <c r="S416" s="197"/>
      <c r="T416" s="197" t="s">
        <v>351</v>
      </c>
      <c r="U416" s="197" t="s">
        <v>352</v>
      </c>
    </row>
    <row r="417" spans="1:21" ht="23.25" thickBot="1">
      <c r="A417" s="194" t="s">
        <v>552</v>
      </c>
      <c r="B417" s="217" t="s">
        <v>554</v>
      </c>
      <c r="C417" s="195">
        <v>7896261016972</v>
      </c>
      <c r="D417" s="195">
        <v>1006808950031</v>
      </c>
      <c r="E417" s="195">
        <v>526505804171311</v>
      </c>
      <c r="F417" s="195"/>
      <c r="G417" s="197" t="s">
        <v>21</v>
      </c>
      <c r="H417" s="197">
        <v>30.67</v>
      </c>
      <c r="I417" s="197">
        <v>42.4</v>
      </c>
      <c r="J417" s="197">
        <v>30.3</v>
      </c>
      <c r="K417" s="197">
        <v>41.88</v>
      </c>
      <c r="L417" s="197">
        <v>29.94</v>
      </c>
      <c r="M417" s="197">
        <v>41.38</v>
      </c>
      <c r="N417" s="197">
        <v>29.94</v>
      </c>
      <c r="O417" s="197">
        <v>41.387890517003044</v>
      </c>
      <c r="P417" s="197">
        <v>28.233539999999998</v>
      </c>
      <c r="Q417" s="198">
        <v>39.03</v>
      </c>
      <c r="R417" s="197"/>
      <c r="S417" s="197"/>
      <c r="T417" s="197" t="s">
        <v>351</v>
      </c>
      <c r="U417" s="197" t="s">
        <v>352</v>
      </c>
    </row>
    <row r="418" spans="1:21" ht="23.25" thickBot="1">
      <c r="A418" s="194" t="s">
        <v>552</v>
      </c>
      <c r="B418" s="217" t="s">
        <v>987</v>
      </c>
      <c r="C418" s="195">
        <v>7896261016989</v>
      </c>
      <c r="D418" s="195" t="s">
        <v>341</v>
      </c>
      <c r="E418" s="195">
        <v>526505805176317</v>
      </c>
      <c r="F418" s="195"/>
      <c r="G418" s="197" t="s">
        <v>21</v>
      </c>
      <c r="H418" s="197">
        <v>41.514422999999994</v>
      </c>
      <c r="I418" s="197">
        <v>57.381808128283105</v>
      </c>
      <c r="J418" s="197">
        <v>41.008559999999996</v>
      </c>
      <c r="K418" s="197">
        <v>56.690627591927004</v>
      </c>
      <c r="L418" s="197">
        <v>40.51788</v>
      </c>
      <c r="M418" s="197">
        <v>56.01327066629804</v>
      </c>
      <c r="N418" s="197">
        <v>40.51788</v>
      </c>
      <c r="O418" s="197">
        <v>56.01327066629804</v>
      </c>
      <c r="P418" s="197">
        <v>38.213117999999994</v>
      </c>
      <c r="Q418" s="198">
        <v>52.82001658833287</v>
      </c>
      <c r="R418" s="197">
        <v>33.6282</v>
      </c>
      <c r="S418" s="197">
        <v>46.48880287531103</v>
      </c>
      <c r="T418" s="197" t="s">
        <v>341</v>
      </c>
      <c r="U418" s="197" t="s">
        <v>341</v>
      </c>
    </row>
    <row r="419" spans="1:21" ht="13.5" thickBot="1">
      <c r="A419" s="194" t="s">
        <v>602</v>
      </c>
      <c r="B419" s="217" t="s">
        <v>604</v>
      </c>
      <c r="C419" s="195">
        <v>7896261012912</v>
      </c>
      <c r="D419" s="195">
        <v>1006810500013</v>
      </c>
      <c r="E419" s="195">
        <v>526528905118210</v>
      </c>
      <c r="F419" s="195"/>
      <c r="G419" s="197" t="s">
        <v>21</v>
      </c>
      <c r="H419" s="197">
        <v>18.302383999999996</v>
      </c>
      <c r="I419" s="197">
        <v>25.29720763063312</v>
      </c>
      <c r="J419" s="197">
        <v>18.081</v>
      </c>
      <c r="K419" s="197">
        <v>24.993088194636435</v>
      </c>
      <c r="L419" s="197">
        <v>17.863039999999998</v>
      </c>
      <c r="M419" s="197">
        <v>24.688968758639753</v>
      </c>
      <c r="N419" s="197">
        <v>17.863039999999998</v>
      </c>
      <c r="O419" s="197">
        <v>24.688968758639753</v>
      </c>
      <c r="P419" s="197">
        <v>16.846943999999997</v>
      </c>
      <c r="Q419" s="198">
        <v>23.292784075200444</v>
      </c>
      <c r="R419" s="197"/>
      <c r="S419" s="197"/>
      <c r="T419" s="197" t="s">
        <v>357</v>
      </c>
      <c r="U419" s="197" t="s">
        <v>352</v>
      </c>
    </row>
    <row r="420" spans="1:21" ht="23.25" thickBot="1">
      <c r="A420" s="194" t="s">
        <v>605</v>
      </c>
      <c r="B420" s="217" t="s">
        <v>606</v>
      </c>
      <c r="C420" s="195">
        <v>7896261016613</v>
      </c>
      <c r="D420" s="195">
        <v>1006810590217</v>
      </c>
      <c r="E420" s="195">
        <v>526529905111311</v>
      </c>
      <c r="F420" s="195"/>
      <c r="G420" s="197" t="s">
        <v>21</v>
      </c>
      <c r="H420" s="197">
        <v>18.302383999999996</v>
      </c>
      <c r="I420" s="197">
        <v>25.29720763063312</v>
      </c>
      <c r="J420" s="197">
        <v>18.081</v>
      </c>
      <c r="K420" s="197">
        <v>24.993088194636435</v>
      </c>
      <c r="L420" s="197">
        <v>17.863039999999998</v>
      </c>
      <c r="M420" s="197">
        <v>24.688968758639753</v>
      </c>
      <c r="N420" s="197">
        <v>17.863039999999998</v>
      </c>
      <c r="O420" s="197">
        <v>24.688968758639753</v>
      </c>
      <c r="P420" s="197">
        <v>16.846943999999997</v>
      </c>
      <c r="Q420" s="198">
        <v>23.292784075200444</v>
      </c>
      <c r="R420" s="197"/>
      <c r="S420" s="197"/>
      <c r="T420" s="197" t="s">
        <v>351</v>
      </c>
      <c r="U420" s="197" t="s">
        <v>352</v>
      </c>
    </row>
    <row r="421" spans="1:21" ht="23.25" thickBot="1">
      <c r="A421" s="194" t="s">
        <v>605</v>
      </c>
      <c r="B421" s="217" t="s">
        <v>607</v>
      </c>
      <c r="C421" s="195">
        <v>7896261016590</v>
      </c>
      <c r="D421" s="195">
        <v>1006810590012</v>
      </c>
      <c r="E421" s="195">
        <v>526529904115313</v>
      </c>
      <c r="F421" s="195"/>
      <c r="G421" s="197" t="s">
        <v>21</v>
      </c>
      <c r="H421" s="197">
        <v>18.302383999999996</v>
      </c>
      <c r="I421" s="197">
        <v>25.29720763063312</v>
      </c>
      <c r="J421" s="197">
        <v>18.081</v>
      </c>
      <c r="K421" s="197">
        <v>24.993088194636435</v>
      </c>
      <c r="L421" s="197">
        <v>17.863039999999998</v>
      </c>
      <c r="M421" s="197">
        <v>24.688968758639753</v>
      </c>
      <c r="N421" s="197">
        <v>17.863039999999998</v>
      </c>
      <c r="O421" s="197">
        <v>24.688968758639753</v>
      </c>
      <c r="P421" s="197">
        <v>16.846943999999997</v>
      </c>
      <c r="Q421" s="198">
        <v>23.292784075200444</v>
      </c>
      <c r="R421" s="197"/>
      <c r="S421" s="197"/>
      <c r="T421" s="197" t="s">
        <v>351</v>
      </c>
      <c r="U421" s="197" t="s">
        <v>352</v>
      </c>
    </row>
    <row r="422" spans="1:21" ht="23.25" thickBot="1">
      <c r="A422" s="194" t="s">
        <v>605</v>
      </c>
      <c r="B422" s="217" t="s">
        <v>608</v>
      </c>
      <c r="C422" s="195">
        <v>7896261016606</v>
      </c>
      <c r="D422" s="195">
        <v>1006810590111</v>
      </c>
      <c r="E422" s="195">
        <v>526529906118311</v>
      </c>
      <c r="F422" s="195"/>
      <c r="G422" s="197" t="s">
        <v>21</v>
      </c>
      <c r="H422" s="197">
        <v>18.302383999999996</v>
      </c>
      <c r="I422" s="197">
        <v>25.29720763063312</v>
      </c>
      <c r="J422" s="197">
        <v>18.081</v>
      </c>
      <c r="K422" s="197">
        <v>24.993088194636435</v>
      </c>
      <c r="L422" s="197">
        <v>17.863039999999998</v>
      </c>
      <c r="M422" s="197">
        <v>24.688968758639753</v>
      </c>
      <c r="N422" s="197">
        <v>17.863039999999998</v>
      </c>
      <c r="O422" s="197">
        <v>24.688968758639753</v>
      </c>
      <c r="P422" s="197">
        <v>16.846943999999997</v>
      </c>
      <c r="Q422" s="198">
        <v>23.292784075200444</v>
      </c>
      <c r="R422" s="197"/>
      <c r="S422" s="197"/>
      <c r="T422" s="197" t="s">
        <v>351</v>
      </c>
      <c r="U422" s="197" t="s">
        <v>352</v>
      </c>
    </row>
    <row r="423" spans="1:21" ht="23.25" thickBot="1">
      <c r="A423" s="194" t="s">
        <v>747</v>
      </c>
      <c r="B423" s="217" t="s">
        <v>749</v>
      </c>
      <c r="C423" s="195">
        <v>7896261006492</v>
      </c>
      <c r="D423" s="195">
        <v>1006800930015</v>
      </c>
      <c r="E423" s="195">
        <v>526510605171318</v>
      </c>
      <c r="F423" s="195"/>
      <c r="G423" s="197" t="s">
        <v>21</v>
      </c>
      <c r="H423" s="197">
        <v>20.04354</v>
      </c>
      <c r="I423" s="197">
        <v>27.702515897152335</v>
      </c>
      <c r="J423" s="197">
        <v>19.803</v>
      </c>
      <c r="K423" s="197">
        <v>27.37074923970141</v>
      </c>
      <c r="L423" s="197">
        <v>19.5624</v>
      </c>
      <c r="M423" s="197">
        <v>27.03898258225048</v>
      </c>
      <c r="N423" s="197">
        <v>19.5624</v>
      </c>
      <c r="O423" s="197">
        <v>27.03898258225048</v>
      </c>
      <c r="P423" s="197">
        <v>18.44964</v>
      </c>
      <c r="Q423" s="198">
        <v>25.50456179153995</v>
      </c>
      <c r="R423" s="197"/>
      <c r="S423" s="197"/>
      <c r="T423" s="197" t="s">
        <v>351</v>
      </c>
      <c r="U423" s="197" t="s">
        <v>352</v>
      </c>
    </row>
    <row r="424" spans="1:21" ht="23.25" thickBot="1">
      <c r="A424" s="194" t="s">
        <v>747</v>
      </c>
      <c r="B424" s="217" t="s">
        <v>751</v>
      </c>
      <c r="C424" s="195">
        <v>7896261006515</v>
      </c>
      <c r="D424" s="195">
        <v>1006800930031</v>
      </c>
      <c r="E424" s="195">
        <v>526510606178316</v>
      </c>
      <c r="F424" s="195"/>
      <c r="G424" s="197" t="s">
        <v>21</v>
      </c>
      <c r="H424" s="197">
        <v>38.852074</v>
      </c>
      <c r="I424" s="197">
        <v>53.70472767486867</v>
      </c>
      <c r="J424" s="197">
        <v>38.3775</v>
      </c>
      <c r="K424" s="197">
        <v>53.055017970693946</v>
      </c>
      <c r="L424" s="197">
        <v>37.91944</v>
      </c>
      <c r="M424" s="197">
        <v>52.419131877246336</v>
      </c>
      <c r="N424" s="197">
        <v>37.91944</v>
      </c>
      <c r="O424" s="197">
        <v>52.419131877246336</v>
      </c>
      <c r="P424" s="197">
        <v>35.762484</v>
      </c>
      <c r="Q424" s="198">
        <v>49.433231960187996</v>
      </c>
      <c r="R424" s="197"/>
      <c r="S424" s="197"/>
      <c r="T424" s="197" t="s">
        <v>351</v>
      </c>
      <c r="U424" s="197" t="s">
        <v>352</v>
      </c>
    </row>
    <row r="425" spans="1:21" ht="13.5" thickBot="1">
      <c r="A425" s="194" t="s">
        <v>813</v>
      </c>
      <c r="B425" s="217" t="s">
        <v>815</v>
      </c>
      <c r="C425" s="195">
        <v>7896261013544</v>
      </c>
      <c r="D425" s="195">
        <v>1006810550010</v>
      </c>
      <c r="E425" s="195">
        <v>526529305114311</v>
      </c>
      <c r="F425" s="195"/>
      <c r="G425" s="197" t="s">
        <v>21</v>
      </c>
      <c r="H425" s="197">
        <v>22.37183</v>
      </c>
      <c r="I425" s="197">
        <v>30.923417196571744</v>
      </c>
      <c r="J425" s="197">
        <v>22.099529999999998</v>
      </c>
      <c r="K425" s="197">
        <v>30.550179706939453</v>
      </c>
      <c r="L425" s="197">
        <v>21.8348</v>
      </c>
      <c r="M425" s="197">
        <v>30.176942217307158</v>
      </c>
      <c r="N425" s="197">
        <v>21.8348</v>
      </c>
      <c r="O425" s="197">
        <v>30.176942217307158</v>
      </c>
      <c r="P425" s="197">
        <v>20.59278</v>
      </c>
      <c r="Q425" s="198">
        <v>28.46281448714404</v>
      </c>
      <c r="R425" s="197"/>
      <c r="S425" s="197"/>
      <c r="T425" s="197" t="s">
        <v>357</v>
      </c>
      <c r="U425" s="197" t="s">
        <v>352</v>
      </c>
    </row>
    <row r="426" spans="1:21" ht="13.5" thickBot="1">
      <c r="A426" s="194" t="s">
        <v>813</v>
      </c>
      <c r="B426" s="217" t="s">
        <v>816</v>
      </c>
      <c r="C426" s="195">
        <v>7896261013605</v>
      </c>
      <c r="D426" s="195">
        <v>1006810550071</v>
      </c>
      <c r="E426" s="195">
        <v>526529306110318</v>
      </c>
      <c r="F426" s="195"/>
      <c r="G426" s="197" t="s">
        <v>21</v>
      </c>
      <c r="H426" s="197">
        <v>22.37183</v>
      </c>
      <c r="I426" s="197">
        <v>30.923417196571744</v>
      </c>
      <c r="J426" s="197">
        <v>22.099529999999998</v>
      </c>
      <c r="K426" s="197">
        <v>30.550179706939453</v>
      </c>
      <c r="L426" s="197">
        <v>21.8348</v>
      </c>
      <c r="M426" s="197">
        <v>30.176942217307158</v>
      </c>
      <c r="N426" s="197">
        <v>21.8348</v>
      </c>
      <c r="O426" s="197">
        <v>30.176942217307158</v>
      </c>
      <c r="P426" s="197">
        <v>20.59278</v>
      </c>
      <c r="Q426" s="198">
        <v>28.46281448714404</v>
      </c>
      <c r="R426" s="197"/>
      <c r="S426" s="197"/>
      <c r="T426" s="197" t="s">
        <v>357</v>
      </c>
      <c r="U426" s="197" t="s">
        <v>352</v>
      </c>
    </row>
    <row r="427" spans="1:21" ht="23.25" thickBot="1">
      <c r="A427" s="194" t="s">
        <v>826</v>
      </c>
      <c r="B427" s="217" t="s">
        <v>828</v>
      </c>
      <c r="C427" s="195">
        <v>7896261016552</v>
      </c>
      <c r="D427" s="195">
        <v>1006810620019</v>
      </c>
      <c r="E427" s="195">
        <v>526530803114315</v>
      </c>
      <c r="F427" s="195"/>
      <c r="G427" s="197" t="s">
        <v>21</v>
      </c>
      <c r="H427" s="197">
        <v>19.183085</v>
      </c>
      <c r="I427" s="197">
        <v>26.51368537461985</v>
      </c>
      <c r="J427" s="197">
        <v>18.9525</v>
      </c>
      <c r="K427" s="197">
        <v>26.195742327896046</v>
      </c>
      <c r="L427" s="197">
        <v>18.7226</v>
      </c>
      <c r="M427" s="197">
        <v>25.87779928117224</v>
      </c>
      <c r="N427" s="197">
        <v>18.7226</v>
      </c>
      <c r="O427" s="197">
        <v>25.87779928117224</v>
      </c>
      <c r="P427" s="197">
        <v>17.65761</v>
      </c>
      <c r="Q427" s="198">
        <v>24.412496544097316</v>
      </c>
      <c r="R427" s="197"/>
      <c r="S427" s="197"/>
      <c r="T427" s="197" t="s">
        <v>351</v>
      </c>
      <c r="U427" s="197" t="s">
        <v>352</v>
      </c>
    </row>
    <row r="428" spans="1:21" ht="23.25" thickBot="1">
      <c r="A428" s="194" t="s">
        <v>826</v>
      </c>
      <c r="B428" s="217" t="s">
        <v>829</v>
      </c>
      <c r="C428" s="195">
        <v>7896261016569</v>
      </c>
      <c r="D428" s="195">
        <v>1006810620078</v>
      </c>
      <c r="E428" s="195">
        <v>526530805117311</v>
      </c>
      <c r="F428" s="195"/>
      <c r="G428" s="197" t="s">
        <v>21</v>
      </c>
      <c r="H428" s="197">
        <v>19.800587999999998</v>
      </c>
      <c r="I428" s="197">
        <v>27.37074923970141</v>
      </c>
      <c r="J428" s="197">
        <v>19.5615</v>
      </c>
      <c r="K428" s="197">
        <v>27.03898258225048</v>
      </c>
      <c r="L428" s="197">
        <v>19.32528</v>
      </c>
      <c r="M428" s="197">
        <v>26.721039535526675</v>
      </c>
      <c r="N428" s="197">
        <v>19.32528</v>
      </c>
      <c r="O428" s="197">
        <v>26.721039535526675</v>
      </c>
      <c r="P428" s="197">
        <v>18.226007999999997</v>
      </c>
      <c r="Q428" s="198">
        <v>25.200442355543267</v>
      </c>
      <c r="R428" s="197"/>
      <c r="S428" s="197"/>
      <c r="T428" s="197" t="s">
        <v>351</v>
      </c>
      <c r="U428" s="197" t="s">
        <v>352</v>
      </c>
    </row>
    <row r="429" spans="1:21" ht="23.25" thickBot="1">
      <c r="A429" s="194" t="s">
        <v>826</v>
      </c>
      <c r="B429" s="217" t="s">
        <v>830</v>
      </c>
      <c r="C429" s="195">
        <v>7896261016576</v>
      </c>
      <c r="D429" s="195">
        <v>1006810620191</v>
      </c>
      <c r="E429" s="195">
        <v>526530808116316</v>
      </c>
      <c r="F429" s="195"/>
      <c r="G429" s="197" t="s">
        <v>21</v>
      </c>
      <c r="H429" s="197">
        <v>19.183085</v>
      </c>
      <c r="I429" s="197">
        <v>26.51368537461985</v>
      </c>
      <c r="J429" s="197">
        <v>18.9525</v>
      </c>
      <c r="K429" s="197">
        <v>26.195742327896046</v>
      </c>
      <c r="L429" s="197">
        <v>18.7226</v>
      </c>
      <c r="M429" s="197">
        <v>25.87779928117224</v>
      </c>
      <c r="N429" s="197">
        <v>18.7226</v>
      </c>
      <c r="O429" s="197">
        <v>25.87779928117224</v>
      </c>
      <c r="P429" s="197">
        <v>17.65761</v>
      </c>
      <c r="Q429" s="198">
        <v>24.412496544097316</v>
      </c>
      <c r="R429" s="197"/>
      <c r="S429" s="197"/>
      <c r="T429" s="197" t="s">
        <v>351</v>
      </c>
      <c r="U429" s="197" t="s">
        <v>352</v>
      </c>
    </row>
    <row r="430" spans="1:21" ht="23.25" thickBot="1">
      <c r="A430" s="194" t="s">
        <v>826</v>
      </c>
      <c r="B430" s="217" t="s">
        <v>831</v>
      </c>
      <c r="C430" s="195">
        <v>7896261016583</v>
      </c>
      <c r="D430" s="195">
        <v>1006810620132</v>
      </c>
      <c r="E430" s="195">
        <v>526530811117311</v>
      </c>
      <c r="F430" s="195"/>
      <c r="G430" s="197" t="s">
        <v>21</v>
      </c>
      <c r="H430" s="197">
        <v>19.800587999999998</v>
      </c>
      <c r="I430" s="197">
        <v>27.37074923970141</v>
      </c>
      <c r="J430" s="197">
        <v>19.5615</v>
      </c>
      <c r="K430" s="197">
        <v>27.03898258225048</v>
      </c>
      <c r="L430" s="197">
        <v>19.32528</v>
      </c>
      <c r="M430" s="197">
        <v>26.721039535526675</v>
      </c>
      <c r="N430" s="197">
        <v>19.32528</v>
      </c>
      <c r="O430" s="197">
        <v>26.721039535526675</v>
      </c>
      <c r="P430" s="197">
        <v>18.226007999999997</v>
      </c>
      <c r="Q430" s="198">
        <v>25.200442355543267</v>
      </c>
      <c r="R430" s="197"/>
      <c r="S430" s="197"/>
      <c r="T430" s="197" t="s">
        <v>351</v>
      </c>
      <c r="U430" s="197" t="s">
        <v>352</v>
      </c>
    </row>
    <row r="431" spans="1:22" ht="15" thickBot="1">
      <c r="A431" s="458" t="s">
        <v>1337</v>
      </c>
      <c r="B431" s="459"/>
      <c r="C431" s="459"/>
      <c r="D431" s="459"/>
      <c r="E431" s="459"/>
      <c r="F431" s="459"/>
      <c r="G431" s="459"/>
      <c r="H431" s="459"/>
      <c r="I431" s="459"/>
      <c r="J431" s="459"/>
      <c r="K431" s="459"/>
      <c r="L431" s="459"/>
      <c r="M431" s="459"/>
      <c r="N431" s="459"/>
      <c r="O431" s="459"/>
      <c r="P431" s="459"/>
      <c r="Q431" s="459"/>
      <c r="R431" s="459"/>
      <c r="S431" s="459"/>
      <c r="T431" s="459"/>
      <c r="U431" s="459"/>
      <c r="V431" s="460"/>
    </row>
    <row r="432" spans="1:37" s="142" customFormat="1" ht="51.75" thickBot="1">
      <c r="A432" s="302" t="s">
        <v>9</v>
      </c>
      <c r="B432" s="303" t="s">
        <v>11</v>
      </c>
      <c r="C432" s="303" t="s">
        <v>12</v>
      </c>
      <c r="D432" s="304" t="s">
        <v>13</v>
      </c>
      <c r="E432" s="305" t="s">
        <v>14</v>
      </c>
      <c r="F432" s="303" t="s">
        <v>15</v>
      </c>
      <c r="G432" s="306" t="s">
        <v>16</v>
      </c>
      <c r="H432" s="307" t="s">
        <v>1286</v>
      </c>
      <c r="I432" s="308" t="s">
        <v>1287</v>
      </c>
      <c r="J432" s="309" t="s">
        <v>1193</v>
      </c>
      <c r="K432" s="309" t="s">
        <v>1194</v>
      </c>
      <c r="L432" s="309" t="s">
        <v>1195</v>
      </c>
      <c r="M432" s="309" t="s">
        <v>1196</v>
      </c>
      <c r="N432" s="310" t="s">
        <v>1197</v>
      </c>
      <c r="O432" s="309" t="s">
        <v>1198</v>
      </c>
      <c r="P432" s="310" t="s">
        <v>1199</v>
      </c>
      <c r="Q432" s="309" t="s">
        <v>1200</v>
      </c>
      <c r="R432" s="309" t="s">
        <v>1201</v>
      </c>
      <c r="S432" s="309" t="s">
        <v>1202</v>
      </c>
      <c r="T432" s="311" t="s">
        <v>1203</v>
      </c>
      <c r="U432" s="312" t="s">
        <v>1204</v>
      </c>
      <c r="V432" s="311" t="s">
        <v>345</v>
      </c>
      <c r="W432" s="67" t="s">
        <v>346</v>
      </c>
      <c r="X432" s="268" t="s">
        <v>957</v>
      </c>
      <c r="Y432" s="91" t="s">
        <v>349</v>
      </c>
      <c r="Z432" s="91" t="s">
        <v>347</v>
      </c>
      <c r="AA432" s="91" t="s">
        <v>348</v>
      </c>
      <c r="AB432" s="67" t="s">
        <v>956</v>
      </c>
      <c r="AC432" s="268" t="s">
        <v>955</v>
      </c>
      <c r="AD432" s="67" t="s">
        <v>954</v>
      </c>
      <c r="AE432" s="91" t="s">
        <v>1213</v>
      </c>
      <c r="AF432" s="268" t="s">
        <v>1235</v>
      </c>
      <c r="AG432" s="268" t="s">
        <v>1318</v>
      </c>
      <c r="AH432" s="91" t="s">
        <v>1208</v>
      </c>
      <c r="AI432" s="298" t="s">
        <v>1140</v>
      </c>
      <c r="AJ432" s="297" t="s">
        <v>1292</v>
      </c>
      <c r="AK432" s="297" t="s">
        <v>1291</v>
      </c>
    </row>
    <row r="433" spans="1:37" ht="39" thickBot="1">
      <c r="A433" s="194" t="s">
        <v>1163</v>
      </c>
      <c r="B433" s="217" t="s">
        <v>75</v>
      </c>
      <c r="C433" s="195" t="s">
        <v>73</v>
      </c>
      <c r="D433" s="196" t="s">
        <v>20</v>
      </c>
      <c r="E433" s="195">
        <v>7896261001077</v>
      </c>
      <c r="F433" s="195" t="s">
        <v>76</v>
      </c>
      <c r="G433" s="195">
        <v>526502701132319</v>
      </c>
      <c r="H433" s="195">
        <v>131961</v>
      </c>
      <c r="I433" s="197" t="s">
        <v>21</v>
      </c>
      <c r="J433" s="197">
        <v>21.3</v>
      </c>
      <c r="K433" s="197">
        <v>29.45</v>
      </c>
      <c r="L433" s="197">
        <v>21.04</v>
      </c>
      <c r="M433" s="197">
        <v>29.09</v>
      </c>
      <c r="N433" s="197">
        <v>20.79</v>
      </c>
      <c r="O433" s="197">
        <v>28.74</v>
      </c>
      <c r="P433" s="197">
        <v>20.79</v>
      </c>
      <c r="Q433" s="198">
        <v>28.74</v>
      </c>
      <c r="R433" s="197">
        <v>19.61</v>
      </c>
      <c r="S433" s="197">
        <v>27.11</v>
      </c>
      <c r="T433" s="197" t="s">
        <v>341</v>
      </c>
      <c r="U433" s="197" t="s">
        <v>341</v>
      </c>
      <c r="V433" s="193" t="s">
        <v>351</v>
      </c>
      <c r="W433" s="193" t="s">
        <v>352</v>
      </c>
      <c r="X433" s="193" t="s">
        <v>423</v>
      </c>
      <c r="Y433" s="193" t="s">
        <v>350</v>
      </c>
      <c r="Z433" s="193" t="s">
        <v>350</v>
      </c>
      <c r="AA433" s="193" t="s">
        <v>350</v>
      </c>
      <c r="AB433" s="193" t="s">
        <v>350</v>
      </c>
      <c r="AC433" s="193" t="s">
        <v>350</v>
      </c>
      <c r="AD433" s="193" t="s">
        <v>350</v>
      </c>
      <c r="AE433" s="193" t="s">
        <v>350</v>
      </c>
      <c r="AF433" s="193" t="s">
        <v>399</v>
      </c>
      <c r="AG433" s="193" t="s">
        <v>1330</v>
      </c>
      <c r="AH433" s="193" t="s">
        <v>399</v>
      </c>
      <c r="AI433" s="193" t="s">
        <v>1214</v>
      </c>
      <c r="AJ433" s="193" t="s">
        <v>1294</v>
      </c>
      <c r="AK433" s="292">
        <f>VLOOKUP(G$433:G$433,'[1]TPN nº.33'!$G:$H,2,FALSE)</f>
        <v>35828</v>
      </c>
    </row>
    <row r="434" spans="1:37" ht="64.5" thickBot="1">
      <c r="A434" s="194" t="s">
        <v>1231</v>
      </c>
      <c r="B434" s="217" t="s">
        <v>133</v>
      </c>
      <c r="C434" s="195" t="s">
        <v>131</v>
      </c>
      <c r="D434" s="196" t="s">
        <v>20</v>
      </c>
      <c r="E434" s="195">
        <v>7896261009073</v>
      </c>
      <c r="F434" s="195" t="s">
        <v>134</v>
      </c>
      <c r="G434" s="195">
        <v>526528502110211</v>
      </c>
      <c r="H434" s="195">
        <v>702359</v>
      </c>
      <c r="I434" s="197" t="s">
        <v>28</v>
      </c>
      <c r="J434" s="197">
        <v>168.38</v>
      </c>
      <c r="K434" s="197">
        <v>223.83</v>
      </c>
      <c r="L434" s="197">
        <v>165.99</v>
      </c>
      <c r="M434" s="197">
        <v>220.77</v>
      </c>
      <c r="N434" s="197">
        <v>163.67</v>
      </c>
      <c r="O434" s="197">
        <v>217.79</v>
      </c>
      <c r="P434" s="197">
        <v>142.17</v>
      </c>
      <c r="Q434" s="198">
        <v>196.54</v>
      </c>
      <c r="R434" s="197">
        <v>153</v>
      </c>
      <c r="S434" s="197">
        <v>204.02</v>
      </c>
      <c r="T434" s="197" t="s">
        <v>341</v>
      </c>
      <c r="U434" s="197" t="s">
        <v>341</v>
      </c>
      <c r="V434" s="193" t="s">
        <v>351</v>
      </c>
      <c r="W434" s="193" t="s">
        <v>352</v>
      </c>
      <c r="X434" s="193" t="s">
        <v>968</v>
      </c>
      <c r="Y434" s="193" t="s">
        <v>350</v>
      </c>
      <c r="Z434" s="193" t="s">
        <v>350</v>
      </c>
      <c r="AA434" s="193" t="s">
        <v>350</v>
      </c>
      <c r="AB434" s="193" t="s">
        <v>350</v>
      </c>
      <c r="AC434" s="193" t="s">
        <v>350</v>
      </c>
      <c r="AD434" s="193" t="s">
        <v>350</v>
      </c>
      <c r="AE434" s="193" t="s">
        <v>399</v>
      </c>
      <c r="AF434" s="193" t="s">
        <v>399</v>
      </c>
      <c r="AG434" s="193" t="s">
        <v>1327</v>
      </c>
      <c r="AH434" s="193" t="s">
        <v>399</v>
      </c>
      <c r="AI434" s="193" t="s">
        <v>1255</v>
      </c>
      <c r="AJ434" s="193" t="str">
        <f>VLOOKUP(G$434:G$436,'[1]TPN nº.33'!$G:$I,3,FALSE)</f>
        <v>Categoria II</v>
      </c>
      <c r="AK434" s="292">
        <f>VLOOKUP(G$434:G$436,'[1]TPN nº.33'!$G:$H,2,FALSE)</f>
        <v>39276</v>
      </c>
    </row>
    <row r="435" spans="1:37" ht="64.5" thickBot="1">
      <c r="A435" s="194" t="s">
        <v>1231</v>
      </c>
      <c r="B435" s="217" t="s">
        <v>135</v>
      </c>
      <c r="C435" s="195" t="s">
        <v>131</v>
      </c>
      <c r="D435" s="196" t="s">
        <v>20</v>
      </c>
      <c r="E435" s="195">
        <v>7896261009141</v>
      </c>
      <c r="F435" s="195" t="s">
        <v>136</v>
      </c>
      <c r="G435" s="195">
        <v>526528503117211</v>
      </c>
      <c r="H435" s="195">
        <v>702360</v>
      </c>
      <c r="I435" s="197" t="s">
        <v>28</v>
      </c>
      <c r="J435" s="197">
        <v>84.19</v>
      </c>
      <c r="K435" s="197">
        <v>111.91</v>
      </c>
      <c r="L435" s="197">
        <v>82.99</v>
      </c>
      <c r="M435" s="197">
        <v>110.38</v>
      </c>
      <c r="N435" s="197">
        <v>81.83</v>
      </c>
      <c r="O435" s="197">
        <v>108.89</v>
      </c>
      <c r="P435" s="197">
        <v>71.08</v>
      </c>
      <c r="Q435" s="198">
        <v>98.26</v>
      </c>
      <c r="R435" s="197">
        <v>76.49</v>
      </c>
      <c r="S435" s="197">
        <v>102.01</v>
      </c>
      <c r="T435" s="197" t="s">
        <v>341</v>
      </c>
      <c r="U435" s="197" t="s">
        <v>341</v>
      </c>
      <c r="V435" s="193" t="s">
        <v>351</v>
      </c>
      <c r="W435" s="193" t="s">
        <v>352</v>
      </c>
      <c r="X435" s="193" t="s">
        <v>968</v>
      </c>
      <c r="Y435" s="193" t="s">
        <v>350</v>
      </c>
      <c r="Z435" s="193" t="s">
        <v>350</v>
      </c>
      <c r="AA435" s="193" t="s">
        <v>350</v>
      </c>
      <c r="AB435" s="193" t="s">
        <v>350</v>
      </c>
      <c r="AC435" s="193" t="s">
        <v>350</v>
      </c>
      <c r="AD435" s="193" t="s">
        <v>350</v>
      </c>
      <c r="AE435" s="193" t="s">
        <v>399</v>
      </c>
      <c r="AF435" s="193" t="s">
        <v>399</v>
      </c>
      <c r="AG435" s="193" t="s">
        <v>1327</v>
      </c>
      <c r="AH435" s="193" t="s">
        <v>399</v>
      </c>
      <c r="AI435" s="193" t="s">
        <v>1255</v>
      </c>
      <c r="AJ435" s="193" t="str">
        <f>VLOOKUP(G$434:G$436,'[1]TPN nº.33'!$G:$I,3,FALSE)</f>
        <v>Categoria II</v>
      </c>
      <c r="AK435" s="292">
        <f>VLOOKUP(G$434:G$436,'[1]TPN nº.33'!$G:$H,2,FALSE)</f>
        <v>39343</v>
      </c>
    </row>
    <row r="436" spans="1:37" ht="64.5" thickBot="1">
      <c r="A436" s="194" t="s">
        <v>1231</v>
      </c>
      <c r="B436" s="217" t="s">
        <v>137</v>
      </c>
      <c r="C436" s="195" t="s">
        <v>131</v>
      </c>
      <c r="D436" s="196" t="s">
        <v>20</v>
      </c>
      <c r="E436" s="195">
        <v>7896261009158</v>
      </c>
      <c r="F436" s="195" t="s">
        <v>138</v>
      </c>
      <c r="G436" s="195">
        <v>526528504113218</v>
      </c>
      <c r="H436" s="195">
        <v>702361</v>
      </c>
      <c r="I436" s="197" t="s">
        <v>28</v>
      </c>
      <c r="J436" s="197">
        <v>168.38</v>
      </c>
      <c r="K436" s="197">
        <v>223.83</v>
      </c>
      <c r="L436" s="197">
        <v>165.99</v>
      </c>
      <c r="M436" s="197">
        <v>220.77</v>
      </c>
      <c r="N436" s="197">
        <v>163.67</v>
      </c>
      <c r="O436" s="197">
        <v>217.79</v>
      </c>
      <c r="P436" s="197">
        <v>142.17</v>
      </c>
      <c r="Q436" s="198">
        <v>196.54</v>
      </c>
      <c r="R436" s="197">
        <v>153</v>
      </c>
      <c r="S436" s="197">
        <v>204.02</v>
      </c>
      <c r="T436" s="197" t="s">
        <v>341</v>
      </c>
      <c r="U436" s="197" t="s">
        <v>341</v>
      </c>
      <c r="V436" s="193" t="s">
        <v>351</v>
      </c>
      <c r="W436" s="193" t="s">
        <v>352</v>
      </c>
      <c r="X436" s="193" t="s">
        <v>968</v>
      </c>
      <c r="Y436" s="193" t="s">
        <v>350</v>
      </c>
      <c r="Z436" s="193" t="s">
        <v>350</v>
      </c>
      <c r="AA436" s="193" t="s">
        <v>350</v>
      </c>
      <c r="AB436" s="193" t="s">
        <v>350</v>
      </c>
      <c r="AC436" s="193" t="s">
        <v>350</v>
      </c>
      <c r="AD436" s="193" t="s">
        <v>350</v>
      </c>
      <c r="AE436" s="193" t="s">
        <v>399</v>
      </c>
      <c r="AF436" s="193" t="s">
        <v>399</v>
      </c>
      <c r="AG436" s="193" t="s">
        <v>1327</v>
      </c>
      <c r="AH436" s="193" t="s">
        <v>399</v>
      </c>
      <c r="AI436" s="193" t="s">
        <v>1255</v>
      </c>
      <c r="AJ436" s="193" t="str">
        <f>VLOOKUP(G$434:G$436,'[1]TPN nº.33'!$G:$I,3,FALSE)</f>
        <v>Categoria II</v>
      </c>
      <c r="AK436" s="292">
        <f>VLOOKUP(G$434:G$436,'[1]TPN nº.33'!$G:$H,2,FALSE)</f>
        <v>39343</v>
      </c>
    </row>
    <row r="437" spans="1:37" ht="26.25" thickBot="1">
      <c r="A437" s="194" t="s">
        <v>1220</v>
      </c>
      <c r="B437" s="217" t="s">
        <v>205</v>
      </c>
      <c r="C437" s="195" t="s">
        <v>204</v>
      </c>
      <c r="D437" s="196" t="s">
        <v>20</v>
      </c>
      <c r="E437" s="195">
        <v>7896261000650</v>
      </c>
      <c r="F437" s="195" t="s">
        <v>206</v>
      </c>
      <c r="G437" s="195">
        <v>526511402177417</v>
      </c>
      <c r="H437" s="195">
        <v>107700</v>
      </c>
      <c r="I437" s="197" t="s">
        <v>21</v>
      </c>
      <c r="J437" s="197">
        <v>79.31</v>
      </c>
      <c r="K437" s="197">
        <v>109.64</v>
      </c>
      <c r="L437" s="197">
        <v>78.35</v>
      </c>
      <c r="M437" s="197">
        <v>108.31</v>
      </c>
      <c r="N437" s="197">
        <v>77.41</v>
      </c>
      <c r="O437" s="197">
        <v>107.01</v>
      </c>
      <c r="P437" s="197">
        <v>77.41</v>
      </c>
      <c r="Q437" s="198">
        <v>107.01</v>
      </c>
      <c r="R437" s="197">
        <v>73</v>
      </c>
      <c r="S437" s="197">
        <v>100.92</v>
      </c>
      <c r="T437" s="197" t="s">
        <v>341</v>
      </c>
      <c r="U437" s="197" t="s">
        <v>341</v>
      </c>
      <c r="V437" s="193" t="s">
        <v>351</v>
      </c>
      <c r="W437" s="193" t="s">
        <v>352</v>
      </c>
      <c r="X437" s="193" t="s">
        <v>971</v>
      </c>
      <c r="Y437" s="193" t="s">
        <v>350</v>
      </c>
      <c r="Z437" s="193" t="s">
        <v>350</v>
      </c>
      <c r="AA437" s="193" t="s">
        <v>350</v>
      </c>
      <c r="AB437" s="193" t="s">
        <v>350</v>
      </c>
      <c r="AC437" s="193" t="s">
        <v>350</v>
      </c>
      <c r="AD437" s="193" t="s">
        <v>350</v>
      </c>
      <c r="AE437" s="193" t="s">
        <v>350</v>
      </c>
      <c r="AF437" s="193" t="s">
        <v>399</v>
      </c>
      <c r="AG437" s="193" t="s">
        <v>1333</v>
      </c>
      <c r="AH437" s="193" t="s">
        <v>350</v>
      </c>
      <c r="AI437" s="193" t="s">
        <v>1253</v>
      </c>
      <c r="AJ437" s="193" t="s">
        <v>1296</v>
      </c>
      <c r="AK437" s="292" t="s">
        <v>1296</v>
      </c>
    </row>
    <row r="438" spans="1:37" ht="45.75" thickBot="1">
      <c r="A438" s="194" t="s">
        <v>1222</v>
      </c>
      <c r="B438" s="217" t="s">
        <v>247</v>
      </c>
      <c r="C438" s="195" t="s">
        <v>242</v>
      </c>
      <c r="D438" s="196" t="s">
        <v>20</v>
      </c>
      <c r="E438" s="195">
        <v>7896261017696</v>
      </c>
      <c r="F438" s="195" t="s">
        <v>248</v>
      </c>
      <c r="G438" s="195">
        <v>526531812117419</v>
      </c>
      <c r="H438" s="195">
        <v>724355</v>
      </c>
      <c r="I438" s="197" t="s">
        <v>21</v>
      </c>
      <c r="J438" s="197">
        <v>110.27</v>
      </c>
      <c r="K438" s="197">
        <v>152.43</v>
      </c>
      <c r="L438" s="197">
        <v>108.93</v>
      </c>
      <c r="M438" s="197">
        <v>150.58</v>
      </c>
      <c r="N438" s="197">
        <v>107.62</v>
      </c>
      <c r="O438" s="197">
        <v>148.77</v>
      </c>
      <c r="P438" s="197">
        <v>107.62</v>
      </c>
      <c r="Q438" s="198">
        <v>148.77</v>
      </c>
      <c r="R438" s="197">
        <v>101.5</v>
      </c>
      <c r="S438" s="197">
        <v>140.31</v>
      </c>
      <c r="T438" s="197" t="s">
        <v>341</v>
      </c>
      <c r="U438" s="197" t="s">
        <v>341</v>
      </c>
      <c r="V438" s="193" t="s">
        <v>351</v>
      </c>
      <c r="W438" s="193" t="s">
        <v>352</v>
      </c>
      <c r="X438" s="193" t="s">
        <v>818</v>
      </c>
      <c r="Y438" s="193" t="s">
        <v>350</v>
      </c>
      <c r="Z438" s="193" t="s">
        <v>350</v>
      </c>
      <c r="AA438" s="193" t="s">
        <v>350</v>
      </c>
      <c r="AB438" s="193" t="s">
        <v>350</v>
      </c>
      <c r="AC438" s="193" t="s">
        <v>350</v>
      </c>
      <c r="AD438" s="193" t="s">
        <v>350</v>
      </c>
      <c r="AE438" s="193" t="s">
        <v>399</v>
      </c>
      <c r="AF438" s="193" t="s">
        <v>399</v>
      </c>
      <c r="AG438" s="193" t="s">
        <v>1327</v>
      </c>
      <c r="AH438" s="193" t="s">
        <v>350</v>
      </c>
      <c r="AI438" s="193" t="s">
        <v>1270</v>
      </c>
      <c r="AJ438" s="193" t="str">
        <f>VLOOKUP(G$438:G$440,'[1]TPN nº.33'!$G:$I,3,FALSE)</f>
        <v>Categoria V</v>
      </c>
      <c r="AK438" s="292">
        <f>VLOOKUP(G$438:G$440,'[1]TPN nº.33'!$G:$H,2,FALSE)</f>
        <v>40773</v>
      </c>
    </row>
    <row r="439" spans="1:37" ht="45.75" thickBot="1">
      <c r="A439" s="194" t="s">
        <v>1222</v>
      </c>
      <c r="B439" s="217" t="s">
        <v>243</v>
      </c>
      <c r="C439" s="195" t="s">
        <v>242</v>
      </c>
      <c r="D439" s="196" t="s">
        <v>20</v>
      </c>
      <c r="E439" s="195">
        <v>7896261017634</v>
      </c>
      <c r="F439" s="195" t="s">
        <v>244</v>
      </c>
      <c r="G439" s="195">
        <v>526531809116415</v>
      </c>
      <c r="H439" s="195">
        <v>724356</v>
      </c>
      <c r="I439" s="197" t="s">
        <v>21</v>
      </c>
      <c r="J439" s="197">
        <v>110.27</v>
      </c>
      <c r="K439" s="197">
        <v>152.43</v>
      </c>
      <c r="L439" s="197">
        <v>108.93</v>
      </c>
      <c r="M439" s="197">
        <v>150.58</v>
      </c>
      <c r="N439" s="197">
        <v>107.62</v>
      </c>
      <c r="O439" s="197">
        <v>148.77</v>
      </c>
      <c r="P439" s="197">
        <v>107.62</v>
      </c>
      <c r="Q439" s="198">
        <v>148.77</v>
      </c>
      <c r="R439" s="197">
        <v>101.5</v>
      </c>
      <c r="S439" s="197">
        <v>140.31</v>
      </c>
      <c r="T439" s="197" t="s">
        <v>341</v>
      </c>
      <c r="U439" s="197" t="s">
        <v>341</v>
      </c>
      <c r="V439" s="193" t="s">
        <v>351</v>
      </c>
      <c r="W439" s="193" t="s">
        <v>352</v>
      </c>
      <c r="X439" s="193" t="s">
        <v>818</v>
      </c>
      <c r="Y439" s="193" t="s">
        <v>350</v>
      </c>
      <c r="Z439" s="193" t="s">
        <v>350</v>
      </c>
      <c r="AA439" s="193" t="s">
        <v>350</v>
      </c>
      <c r="AB439" s="193" t="s">
        <v>350</v>
      </c>
      <c r="AC439" s="193" t="s">
        <v>350</v>
      </c>
      <c r="AD439" s="193" t="s">
        <v>350</v>
      </c>
      <c r="AE439" s="193" t="s">
        <v>399</v>
      </c>
      <c r="AF439" s="193" t="s">
        <v>399</v>
      </c>
      <c r="AG439" s="193" t="s">
        <v>1327</v>
      </c>
      <c r="AH439" s="193" t="s">
        <v>350</v>
      </c>
      <c r="AI439" s="193" t="s">
        <v>1270</v>
      </c>
      <c r="AJ439" s="193" t="str">
        <f>VLOOKUP(G$438:G$440,'[1]TPN nº.33'!$G:$I,3,FALSE)</f>
        <v>Categoria V</v>
      </c>
      <c r="AK439" s="292">
        <f>VLOOKUP(G$438:G$440,'[1]TPN nº.33'!$G:$H,2,FALSE)</f>
        <v>40773</v>
      </c>
    </row>
    <row r="440" spans="1:37" ht="45.75" thickBot="1">
      <c r="A440" s="194" t="s">
        <v>1222</v>
      </c>
      <c r="B440" s="217" t="s">
        <v>249</v>
      </c>
      <c r="C440" s="195" t="s">
        <v>242</v>
      </c>
      <c r="D440" s="196" t="s">
        <v>20</v>
      </c>
      <c r="E440" s="195">
        <v>7896261017726</v>
      </c>
      <c r="F440" s="195" t="s">
        <v>250</v>
      </c>
      <c r="G440" s="195">
        <v>526531810114412</v>
      </c>
      <c r="H440" s="195">
        <v>724357</v>
      </c>
      <c r="I440" s="197" t="s">
        <v>21</v>
      </c>
      <c r="J440" s="197">
        <v>135.74</v>
      </c>
      <c r="K440" s="197">
        <v>187.65</v>
      </c>
      <c r="L440" s="197">
        <v>134.1</v>
      </c>
      <c r="M440" s="197">
        <v>185.37</v>
      </c>
      <c r="N440" s="197">
        <v>132.49</v>
      </c>
      <c r="O440" s="197">
        <v>183.14</v>
      </c>
      <c r="P440" s="197">
        <v>132.49</v>
      </c>
      <c r="Q440" s="198">
        <v>183.14</v>
      </c>
      <c r="R440" s="197">
        <v>124.95</v>
      </c>
      <c r="S440" s="197">
        <v>172.73</v>
      </c>
      <c r="T440" s="197" t="s">
        <v>341</v>
      </c>
      <c r="U440" s="197" t="s">
        <v>341</v>
      </c>
      <c r="V440" s="193" t="s">
        <v>351</v>
      </c>
      <c r="W440" s="193" t="s">
        <v>352</v>
      </c>
      <c r="X440" s="193" t="s">
        <v>818</v>
      </c>
      <c r="Y440" s="193" t="s">
        <v>350</v>
      </c>
      <c r="Z440" s="193" t="s">
        <v>350</v>
      </c>
      <c r="AA440" s="193" t="s">
        <v>350</v>
      </c>
      <c r="AB440" s="193" t="s">
        <v>350</v>
      </c>
      <c r="AC440" s="193" t="s">
        <v>350</v>
      </c>
      <c r="AD440" s="193" t="s">
        <v>350</v>
      </c>
      <c r="AE440" s="193" t="s">
        <v>399</v>
      </c>
      <c r="AF440" s="193" t="s">
        <v>399</v>
      </c>
      <c r="AG440" s="193" t="s">
        <v>1327</v>
      </c>
      <c r="AH440" s="193" t="s">
        <v>350</v>
      </c>
      <c r="AI440" s="193" t="s">
        <v>1270</v>
      </c>
      <c r="AJ440" s="193" t="str">
        <f>VLOOKUP(G$438:G$440,'[1]TPN nº.33'!$G:$I,3,FALSE)</f>
        <v>Categoria V</v>
      </c>
      <c r="AK440" s="292">
        <f>VLOOKUP(G$438:G$440,'[1]TPN nº.33'!$G:$H,2,FALSE)</f>
        <v>40773</v>
      </c>
    </row>
    <row r="442" ht="13.5" thickBot="1">
      <c r="A442" s="75" t="s">
        <v>1388</v>
      </c>
    </row>
    <row r="443" spans="1:43" s="143" customFormat="1" ht="25.5" customHeight="1">
      <c r="A443" s="332" t="s">
        <v>1149</v>
      </c>
      <c r="B443" s="332" t="s">
        <v>32</v>
      </c>
      <c r="C443" s="332" t="s">
        <v>288</v>
      </c>
      <c r="D443" s="335" t="s">
        <v>20</v>
      </c>
      <c r="E443" s="336">
        <v>7896261000254</v>
      </c>
      <c r="F443" s="334" t="s">
        <v>290</v>
      </c>
      <c r="G443" s="341">
        <v>526515202113418</v>
      </c>
      <c r="H443" s="334">
        <v>109437</v>
      </c>
      <c r="I443" s="342" t="s">
        <v>21</v>
      </c>
      <c r="J443" s="375" t="e">
        <v>#N/A</v>
      </c>
      <c r="K443" s="377" t="e">
        <v>#N/A</v>
      </c>
      <c r="L443" s="377" t="e">
        <v>#N/A</v>
      </c>
      <c r="M443" s="377" t="e">
        <v>#N/A</v>
      </c>
      <c r="N443" s="377" t="e">
        <v>#N/A</v>
      </c>
      <c r="O443" s="377" t="e">
        <v>#N/A</v>
      </c>
      <c r="P443" s="377" t="e">
        <v>#N/A</v>
      </c>
      <c r="Q443" s="377" t="e">
        <v>#N/A</v>
      </c>
      <c r="R443" s="377" t="e">
        <v>#N/A</v>
      </c>
      <c r="S443" s="377" t="e">
        <v>#N/A</v>
      </c>
      <c r="T443" s="377" t="e">
        <v>#N/A</v>
      </c>
      <c r="U443" s="377" t="e">
        <v>#N/A</v>
      </c>
      <c r="V443" s="377" t="e">
        <v>#N/A</v>
      </c>
      <c r="W443" s="377" t="e">
        <v>#N/A</v>
      </c>
      <c r="X443" s="377" t="e">
        <v>#N/A</v>
      </c>
      <c r="Y443" s="377" t="e">
        <v>#N/A</v>
      </c>
      <c r="Z443" s="377" t="s">
        <v>341</v>
      </c>
      <c r="AA443" s="385" t="s">
        <v>341</v>
      </c>
      <c r="AB443" s="47" t="s">
        <v>351</v>
      </c>
      <c r="AC443" s="47" t="s">
        <v>352</v>
      </c>
      <c r="AD443" s="234" t="s">
        <v>392</v>
      </c>
      <c r="AE443" s="47" t="s">
        <v>350</v>
      </c>
      <c r="AF443" s="121" t="s">
        <v>350</v>
      </c>
      <c r="AG443" s="121" t="s">
        <v>399</v>
      </c>
      <c r="AH443" s="121" t="s">
        <v>350</v>
      </c>
      <c r="AI443" s="273" t="s">
        <v>350</v>
      </c>
      <c r="AJ443" s="121" t="s">
        <v>350</v>
      </c>
      <c r="AK443" s="121" t="s">
        <v>350</v>
      </c>
      <c r="AL443" s="273" t="s">
        <v>399</v>
      </c>
      <c r="AM443" s="282" t="s">
        <v>1339</v>
      </c>
      <c r="AN443" s="121" t="s">
        <v>399</v>
      </c>
      <c r="AO443" s="282" t="s">
        <v>1387</v>
      </c>
      <c r="AP443" s="121" t="s">
        <v>343</v>
      </c>
      <c r="AQ443" s="290" t="s">
        <v>341</v>
      </c>
    </row>
    <row r="444" spans="1:43" s="143" customFormat="1" ht="15" customHeight="1" thickBot="1">
      <c r="A444" s="333" t="s">
        <v>1149</v>
      </c>
      <c r="B444" s="338" t="s">
        <v>287</v>
      </c>
      <c r="C444" s="333" t="s">
        <v>288</v>
      </c>
      <c r="D444" s="339" t="s">
        <v>20</v>
      </c>
      <c r="E444" s="340">
        <v>7896261000247</v>
      </c>
      <c r="F444" s="337" t="s">
        <v>289</v>
      </c>
      <c r="G444" s="343">
        <v>526515201117411</v>
      </c>
      <c r="H444" s="337">
        <v>132224</v>
      </c>
      <c r="I444" s="344" t="s">
        <v>21</v>
      </c>
      <c r="J444" s="376" t="e">
        <v>#N/A</v>
      </c>
      <c r="K444" s="378" t="e">
        <v>#N/A</v>
      </c>
      <c r="L444" s="378" t="e">
        <v>#N/A</v>
      </c>
      <c r="M444" s="378" t="e">
        <v>#N/A</v>
      </c>
      <c r="N444" s="378" t="e">
        <v>#N/A</v>
      </c>
      <c r="O444" s="378" t="e">
        <v>#N/A</v>
      </c>
      <c r="P444" s="378" t="e">
        <v>#N/A</v>
      </c>
      <c r="Q444" s="378" t="e">
        <v>#N/A</v>
      </c>
      <c r="R444" s="378" t="e">
        <v>#N/A</v>
      </c>
      <c r="S444" s="378" t="e">
        <v>#N/A</v>
      </c>
      <c r="T444" s="378" t="e">
        <v>#N/A</v>
      </c>
      <c r="U444" s="378" t="e">
        <v>#N/A</v>
      </c>
      <c r="V444" s="378" t="e">
        <v>#N/A</v>
      </c>
      <c r="W444" s="378" t="e">
        <v>#N/A</v>
      </c>
      <c r="X444" s="378" t="e">
        <v>#N/A</v>
      </c>
      <c r="Y444" s="378" t="e">
        <v>#N/A</v>
      </c>
      <c r="Z444" s="378" t="s">
        <v>341</v>
      </c>
      <c r="AA444" s="386" t="s">
        <v>341</v>
      </c>
      <c r="AB444" s="52" t="s">
        <v>351</v>
      </c>
      <c r="AC444" s="52" t="s">
        <v>352</v>
      </c>
      <c r="AD444" s="236" t="s">
        <v>392</v>
      </c>
      <c r="AE444" s="52" t="s">
        <v>350</v>
      </c>
      <c r="AF444" s="117" t="s">
        <v>350</v>
      </c>
      <c r="AG444" s="117" t="s">
        <v>399</v>
      </c>
      <c r="AH444" s="117" t="s">
        <v>350</v>
      </c>
      <c r="AI444" s="274" t="s">
        <v>350</v>
      </c>
      <c r="AJ444" s="117" t="s">
        <v>350</v>
      </c>
      <c r="AK444" s="117" t="s">
        <v>350</v>
      </c>
      <c r="AL444" s="274" t="s">
        <v>399</v>
      </c>
      <c r="AM444" s="283" t="s">
        <v>1339</v>
      </c>
      <c r="AN444" s="117" t="s">
        <v>399</v>
      </c>
      <c r="AO444" s="283" t="s">
        <v>1387</v>
      </c>
      <c r="AP444" s="117" t="s">
        <v>343</v>
      </c>
      <c r="AQ444" s="288" t="s">
        <v>341</v>
      </c>
    </row>
    <row r="446" ht="13.5" thickBot="1">
      <c r="A446" s="75" t="s">
        <v>1393</v>
      </c>
    </row>
    <row r="447" spans="1:43" s="414" customFormat="1" ht="57" thickBot="1">
      <c r="A447" s="61" t="s">
        <v>1230</v>
      </c>
      <c r="B447" s="55" t="s">
        <v>1341</v>
      </c>
      <c r="C447" s="61" t="s">
        <v>129</v>
      </c>
      <c r="D447" s="61" t="s">
        <v>130</v>
      </c>
      <c r="E447" s="61" t="s">
        <v>131</v>
      </c>
      <c r="F447" s="229" t="s">
        <v>20</v>
      </c>
      <c r="G447" s="256">
        <v>7896261009066</v>
      </c>
      <c r="H447" s="55" t="s">
        <v>132</v>
      </c>
      <c r="I447" s="106">
        <v>526528501114213</v>
      </c>
      <c r="J447" s="55">
        <v>702358</v>
      </c>
      <c r="K447" s="264" t="s">
        <v>28</v>
      </c>
      <c r="L447" s="417">
        <v>96.06</v>
      </c>
      <c r="M447" s="418">
        <v>127.86</v>
      </c>
      <c r="N447" s="418">
        <v>93.36</v>
      </c>
      <c r="O447" s="418">
        <v>124.39</v>
      </c>
      <c r="P447" s="418">
        <v>81.12</v>
      </c>
      <c r="Q447" s="418">
        <v>112.15</v>
      </c>
      <c r="R447" s="418">
        <v>92.71</v>
      </c>
      <c r="S447" s="418">
        <v>123.54</v>
      </c>
      <c r="T447" s="418">
        <v>80.63</v>
      </c>
      <c r="U447" s="418">
        <v>111.47</v>
      </c>
      <c r="V447" s="418">
        <v>92.07</v>
      </c>
      <c r="W447" s="418">
        <v>122.72</v>
      </c>
      <c r="X447" s="418">
        <v>80.15</v>
      </c>
      <c r="Y447" s="418">
        <v>110.8</v>
      </c>
      <c r="Z447" s="418">
        <v>86.1</v>
      </c>
      <c r="AA447" s="418">
        <v>115.01</v>
      </c>
      <c r="AB447" s="418" t="s">
        <v>341</v>
      </c>
      <c r="AC447" s="419" t="s">
        <v>341</v>
      </c>
      <c r="AD447" s="55" t="s">
        <v>351</v>
      </c>
      <c r="AE447" s="55" t="s">
        <v>352</v>
      </c>
      <c r="AF447" s="228" t="s">
        <v>968</v>
      </c>
      <c r="AG447" s="55" t="s">
        <v>350</v>
      </c>
      <c r="AH447" s="55" t="s">
        <v>350</v>
      </c>
      <c r="AI447" s="55" t="s">
        <v>350</v>
      </c>
      <c r="AJ447" s="55" t="s">
        <v>350</v>
      </c>
      <c r="AK447" s="266" t="s">
        <v>350</v>
      </c>
      <c r="AL447" s="55" t="s">
        <v>350</v>
      </c>
      <c r="AM447" s="55" t="s">
        <v>399</v>
      </c>
      <c r="AN447" s="266" t="s">
        <v>399</v>
      </c>
      <c r="AO447" s="300" t="s">
        <v>1338</v>
      </c>
      <c r="AP447" s="55" t="s">
        <v>399</v>
      </c>
      <c r="AQ447" s="228" t="s">
        <v>1255</v>
      </c>
    </row>
  </sheetData>
  <sheetProtection formatCells="0" formatColumns="0" formatRows="0" insertColumns="0" insertRows="0" insertHyperlinks="0" deleteColumns="0" deleteRows="0" sort="0" autoFilter="0" pivotTables="0"/>
  <autoFilter ref="A5:U347"/>
  <mergeCells count="2">
    <mergeCell ref="A406:U406"/>
    <mergeCell ref="A431:V431"/>
  </mergeCells>
  <dataValidations count="1">
    <dataValidation type="whole" allowBlank="1" showInputMessage="1" showErrorMessage="1" sqref="D65278:D65289 HF65276:HF65287">
      <formula1>0</formula1>
      <formula2>99999999999999</formula2>
    </dataValidation>
  </dataValidations>
  <printOptions/>
  <pageMargins left="0.25" right="0.25" top="0.75" bottom="0.75" header="0.3" footer="0.3"/>
  <pageSetup fitToWidth="0" fitToHeight="1" horizontalDpi="600" verticalDpi="6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dimension ref="A1:AW36"/>
  <sheetViews>
    <sheetView showGridLines="0" zoomScalePageLayoutView="0" workbookViewId="0" topLeftCell="A10">
      <selection activeCell="X18" sqref="X18"/>
    </sheetView>
  </sheetViews>
  <sheetFormatPr defaultColWidth="9.140625" defaultRowHeight="15"/>
  <cols>
    <col min="1" max="1" width="11.8515625" style="0" bestFit="1" customWidth="1"/>
    <col min="2" max="2" width="11.8515625" style="174" bestFit="1" customWidth="1"/>
    <col min="3" max="3" width="117.8515625" style="173" customWidth="1"/>
    <col min="4" max="4" width="10.28125" style="0" customWidth="1"/>
  </cols>
  <sheetData>
    <row r="1" spans="1:3" ht="18">
      <c r="A1" s="461" t="s">
        <v>1262</v>
      </c>
      <c r="B1" s="462"/>
      <c r="C1" s="463"/>
    </row>
    <row r="2" spans="1:3" s="186" customFormat="1" ht="16.5" thickBot="1">
      <c r="A2" s="183"/>
      <c r="B2" s="184"/>
      <c r="C2" s="185"/>
    </row>
    <row r="3" spans="1:49" s="141" customFormat="1" ht="13.5" thickBot="1">
      <c r="A3" s="180" t="s">
        <v>1258</v>
      </c>
      <c r="B3" s="181" t="s">
        <v>1256</v>
      </c>
      <c r="C3" s="182" t="s">
        <v>1257</v>
      </c>
      <c r="E3" s="95"/>
      <c r="F3" s="75"/>
      <c r="G3" s="77"/>
      <c r="H3" s="76"/>
      <c r="I3" s="77"/>
      <c r="J3" s="76"/>
      <c r="K3" s="77"/>
      <c r="L3" s="77"/>
      <c r="M3" s="84"/>
      <c r="N3" s="84"/>
      <c r="O3" s="84"/>
      <c r="P3" s="84"/>
      <c r="Q3" s="84"/>
      <c r="R3" s="84"/>
      <c r="S3" s="84"/>
      <c r="T3" s="84"/>
      <c r="U3" s="84"/>
      <c r="V3" s="84"/>
      <c r="W3" s="84"/>
      <c r="X3" s="84"/>
      <c r="Y3" s="84"/>
      <c r="Z3" s="84"/>
      <c r="AA3" s="84"/>
      <c r="AB3" s="84"/>
      <c r="AC3" s="84"/>
      <c r="AD3" s="84"/>
      <c r="AE3" s="84"/>
      <c r="AF3" s="84"/>
      <c r="AG3" s="84"/>
      <c r="AH3" s="84"/>
      <c r="AI3" s="127"/>
      <c r="AJ3" s="127"/>
      <c r="AK3" s="103"/>
      <c r="AL3" s="103"/>
      <c r="AM3" s="41"/>
      <c r="AN3" s="103"/>
      <c r="AO3" s="102"/>
      <c r="AP3" s="102"/>
      <c r="AQ3" s="102"/>
      <c r="AR3" s="102"/>
      <c r="AS3" s="102"/>
      <c r="AT3" s="102"/>
      <c r="AU3" s="102"/>
      <c r="AV3" s="102"/>
      <c r="AW3" s="78"/>
    </row>
    <row r="4" spans="1:49" s="141" customFormat="1" ht="30" customHeight="1" thickBot="1">
      <c r="A4" s="464" t="s">
        <v>1268</v>
      </c>
      <c r="B4" s="465"/>
      <c r="C4" s="187" t="s">
        <v>1267</v>
      </c>
      <c r="E4" s="95"/>
      <c r="F4" s="75"/>
      <c r="G4" s="77"/>
      <c r="H4" s="76"/>
      <c r="I4" s="77"/>
      <c r="J4" s="76"/>
      <c r="K4" s="77"/>
      <c r="L4" s="77"/>
      <c r="M4" s="84"/>
      <c r="N4" s="84"/>
      <c r="O4" s="84"/>
      <c r="P4" s="84"/>
      <c r="Q4" s="84"/>
      <c r="R4" s="84"/>
      <c r="S4" s="84"/>
      <c r="T4" s="84"/>
      <c r="U4" s="84"/>
      <c r="V4" s="84"/>
      <c r="W4" s="84"/>
      <c r="X4" s="84"/>
      <c r="Y4" s="84"/>
      <c r="Z4" s="84"/>
      <c r="AA4" s="84"/>
      <c r="AB4" s="84"/>
      <c r="AC4" s="84"/>
      <c r="AD4" s="84"/>
      <c r="AE4" s="84"/>
      <c r="AF4" s="84"/>
      <c r="AG4" s="84"/>
      <c r="AH4" s="84"/>
      <c r="AI4" s="127"/>
      <c r="AJ4" s="127"/>
      <c r="AK4" s="103"/>
      <c r="AL4" s="103"/>
      <c r="AM4" s="41"/>
      <c r="AN4" s="103"/>
      <c r="AO4" s="102"/>
      <c r="AP4" s="102"/>
      <c r="AQ4" s="102"/>
      <c r="AR4" s="102"/>
      <c r="AS4" s="102"/>
      <c r="AT4" s="102"/>
      <c r="AU4" s="102"/>
      <c r="AV4" s="102"/>
      <c r="AW4" s="78"/>
    </row>
    <row r="5" spans="1:49" s="141" customFormat="1" ht="13.5" thickBot="1">
      <c r="A5" s="175" t="s">
        <v>1260</v>
      </c>
      <c r="B5" s="178">
        <v>42095</v>
      </c>
      <c r="C5" s="176" t="s">
        <v>1259</v>
      </c>
      <c r="D5" s="75"/>
      <c r="E5" s="95"/>
      <c r="F5" s="75"/>
      <c r="G5" s="77"/>
      <c r="H5" s="76"/>
      <c r="I5" s="77"/>
      <c r="J5" s="76"/>
      <c r="K5" s="77"/>
      <c r="L5" s="77"/>
      <c r="M5" s="84"/>
      <c r="N5" s="84"/>
      <c r="O5" s="84"/>
      <c r="P5" s="84"/>
      <c r="Q5" s="84"/>
      <c r="R5" s="84"/>
      <c r="S5" s="84"/>
      <c r="T5" s="84"/>
      <c r="U5" s="84"/>
      <c r="V5" s="84"/>
      <c r="W5" s="84"/>
      <c r="X5" s="84"/>
      <c r="Y5" s="84"/>
      <c r="Z5" s="84"/>
      <c r="AA5" s="84"/>
      <c r="AB5" s="84"/>
      <c r="AC5" s="84"/>
      <c r="AD5" s="84"/>
      <c r="AE5" s="84"/>
      <c r="AF5" s="84"/>
      <c r="AG5" s="84"/>
      <c r="AH5" s="84"/>
      <c r="AI5" s="127"/>
      <c r="AJ5" s="127"/>
      <c r="AK5" s="103"/>
      <c r="AL5" s="103"/>
      <c r="AM5" s="41"/>
      <c r="AN5" s="103"/>
      <c r="AO5" s="102"/>
      <c r="AP5" s="102"/>
      <c r="AQ5" s="102"/>
      <c r="AR5" s="102"/>
      <c r="AS5" s="102"/>
      <c r="AT5" s="102"/>
      <c r="AU5" s="102"/>
      <c r="AV5" s="102"/>
      <c r="AW5" s="78"/>
    </row>
    <row r="6" spans="1:49" s="141" customFormat="1" ht="26.25" thickBot="1">
      <c r="A6" s="175" t="s">
        <v>1260</v>
      </c>
      <c r="B6" s="178">
        <v>42095</v>
      </c>
      <c r="C6" s="176" t="s">
        <v>1261</v>
      </c>
      <c r="D6" s="75"/>
      <c r="E6" s="95"/>
      <c r="F6" s="75"/>
      <c r="G6" s="77"/>
      <c r="H6" s="76"/>
      <c r="I6" s="77"/>
      <c r="J6" s="76"/>
      <c r="K6" s="77"/>
      <c r="L6" s="77"/>
      <c r="M6" s="84"/>
      <c r="N6" s="84"/>
      <c r="O6" s="84"/>
      <c r="P6" s="84"/>
      <c r="Q6" s="84"/>
      <c r="R6" s="84"/>
      <c r="S6" s="84"/>
      <c r="T6" s="84"/>
      <c r="U6" s="84"/>
      <c r="V6" s="84"/>
      <c r="W6" s="84"/>
      <c r="X6" s="84"/>
      <c r="Y6" s="84"/>
      <c r="Z6" s="84"/>
      <c r="AA6" s="84"/>
      <c r="AB6" s="84"/>
      <c r="AC6" s="84"/>
      <c r="AD6" s="84"/>
      <c r="AE6" s="84"/>
      <c r="AF6" s="84"/>
      <c r="AG6" s="84"/>
      <c r="AH6" s="84"/>
      <c r="AI6" s="127"/>
      <c r="AJ6" s="127"/>
      <c r="AK6" s="103"/>
      <c r="AL6" s="103"/>
      <c r="AM6" s="41"/>
      <c r="AN6" s="103"/>
      <c r="AO6" s="102"/>
      <c r="AP6" s="102"/>
      <c r="AQ6" s="102"/>
      <c r="AR6" s="102"/>
      <c r="AS6" s="102"/>
      <c r="AT6" s="102"/>
      <c r="AU6" s="102"/>
      <c r="AV6" s="102"/>
      <c r="AW6" s="78"/>
    </row>
    <row r="7" spans="1:49" s="141" customFormat="1" ht="39" thickBot="1">
      <c r="A7" s="175" t="s">
        <v>1260</v>
      </c>
      <c r="B7" s="178">
        <v>42095</v>
      </c>
      <c r="C7" s="176" t="s">
        <v>1313</v>
      </c>
      <c r="D7" s="75"/>
      <c r="E7" s="95"/>
      <c r="F7" s="75"/>
      <c r="G7" s="77"/>
      <c r="H7" s="76"/>
      <c r="I7" s="77"/>
      <c r="J7" s="76"/>
      <c r="K7" s="77"/>
      <c r="L7" s="77"/>
      <c r="M7" s="84"/>
      <c r="N7" s="84"/>
      <c r="O7" s="84"/>
      <c r="P7" s="84"/>
      <c r="Q7" s="84"/>
      <c r="R7" s="84"/>
      <c r="S7" s="84"/>
      <c r="T7" s="84"/>
      <c r="U7" s="84"/>
      <c r="V7" s="84"/>
      <c r="W7" s="84"/>
      <c r="X7" s="84"/>
      <c r="Y7" s="84"/>
      <c r="Z7" s="84"/>
      <c r="AA7" s="84"/>
      <c r="AB7" s="84"/>
      <c r="AC7" s="84"/>
      <c r="AD7" s="84"/>
      <c r="AE7" s="84"/>
      <c r="AF7" s="84"/>
      <c r="AG7" s="84"/>
      <c r="AH7" s="84"/>
      <c r="AI7" s="127"/>
      <c r="AJ7" s="127"/>
      <c r="AK7" s="103"/>
      <c r="AL7" s="103"/>
      <c r="AM7" s="41"/>
      <c r="AN7" s="103"/>
      <c r="AO7" s="102"/>
      <c r="AP7" s="102"/>
      <c r="AQ7" s="102"/>
      <c r="AR7" s="102"/>
      <c r="AS7" s="102"/>
      <c r="AT7" s="102"/>
      <c r="AU7" s="102"/>
      <c r="AV7" s="102"/>
      <c r="AW7" s="78"/>
    </row>
    <row r="8" spans="1:49" s="141" customFormat="1" ht="26.25" thickBot="1">
      <c r="A8" s="175" t="s">
        <v>1260</v>
      </c>
      <c r="B8" s="178">
        <v>42095</v>
      </c>
      <c r="C8" s="176" t="s">
        <v>1312</v>
      </c>
      <c r="D8" s="75"/>
      <c r="E8" s="95"/>
      <c r="F8" s="75"/>
      <c r="G8" s="77"/>
      <c r="H8" s="76"/>
      <c r="I8" s="77"/>
      <c r="J8" s="76"/>
      <c r="K8" s="77"/>
      <c r="L8" s="77"/>
      <c r="M8" s="84"/>
      <c r="N8" s="84"/>
      <c r="O8" s="84"/>
      <c r="P8" s="84"/>
      <c r="Q8" s="84"/>
      <c r="R8" s="84"/>
      <c r="S8" s="84"/>
      <c r="T8" s="84"/>
      <c r="U8" s="84"/>
      <c r="V8" s="84"/>
      <c r="W8" s="84"/>
      <c r="X8" s="84"/>
      <c r="Y8" s="84"/>
      <c r="Z8" s="84"/>
      <c r="AA8" s="84"/>
      <c r="AB8" s="84"/>
      <c r="AC8" s="84"/>
      <c r="AD8" s="84"/>
      <c r="AE8" s="84"/>
      <c r="AF8" s="84"/>
      <c r="AG8" s="84"/>
      <c r="AH8" s="84"/>
      <c r="AI8" s="127"/>
      <c r="AJ8" s="127"/>
      <c r="AK8" s="103"/>
      <c r="AL8" s="103"/>
      <c r="AM8" s="41"/>
      <c r="AN8" s="103"/>
      <c r="AO8" s="102"/>
      <c r="AP8" s="102"/>
      <c r="AQ8" s="102"/>
      <c r="AR8" s="102"/>
      <c r="AS8" s="102"/>
      <c r="AT8" s="102"/>
      <c r="AU8" s="102"/>
      <c r="AV8" s="102"/>
      <c r="AW8" s="78"/>
    </row>
    <row r="9" spans="1:49" s="141" customFormat="1" ht="13.5" thickBot="1">
      <c r="A9" s="175" t="s">
        <v>1260</v>
      </c>
      <c r="B9" s="178">
        <v>42095</v>
      </c>
      <c r="C9" s="176" t="s">
        <v>1311</v>
      </c>
      <c r="D9" s="125"/>
      <c r="E9" s="75"/>
      <c r="F9" s="95"/>
      <c r="G9" s="75"/>
      <c r="H9" s="76"/>
      <c r="I9" s="77"/>
      <c r="J9" s="76"/>
      <c r="K9" s="77"/>
      <c r="L9" s="77"/>
      <c r="M9" s="84"/>
      <c r="N9" s="84"/>
      <c r="O9" s="84"/>
      <c r="P9" s="84"/>
      <c r="Q9" s="84"/>
      <c r="R9" s="84"/>
      <c r="S9" s="84"/>
      <c r="T9" s="84"/>
      <c r="U9" s="84"/>
      <c r="V9" s="84"/>
      <c r="W9" s="84"/>
      <c r="X9" s="84"/>
      <c r="Y9" s="84"/>
      <c r="Z9" s="84"/>
      <c r="AA9" s="84"/>
      <c r="AB9" s="84"/>
      <c r="AC9" s="84"/>
      <c r="AD9" s="84"/>
      <c r="AE9" s="84"/>
      <c r="AF9" s="84"/>
      <c r="AG9" s="84"/>
      <c r="AH9" s="84"/>
      <c r="AI9" s="127"/>
      <c r="AJ9" s="127"/>
      <c r="AK9" s="103"/>
      <c r="AL9" s="103"/>
      <c r="AM9" s="41"/>
      <c r="AN9" s="103"/>
      <c r="AO9" s="102"/>
      <c r="AP9" s="102"/>
      <c r="AQ9" s="102"/>
      <c r="AR9" s="102"/>
      <c r="AS9" s="102"/>
      <c r="AT9" s="102"/>
      <c r="AU9" s="102"/>
      <c r="AV9" s="102"/>
      <c r="AW9" s="78"/>
    </row>
    <row r="10" spans="1:49" s="144" customFormat="1" ht="25.5">
      <c r="A10" s="175" t="s">
        <v>1260</v>
      </c>
      <c r="B10" s="178">
        <v>42095</v>
      </c>
      <c r="C10" s="176" t="s">
        <v>1310</v>
      </c>
      <c r="D10" s="171"/>
      <c r="E10" s="171"/>
      <c r="F10" s="171"/>
      <c r="G10" s="171"/>
      <c r="H10" s="114"/>
      <c r="I10" s="114"/>
      <c r="J10" s="114"/>
      <c r="K10" s="114"/>
      <c r="L10" s="77"/>
      <c r="M10" s="84"/>
      <c r="N10" s="84"/>
      <c r="O10" s="84"/>
      <c r="P10" s="84"/>
      <c r="Q10" s="84"/>
      <c r="R10" s="84"/>
      <c r="S10" s="84"/>
      <c r="T10" s="84"/>
      <c r="U10" s="84"/>
      <c r="V10" s="84"/>
      <c r="W10" s="84"/>
      <c r="X10" s="84"/>
      <c r="Y10" s="84"/>
      <c r="Z10" s="84"/>
      <c r="AA10" s="84"/>
      <c r="AB10" s="84"/>
      <c r="AC10" s="84"/>
      <c r="AD10" s="84"/>
      <c r="AE10" s="84"/>
      <c r="AF10" s="84"/>
      <c r="AG10" s="84"/>
      <c r="AH10" s="84"/>
      <c r="AI10" s="127"/>
      <c r="AJ10" s="127"/>
      <c r="AK10" s="103"/>
      <c r="AL10" s="103"/>
      <c r="AM10" s="41"/>
      <c r="AN10" s="103"/>
      <c r="AO10" s="102"/>
      <c r="AP10" s="102"/>
      <c r="AQ10" s="102"/>
      <c r="AR10" s="102"/>
      <c r="AS10" s="102"/>
      <c r="AT10" s="102"/>
      <c r="AU10" s="102"/>
      <c r="AV10" s="102"/>
      <c r="AW10" s="78"/>
    </row>
    <row r="11" spans="1:49" s="141" customFormat="1" ht="25.5">
      <c r="A11" s="175" t="s">
        <v>1260</v>
      </c>
      <c r="B11" s="178">
        <v>42095</v>
      </c>
      <c r="C11" s="176" t="s">
        <v>1309</v>
      </c>
      <c r="D11" s="171"/>
      <c r="E11" s="171"/>
      <c r="F11" s="171"/>
      <c r="G11" s="171"/>
      <c r="H11" s="114"/>
      <c r="I11" s="114"/>
      <c r="J11" s="114"/>
      <c r="K11" s="114"/>
      <c r="L11" s="77"/>
      <c r="M11" s="84"/>
      <c r="N11" s="84"/>
      <c r="O11" s="84"/>
      <c r="P11" s="84"/>
      <c r="Q11" s="84"/>
      <c r="R11" s="84"/>
      <c r="S11" s="84"/>
      <c r="T11" s="84"/>
      <c r="U11" s="84"/>
      <c r="V11" s="84"/>
      <c r="W11" s="84"/>
      <c r="X11" s="84"/>
      <c r="Y11" s="84"/>
      <c r="Z11" s="84"/>
      <c r="AA11" s="84"/>
      <c r="AB11" s="84"/>
      <c r="AC11" s="84"/>
      <c r="AD11" s="84"/>
      <c r="AE11" s="84"/>
      <c r="AF11" s="84"/>
      <c r="AG11" s="84"/>
      <c r="AH11" s="84"/>
      <c r="AI11" s="127"/>
      <c r="AJ11" s="127"/>
      <c r="AK11" s="102"/>
      <c r="AL11" s="102"/>
      <c r="AM11" s="99"/>
      <c r="AN11" s="102"/>
      <c r="AO11" s="102"/>
      <c r="AP11" s="102"/>
      <c r="AQ11" s="102"/>
      <c r="AR11" s="102"/>
      <c r="AS11" s="102"/>
      <c r="AT11" s="102"/>
      <c r="AU11" s="102"/>
      <c r="AV11" s="102"/>
      <c r="AW11" s="78"/>
    </row>
    <row r="12" spans="1:49" s="141" customFormat="1" ht="12.75">
      <c r="A12" s="175" t="s">
        <v>1260</v>
      </c>
      <c r="B12" s="178">
        <v>42095</v>
      </c>
      <c r="C12" s="176" t="s">
        <v>1308</v>
      </c>
      <c r="D12" s="171"/>
      <c r="E12" s="171"/>
      <c r="F12" s="171"/>
      <c r="G12" s="78"/>
      <c r="H12" s="102"/>
      <c r="I12" s="102"/>
      <c r="J12" s="102"/>
      <c r="K12" s="102"/>
      <c r="L12" s="102"/>
      <c r="M12" s="127"/>
      <c r="N12" s="127"/>
      <c r="O12" s="84"/>
      <c r="P12" s="84"/>
      <c r="Q12" s="84"/>
      <c r="R12" s="84"/>
      <c r="S12" s="84"/>
      <c r="T12" s="84"/>
      <c r="U12" s="84"/>
      <c r="V12" s="84"/>
      <c r="W12" s="84"/>
      <c r="X12" s="84"/>
      <c r="Y12" s="84"/>
      <c r="Z12" s="84"/>
      <c r="AA12" s="84"/>
      <c r="AB12" s="84"/>
      <c r="AC12" s="84"/>
      <c r="AD12" s="84"/>
      <c r="AE12" s="84"/>
      <c r="AF12" s="84"/>
      <c r="AG12" s="84"/>
      <c r="AH12" s="84"/>
      <c r="AI12" s="127"/>
      <c r="AJ12" s="127"/>
      <c r="AK12" s="102"/>
      <c r="AL12" s="102"/>
      <c r="AM12" s="99"/>
      <c r="AN12" s="102"/>
      <c r="AO12" s="102"/>
      <c r="AP12" s="102"/>
      <c r="AQ12" s="102"/>
      <c r="AR12" s="102"/>
      <c r="AS12" s="102"/>
      <c r="AT12" s="102"/>
      <c r="AU12" s="102"/>
      <c r="AV12" s="102"/>
      <c r="AW12" s="78"/>
    </row>
    <row r="13" spans="1:49" s="141" customFormat="1" ht="12.75">
      <c r="A13" s="175" t="s">
        <v>1263</v>
      </c>
      <c r="B13" s="178">
        <v>42109</v>
      </c>
      <c r="C13" s="176" t="s">
        <v>1307</v>
      </c>
      <c r="D13" s="171"/>
      <c r="E13" s="171"/>
      <c r="F13" s="171"/>
      <c r="G13" s="78"/>
      <c r="H13" s="102"/>
      <c r="I13" s="102"/>
      <c r="J13" s="102"/>
      <c r="K13" s="102"/>
      <c r="L13" s="102"/>
      <c r="M13" s="127"/>
      <c r="N13" s="127"/>
      <c r="O13" s="84"/>
      <c r="P13" s="84"/>
      <c r="Q13" s="84"/>
      <c r="R13" s="84"/>
      <c r="S13" s="84"/>
      <c r="T13" s="84"/>
      <c r="U13" s="84"/>
      <c r="V13" s="84"/>
      <c r="W13" s="84"/>
      <c r="X13" s="84"/>
      <c r="Y13" s="84"/>
      <c r="Z13" s="84"/>
      <c r="AA13" s="84"/>
      <c r="AB13" s="84"/>
      <c r="AC13" s="84"/>
      <c r="AD13" s="84"/>
      <c r="AE13" s="84"/>
      <c r="AF13" s="84"/>
      <c r="AG13" s="84"/>
      <c r="AH13" s="84"/>
      <c r="AI13" s="127"/>
      <c r="AJ13" s="127"/>
      <c r="AK13" s="102"/>
      <c r="AL13" s="102"/>
      <c r="AM13" s="99"/>
      <c r="AN13" s="102"/>
      <c r="AO13" s="102"/>
      <c r="AP13" s="102"/>
      <c r="AQ13" s="102"/>
      <c r="AR13" s="102"/>
      <c r="AS13" s="102"/>
      <c r="AT13" s="102"/>
      <c r="AU13" s="102"/>
      <c r="AV13" s="102"/>
      <c r="AW13" s="78"/>
    </row>
    <row r="14" spans="1:49" s="141" customFormat="1" ht="12.75">
      <c r="A14" s="175" t="s">
        <v>1265</v>
      </c>
      <c r="B14" s="178">
        <v>42171</v>
      </c>
      <c r="C14" s="176" t="s">
        <v>1264</v>
      </c>
      <c r="D14" s="171"/>
      <c r="E14" s="171"/>
      <c r="F14" s="171"/>
      <c r="G14" s="78"/>
      <c r="H14" s="102"/>
      <c r="I14" s="102"/>
      <c r="J14" s="102"/>
      <c r="K14" s="102"/>
      <c r="L14" s="102"/>
      <c r="M14" s="127"/>
      <c r="N14" s="127"/>
      <c r="O14" s="84"/>
      <c r="P14" s="84"/>
      <c r="Q14" s="84"/>
      <c r="R14" s="84"/>
      <c r="S14" s="84"/>
      <c r="T14" s="84"/>
      <c r="U14" s="84"/>
      <c r="V14" s="84"/>
      <c r="W14" s="84"/>
      <c r="X14" s="84"/>
      <c r="Y14" s="84"/>
      <c r="Z14" s="84"/>
      <c r="AA14" s="84"/>
      <c r="AB14" s="84"/>
      <c r="AC14" s="84"/>
      <c r="AD14" s="84"/>
      <c r="AE14" s="84"/>
      <c r="AF14" s="84"/>
      <c r="AG14" s="84"/>
      <c r="AH14" s="84"/>
      <c r="AI14" s="127"/>
      <c r="AJ14" s="127"/>
      <c r="AK14" s="102"/>
      <c r="AL14" s="102"/>
      <c r="AM14" s="99"/>
      <c r="AN14" s="102"/>
      <c r="AO14" s="102"/>
      <c r="AP14" s="102"/>
      <c r="AQ14" s="102"/>
      <c r="AR14" s="102"/>
      <c r="AS14" s="102"/>
      <c r="AT14" s="102"/>
      <c r="AU14" s="102"/>
      <c r="AV14" s="102"/>
      <c r="AW14" s="78"/>
    </row>
    <row r="15" spans="1:49" s="141" customFormat="1" ht="12.75">
      <c r="A15" s="175" t="s">
        <v>1265</v>
      </c>
      <c r="B15" s="178">
        <v>42171</v>
      </c>
      <c r="C15" s="176" t="s">
        <v>1306</v>
      </c>
      <c r="D15" s="171"/>
      <c r="E15" s="171"/>
      <c r="F15" s="171"/>
      <c r="G15" s="75"/>
      <c r="H15" s="76"/>
      <c r="I15" s="77"/>
      <c r="J15" s="76"/>
      <c r="K15" s="77"/>
      <c r="L15" s="77"/>
      <c r="M15" s="84"/>
      <c r="N15" s="84"/>
      <c r="O15" s="84"/>
      <c r="P15" s="84"/>
      <c r="Q15" s="84"/>
      <c r="R15" s="84"/>
      <c r="S15" s="84"/>
      <c r="T15" s="84"/>
      <c r="U15" s="84"/>
      <c r="V15" s="84"/>
      <c r="W15" s="84"/>
      <c r="X15" s="84"/>
      <c r="Y15" s="84"/>
      <c r="Z15" s="84"/>
      <c r="AA15" s="84"/>
      <c r="AB15" s="84"/>
      <c r="AC15" s="84"/>
      <c r="AD15" s="84"/>
      <c r="AE15" s="84"/>
      <c r="AF15" s="84"/>
      <c r="AG15" s="84"/>
      <c r="AH15" s="84"/>
      <c r="AI15" s="127"/>
      <c r="AJ15" s="127"/>
      <c r="AK15" s="102"/>
      <c r="AL15" s="102"/>
      <c r="AM15" s="99"/>
      <c r="AN15" s="102"/>
      <c r="AO15" s="102"/>
      <c r="AP15" s="102"/>
      <c r="AQ15" s="102"/>
      <c r="AR15" s="102"/>
      <c r="AS15" s="102"/>
      <c r="AT15" s="102"/>
      <c r="AU15" s="102"/>
      <c r="AV15" s="102"/>
      <c r="AW15" s="78"/>
    </row>
    <row r="16" spans="1:49" s="141" customFormat="1" ht="14.25">
      <c r="A16" s="175" t="s">
        <v>1265</v>
      </c>
      <c r="B16" s="178">
        <v>42171</v>
      </c>
      <c r="C16" s="176" t="s">
        <v>1305</v>
      </c>
      <c r="D16" s="171"/>
      <c r="E16" s="171"/>
      <c r="F16" s="171"/>
      <c r="G16" s="115"/>
      <c r="H16" s="116"/>
      <c r="I16" s="116"/>
      <c r="J16" s="116"/>
      <c r="K16" s="116"/>
      <c r="L16" s="116"/>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16"/>
      <c r="AL16" s="116"/>
      <c r="AM16" s="148"/>
      <c r="AN16" s="116"/>
      <c r="AO16" s="116"/>
      <c r="AP16" s="116"/>
      <c r="AQ16" s="116"/>
      <c r="AR16" s="116"/>
      <c r="AS16" s="116"/>
      <c r="AT16" s="116"/>
      <c r="AU16" s="116"/>
      <c r="AV16" s="116"/>
      <c r="AW16" s="115"/>
    </row>
    <row r="17" spans="1:49" s="145" customFormat="1" ht="12.75">
      <c r="A17" s="175" t="s">
        <v>1265</v>
      </c>
      <c r="B17" s="178">
        <v>42171</v>
      </c>
      <c r="C17" s="176" t="s">
        <v>1304</v>
      </c>
      <c r="D17" s="171"/>
      <c r="E17" s="171"/>
      <c r="F17" s="171"/>
      <c r="G17" s="101"/>
      <c r="H17" s="126"/>
      <c r="I17" s="126"/>
      <c r="J17" s="126"/>
      <c r="K17" s="126"/>
      <c r="L17" s="126"/>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02"/>
      <c r="AL17" s="102"/>
      <c r="AM17" s="99"/>
      <c r="AN17" s="102"/>
      <c r="AO17" s="102"/>
      <c r="AP17" s="102"/>
      <c r="AQ17" s="102"/>
      <c r="AR17" s="102"/>
      <c r="AS17" s="102"/>
      <c r="AT17" s="102"/>
      <c r="AU17" s="102"/>
      <c r="AV17" s="102"/>
      <c r="AW17" s="78"/>
    </row>
    <row r="18" spans="1:49" s="141" customFormat="1" ht="14.25">
      <c r="A18" s="175" t="s">
        <v>1265</v>
      </c>
      <c r="B18" s="178">
        <v>42171</v>
      </c>
      <c r="C18" s="176" t="s">
        <v>1303</v>
      </c>
      <c r="D18" s="171"/>
      <c r="E18" s="171"/>
      <c r="F18" s="171"/>
      <c r="G18" s="101"/>
      <c r="H18" s="126"/>
      <c r="I18" s="126"/>
      <c r="J18" s="126"/>
      <c r="K18" s="126"/>
      <c r="L18" s="126"/>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16"/>
      <c r="AL18" s="116"/>
      <c r="AM18" s="148"/>
      <c r="AN18" s="116"/>
      <c r="AO18" s="116"/>
      <c r="AP18" s="116"/>
      <c r="AQ18" s="116"/>
      <c r="AR18" s="116"/>
      <c r="AS18" s="116"/>
      <c r="AT18" s="116"/>
      <c r="AU18" s="116"/>
      <c r="AV18" s="116"/>
      <c r="AW18" s="115"/>
    </row>
    <row r="19" spans="1:49" s="141" customFormat="1" ht="12.75">
      <c r="A19" s="175" t="s">
        <v>1265</v>
      </c>
      <c r="B19" s="178">
        <v>42177</v>
      </c>
      <c r="C19" s="176" t="s">
        <v>1302</v>
      </c>
      <c r="D19" s="171"/>
      <c r="E19" s="171"/>
      <c r="F19" s="171"/>
      <c r="G19" s="75"/>
      <c r="H19" s="76"/>
      <c r="I19" s="77"/>
      <c r="J19" s="76"/>
      <c r="K19" s="77"/>
      <c r="L19" s="77"/>
      <c r="M19" s="84"/>
      <c r="N19" s="84"/>
      <c r="O19" s="84"/>
      <c r="P19" s="84"/>
      <c r="Q19" s="84"/>
      <c r="R19" s="84"/>
      <c r="S19" s="84"/>
      <c r="T19" s="84"/>
      <c r="U19" s="84"/>
      <c r="V19" s="84"/>
      <c r="W19" s="84"/>
      <c r="X19" s="84"/>
      <c r="Y19" s="84"/>
      <c r="Z19" s="84"/>
      <c r="AA19" s="84"/>
      <c r="AB19" s="84"/>
      <c r="AC19" s="84"/>
      <c r="AD19" s="84"/>
      <c r="AE19" s="84"/>
      <c r="AF19" s="84"/>
      <c r="AG19" s="84"/>
      <c r="AH19" s="84"/>
      <c r="AI19" s="127"/>
      <c r="AJ19" s="127"/>
      <c r="AK19" s="102"/>
      <c r="AL19" s="102"/>
      <c r="AM19" s="99"/>
      <c r="AN19" s="102"/>
      <c r="AO19" s="102"/>
      <c r="AP19" s="102"/>
      <c r="AQ19" s="102"/>
      <c r="AR19" s="102"/>
      <c r="AS19" s="102"/>
      <c r="AT19" s="102"/>
      <c r="AU19" s="102"/>
      <c r="AV19" s="102"/>
      <c r="AW19" s="78"/>
    </row>
    <row r="20" spans="1:49" s="141" customFormat="1" ht="12.75">
      <c r="A20" s="175" t="s">
        <v>1265</v>
      </c>
      <c r="B20" s="178">
        <v>42180</v>
      </c>
      <c r="C20" s="177" t="s">
        <v>1301</v>
      </c>
      <c r="D20" s="172"/>
      <c r="E20" s="172"/>
      <c r="F20" s="172"/>
      <c r="G20" s="75"/>
      <c r="H20" s="76"/>
      <c r="I20" s="77"/>
      <c r="J20" s="76"/>
      <c r="K20" s="77"/>
      <c r="L20" s="77"/>
      <c r="M20" s="84"/>
      <c r="N20" s="84"/>
      <c r="O20" s="84"/>
      <c r="P20" s="84"/>
      <c r="Q20" s="84"/>
      <c r="R20" s="84"/>
      <c r="S20" s="84"/>
      <c r="T20" s="84"/>
      <c r="U20" s="84"/>
      <c r="V20" s="84"/>
      <c r="W20" s="84"/>
      <c r="X20" s="84"/>
      <c r="Y20" s="84"/>
      <c r="Z20" s="84"/>
      <c r="AA20" s="84"/>
      <c r="AB20" s="84"/>
      <c r="AC20" s="84"/>
      <c r="AD20" s="84"/>
      <c r="AE20" s="84"/>
      <c r="AF20" s="84"/>
      <c r="AG20" s="84"/>
      <c r="AH20" s="84"/>
      <c r="AI20" s="127"/>
      <c r="AJ20" s="127"/>
      <c r="AK20" s="102"/>
      <c r="AL20" s="102"/>
      <c r="AM20" s="99"/>
      <c r="AN20" s="102"/>
      <c r="AO20" s="102"/>
      <c r="AP20" s="102"/>
      <c r="AQ20" s="102"/>
      <c r="AR20" s="102"/>
      <c r="AS20" s="102"/>
      <c r="AT20" s="102"/>
      <c r="AU20" s="102"/>
      <c r="AV20" s="102"/>
      <c r="AW20" s="78"/>
    </row>
    <row r="21" spans="1:49" s="141" customFormat="1" ht="12.75">
      <c r="A21" s="175" t="s">
        <v>1266</v>
      </c>
      <c r="B21" s="178">
        <v>42191</v>
      </c>
      <c r="C21" s="177" t="s">
        <v>1300</v>
      </c>
      <c r="D21" s="172"/>
      <c r="E21" s="172"/>
      <c r="F21" s="172"/>
      <c r="G21" s="75"/>
      <c r="H21" s="76"/>
      <c r="I21" s="77"/>
      <c r="J21" s="76"/>
      <c r="K21" s="77"/>
      <c r="L21" s="77"/>
      <c r="M21" s="84"/>
      <c r="N21" s="84"/>
      <c r="O21" s="84"/>
      <c r="P21" s="84"/>
      <c r="Q21" s="84"/>
      <c r="R21" s="84"/>
      <c r="S21" s="84"/>
      <c r="T21" s="84"/>
      <c r="U21" s="84"/>
      <c r="V21" s="84"/>
      <c r="W21" s="84"/>
      <c r="X21" s="84"/>
      <c r="Y21" s="84"/>
      <c r="Z21" s="84"/>
      <c r="AA21" s="84"/>
      <c r="AB21" s="84"/>
      <c r="AC21" s="84"/>
      <c r="AD21" s="84"/>
      <c r="AE21" s="84"/>
      <c r="AF21" s="84"/>
      <c r="AG21" s="84"/>
      <c r="AH21" s="84"/>
      <c r="AI21" s="127"/>
      <c r="AJ21" s="127"/>
      <c r="AK21" s="102"/>
      <c r="AL21" s="102"/>
      <c r="AM21" s="99"/>
      <c r="AN21" s="102"/>
      <c r="AO21" s="102"/>
      <c r="AP21" s="102"/>
      <c r="AQ21" s="102"/>
      <c r="AR21" s="102"/>
      <c r="AS21" s="102"/>
      <c r="AT21" s="102"/>
      <c r="AU21" s="102"/>
      <c r="AV21" s="102"/>
      <c r="AW21" s="78"/>
    </row>
    <row r="22" spans="1:49" s="141" customFormat="1" ht="38.25">
      <c r="A22" s="175" t="s">
        <v>1276</v>
      </c>
      <c r="B22" s="178">
        <v>42215</v>
      </c>
      <c r="C22" s="177" t="s">
        <v>1278</v>
      </c>
      <c r="D22" s="77"/>
      <c r="E22" s="75"/>
      <c r="F22" s="75"/>
      <c r="G22" s="75"/>
      <c r="H22" s="76"/>
      <c r="I22" s="77"/>
      <c r="J22" s="76"/>
      <c r="K22" s="77"/>
      <c r="L22" s="77"/>
      <c r="M22" s="84"/>
      <c r="N22" s="84"/>
      <c r="O22" s="84"/>
      <c r="P22" s="84"/>
      <c r="Q22" s="84"/>
      <c r="R22" s="84"/>
      <c r="S22" s="84"/>
      <c r="T22" s="84"/>
      <c r="U22" s="84"/>
      <c r="V22" s="84"/>
      <c r="W22" s="84"/>
      <c r="X22" s="84"/>
      <c r="Y22" s="84"/>
      <c r="Z22" s="84"/>
      <c r="AA22" s="84"/>
      <c r="AB22" s="84"/>
      <c r="AC22" s="84"/>
      <c r="AD22" s="84"/>
      <c r="AE22" s="84"/>
      <c r="AF22" s="84"/>
      <c r="AG22" s="84"/>
      <c r="AH22" s="84"/>
      <c r="AI22" s="127"/>
      <c r="AJ22" s="127"/>
      <c r="AK22" s="102"/>
      <c r="AL22" s="102"/>
      <c r="AM22" s="99"/>
      <c r="AN22" s="102"/>
      <c r="AO22" s="102"/>
      <c r="AP22" s="102"/>
      <c r="AQ22" s="102"/>
      <c r="AR22" s="102"/>
      <c r="AS22" s="102"/>
      <c r="AT22" s="102"/>
      <c r="AU22" s="102"/>
      <c r="AV22" s="102"/>
      <c r="AW22" s="78"/>
    </row>
    <row r="23" spans="1:49" s="141" customFormat="1" ht="63.75">
      <c r="A23" s="175" t="s">
        <v>1277</v>
      </c>
      <c r="B23" s="178">
        <v>42240</v>
      </c>
      <c r="C23" s="177" t="s">
        <v>1280</v>
      </c>
      <c r="D23" s="77"/>
      <c r="E23" s="75"/>
      <c r="F23" s="75"/>
      <c r="G23" s="75"/>
      <c r="H23" s="76"/>
      <c r="I23" s="77"/>
      <c r="J23" s="76"/>
      <c r="K23" s="77"/>
      <c r="L23" s="77"/>
      <c r="M23" s="84"/>
      <c r="N23" s="84"/>
      <c r="O23" s="84"/>
      <c r="P23" s="84"/>
      <c r="Q23" s="84"/>
      <c r="R23" s="84"/>
      <c r="S23" s="84"/>
      <c r="T23" s="84"/>
      <c r="U23" s="84"/>
      <c r="V23" s="84"/>
      <c r="W23" s="84"/>
      <c r="X23" s="84"/>
      <c r="Y23" s="84"/>
      <c r="Z23" s="84"/>
      <c r="AA23" s="84"/>
      <c r="AB23" s="84"/>
      <c r="AC23" s="84"/>
      <c r="AD23" s="84"/>
      <c r="AE23" s="84"/>
      <c r="AF23" s="84"/>
      <c r="AG23" s="84"/>
      <c r="AH23" s="84"/>
      <c r="AI23" s="127"/>
      <c r="AJ23" s="127"/>
      <c r="AK23" s="102"/>
      <c r="AL23" s="102"/>
      <c r="AM23" s="99"/>
      <c r="AN23" s="102"/>
      <c r="AO23" s="102"/>
      <c r="AP23" s="102"/>
      <c r="AQ23" s="102"/>
      <c r="AR23" s="102"/>
      <c r="AS23" s="102"/>
      <c r="AT23" s="102"/>
      <c r="AU23" s="102"/>
      <c r="AV23" s="102"/>
      <c r="AW23" s="78"/>
    </row>
    <row r="24" spans="1:49" s="141" customFormat="1" ht="38.25">
      <c r="A24" s="175" t="s">
        <v>1277</v>
      </c>
      <c r="B24" s="178">
        <v>42248</v>
      </c>
      <c r="C24" s="177" t="s">
        <v>1281</v>
      </c>
      <c r="D24" s="77"/>
      <c r="E24" s="75"/>
      <c r="F24" s="75"/>
      <c r="G24" s="75"/>
      <c r="H24" s="76"/>
      <c r="I24" s="77"/>
      <c r="J24" s="76"/>
      <c r="K24" s="77"/>
      <c r="L24" s="77"/>
      <c r="M24" s="84"/>
      <c r="N24" s="84"/>
      <c r="O24" s="84"/>
      <c r="P24" s="84"/>
      <c r="Q24" s="84"/>
      <c r="R24" s="84"/>
      <c r="S24" s="84"/>
      <c r="T24" s="84"/>
      <c r="U24" s="84"/>
      <c r="V24" s="84"/>
      <c r="W24" s="84"/>
      <c r="X24" s="84"/>
      <c r="Y24" s="84"/>
      <c r="Z24" s="84"/>
      <c r="AA24" s="84"/>
      <c r="AB24" s="84"/>
      <c r="AC24" s="84"/>
      <c r="AD24" s="84"/>
      <c r="AE24" s="84"/>
      <c r="AF24" s="84"/>
      <c r="AG24" s="84"/>
      <c r="AH24" s="84"/>
      <c r="AI24" s="127"/>
      <c r="AJ24" s="127"/>
      <c r="AK24" s="102"/>
      <c r="AL24" s="102"/>
      <c r="AM24" s="99"/>
      <c r="AN24" s="102"/>
      <c r="AO24" s="102"/>
      <c r="AP24" s="102"/>
      <c r="AQ24" s="102"/>
      <c r="AR24" s="102"/>
      <c r="AS24" s="102"/>
      <c r="AT24" s="102"/>
      <c r="AU24" s="102"/>
      <c r="AV24" s="102"/>
      <c r="AW24" s="78"/>
    </row>
    <row r="25" spans="1:49" s="141" customFormat="1" ht="25.5">
      <c r="A25" s="175" t="s">
        <v>1277</v>
      </c>
      <c r="B25" s="178">
        <v>42249</v>
      </c>
      <c r="C25" s="177" t="s">
        <v>1285</v>
      </c>
      <c r="D25" s="77"/>
      <c r="E25" s="75"/>
      <c r="F25" s="75"/>
      <c r="G25" s="75"/>
      <c r="H25" s="76"/>
      <c r="I25" s="77"/>
      <c r="J25" s="76"/>
      <c r="K25" s="77"/>
      <c r="L25" s="77"/>
      <c r="M25" s="84"/>
      <c r="N25" s="84"/>
      <c r="O25" s="84"/>
      <c r="P25" s="84"/>
      <c r="Q25" s="84"/>
      <c r="R25" s="84"/>
      <c r="S25" s="84"/>
      <c r="T25" s="84"/>
      <c r="U25" s="84"/>
      <c r="V25" s="84"/>
      <c r="W25" s="84"/>
      <c r="X25" s="84"/>
      <c r="Y25" s="84"/>
      <c r="Z25" s="84"/>
      <c r="AA25" s="84"/>
      <c r="AB25" s="84"/>
      <c r="AC25" s="84"/>
      <c r="AD25" s="84"/>
      <c r="AE25" s="84"/>
      <c r="AF25" s="84"/>
      <c r="AG25" s="84"/>
      <c r="AH25" s="84"/>
      <c r="AI25" s="127"/>
      <c r="AJ25" s="127"/>
      <c r="AK25" s="102"/>
      <c r="AL25" s="102"/>
      <c r="AM25" s="99"/>
      <c r="AN25" s="102"/>
      <c r="AO25" s="102"/>
      <c r="AP25" s="102"/>
      <c r="AQ25" s="102"/>
      <c r="AR25" s="102"/>
      <c r="AS25" s="102"/>
      <c r="AT25" s="102"/>
      <c r="AU25" s="102"/>
      <c r="AV25" s="102"/>
      <c r="AW25" s="78"/>
    </row>
    <row r="26" spans="1:3" ht="25.5">
      <c r="A26" s="175" t="s">
        <v>1289</v>
      </c>
      <c r="B26" s="178">
        <v>42290</v>
      </c>
      <c r="C26" s="177" t="s">
        <v>1288</v>
      </c>
    </row>
    <row r="27" spans="1:3" ht="15">
      <c r="A27" s="175" t="s">
        <v>1289</v>
      </c>
      <c r="B27" s="178">
        <v>42290</v>
      </c>
      <c r="C27" s="177" t="s">
        <v>1290</v>
      </c>
    </row>
    <row r="28" spans="1:3" ht="15">
      <c r="A28" s="295" t="s">
        <v>1289</v>
      </c>
      <c r="B28" s="294">
        <v>42304</v>
      </c>
      <c r="C28" s="296" t="s">
        <v>1299</v>
      </c>
    </row>
    <row r="29" spans="1:3" ht="25.5">
      <c r="A29" s="175" t="s">
        <v>1289</v>
      </c>
      <c r="B29" s="178">
        <v>42307</v>
      </c>
      <c r="C29" s="177" t="s">
        <v>1314</v>
      </c>
    </row>
    <row r="30" spans="1:3" ht="25.5">
      <c r="A30" s="175" t="s">
        <v>1322</v>
      </c>
      <c r="B30" s="178">
        <v>42387</v>
      </c>
      <c r="C30" s="177" t="s">
        <v>1323</v>
      </c>
    </row>
    <row r="31" spans="1:3" ht="25.5">
      <c r="A31" s="175" t="s">
        <v>1324</v>
      </c>
      <c r="B31" s="178">
        <v>42395</v>
      </c>
      <c r="C31" s="177" t="s">
        <v>1325</v>
      </c>
    </row>
    <row r="32" spans="1:3" ht="15">
      <c r="A32" s="175" t="s">
        <v>1324</v>
      </c>
      <c r="B32" s="178">
        <v>42397</v>
      </c>
      <c r="C32" s="177" t="s">
        <v>1340</v>
      </c>
    </row>
    <row r="33" spans="1:3" ht="25.5">
      <c r="A33" s="175" t="s">
        <v>1342</v>
      </c>
      <c r="B33" s="178">
        <v>42426</v>
      </c>
      <c r="C33" s="177" t="s">
        <v>1345</v>
      </c>
    </row>
    <row r="34" spans="1:3" ht="25.5">
      <c r="A34" s="175" t="s">
        <v>1391</v>
      </c>
      <c r="B34" s="178">
        <v>42461</v>
      </c>
      <c r="C34" s="177" t="s">
        <v>1392</v>
      </c>
    </row>
    <row r="35" ht="15">
      <c r="B35" s="179"/>
    </row>
    <row r="36" ht="15">
      <c r="B36" s="179"/>
    </row>
  </sheetData>
  <sheetProtection/>
  <autoFilter ref="A3:C21"/>
  <mergeCells count="2">
    <mergeCell ref="A1:C1"/>
    <mergeCell ref="A4:B4"/>
  </mergeCells>
  <hyperlinks>
    <hyperlink ref="C4" r:id="rId1" display=" G:\BUSUNITS\Preços\LISTAS\TPN\Histórico TPN\HISTÓRIO TPN_até 2014.doc"/>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Novartis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Roschel, Thassia</dc:creator>
  <cp:keywords/>
  <dc:description/>
  <cp:lastModifiedBy>nbg86467</cp:lastModifiedBy>
  <cp:lastPrinted>2015-03-18T16:05:17Z</cp:lastPrinted>
  <dcterms:created xsi:type="dcterms:W3CDTF">2014-03-27T23:43:13Z</dcterms:created>
  <dcterms:modified xsi:type="dcterms:W3CDTF">2016-04-04T15:06:04Z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