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theus.helias\Desktop\"/>
    </mc:Choice>
  </mc:AlternateContent>
  <bookViews>
    <workbookView xWindow="0" yWindow="0" windowWidth="21600" windowHeight="9735" firstSheet="1" activeTab="1"/>
  </bookViews>
  <sheets>
    <sheet name="Cálculos PF18%" sheetId="5" state="hidden" r:id="rId1"/>
    <sheet name="Lista de Preços" sheetId="40" r:id="rId2"/>
    <sheet name="Alíquotas" sheetId="34" state="hidden" r:id="rId3"/>
    <sheet name="Fatores" sheetId="36" state="hidden" r:id="rId4"/>
  </sheets>
  <definedNames>
    <definedName name="_xlnm._FilterDatabase" localSheetId="0" hidden="1">'Cálculos PF18%'!$A$1:$F$84</definedName>
    <definedName name="_xlnm._FilterDatabase" localSheetId="1" hidden="1">'Lista de Preços'!$E$19:$N$38</definedName>
    <definedName name="_xlnm.Print_Area" localSheetId="1">'Lista de Preços'!$D$18:$AC$38</definedName>
  </definedNames>
  <calcPr calcId="171027"/>
</workbook>
</file>

<file path=xl/calcChain.xml><?xml version="1.0" encoding="utf-8"?>
<calcChain xmlns="http://schemas.openxmlformats.org/spreadsheetml/2006/main">
  <c r="D84" i="5" l="1"/>
  <c r="F84" i="5" s="1"/>
  <c r="D83" i="5"/>
  <c r="F83" i="5" s="1"/>
  <c r="D82" i="5"/>
  <c r="F82" i="5" s="1"/>
  <c r="D81" i="5"/>
  <c r="F81" i="5" s="1"/>
  <c r="D80" i="5"/>
  <c r="F80" i="5" s="1"/>
  <c r="D79" i="5"/>
  <c r="F79" i="5" s="1"/>
  <c r="D78" i="5"/>
  <c r="F78" i="5" s="1"/>
  <c r="D77" i="5"/>
  <c r="F77" i="5" s="1"/>
  <c r="D76" i="5"/>
  <c r="F76" i="5" s="1"/>
  <c r="D75" i="5"/>
  <c r="F75" i="5" s="1"/>
  <c r="D74" i="5"/>
  <c r="F74" i="5" s="1"/>
  <c r="D73" i="5"/>
  <c r="F73" i="5" s="1"/>
  <c r="D72" i="5"/>
  <c r="F72" i="5" s="1"/>
  <c r="D71" i="5"/>
  <c r="F71" i="5" s="1"/>
  <c r="D70" i="5"/>
  <c r="F70" i="5" s="1"/>
  <c r="D69" i="5"/>
  <c r="F69" i="5" s="1"/>
  <c r="D68" i="5"/>
  <c r="F68" i="5" s="1"/>
  <c r="D67" i="5"/>
  <c r="F67" i="5" s="1"/>
  <c r="D66" i="5"/>
  <c r="F66" i="5" s="1"/>
  <c r="D65" i="5"/>
  <c r="F65" i="5" s="1"/>
  <c r="D64" i="5"/>
  <c r="F64" i="5" s="1"/>
  <c r="D63" i="5"/>
  <c r="F63" i="5" s="1"/>
  <c r="D62" i="5"/>
  <c r="F62" i="5" s="1"/>
  <c r="D61" i="5"/>
  <c r="F61" i="5" s="1"/>
  <c r="D60" i="5"/>
  <c r="F60" i="5" s="1"/>
  <c r="D59" i="5"/>
  <c r="F59" i="5" s="1"/>
  <c r="D58" i="5"/>
  <c r="F58" i="5" s="1"/>
  <c r="D57" i="5"/>
  <c r="F57" i="5" s="1"/>
  <c r="D56" i="5"/>
  <c r="F56" i="5" s="1"/>
  <c r="D55" i="5"/>
  <c r="F55" i="5" s="1"/>
  <c r="D54" i="5"/>
  <c r="F54" i="5" s="1"/>
  <c r="D53" i="5"/>
  <c r="F53" i="5" s="1"/>
  <c r="D52" i="5"/>
  <c r="F52" i="5" s="1"/>
  <c r="D51" i="5"/>
  <c r="F51" i="5" s="1"/>
  <c r="D50" i="5"/>
  <c r="F50" i="5" s="1"/>
  <c r="D49" i="5"/>
  <c r="F49" i="5" s="1"/>
  <c r="D48" i="5"/>
  <c r="F48" i="5" s="1"/>
  <c r="D47" i="5"/>
  <c r="F47" i="5" s="1"/>
  <c r="D46" i="5"/>
  <c r="F46" i="5" s="1"/>
  <c r="D45" i="5"/>
  <c r="F45" i="5" s="1"/>
  <c r="D44" i="5"/>
  <c r="F44" i="5" s="1"/>
  <c r="D43" i="5"/>
  <c r="F43" i="5" s="1"/>
  <c r="D42" i="5"/>
  <c r="F42" i="5" s="1"/>
  <c r="D41" i="5"/>
  <c r="F41" i="5" s="1"/>
  <c r="D40" i="5"/>
  <c r="F40" i="5" s="1"/>
  <c r="D39" i="5"/>
  <c r="F39" i="5" s="1"/>
  <c r="D38" i="5"/>
  <c r="F38" i="5" s="1"/>
  <c r="D37" i="5"/>
  <c r="F37" i="5" s="1"/>
  <c r="D36" i="5"/>
  <c r="F36" i="5" s="1"/>
  <c r="D35" i="5"/>
  <c r="F35" i="5" s="1"/>
  <c r="D34" i="5"/>
  <c r="F34" i="5" s="1"/>
  <c r="D33" i="5"/>
  <c r="F33" i="5" s="1"/>
  <c r="D32" i="5"/>
  <c r="F32" i="5" s="1"/>
  <c r="D31" i="5"/>
  <c r="F31" i="5" s="1"/>
  <c r="D30" i="5"/>
  <c r="F30" i="5" s="1"/>
  <c r="D29" i="5"/>
  <c r="F29" i="5" s="1"/>
  <c r="D28" i="5"/>
  <c r="F28" i="5" s="1"/>
  <c r="D27" i="5"/>
  <c r="F27" i="5" s="1"/>
  <c r="D26" i="5"/>
  <c r="F26" i="5" s="1"/>
  <c r="D25" i="5"/>
  <c r="F25" i="5" s="1"/>
  <c r="D24" i="5"/>
  <c r="F24" i="5" s="1"/>
  <c r="D23" i="5"/>
  <c r="F23" i="5" s="1"/>
  <c r="D22" i="5"/>
  <c r="F22" i="5" s="1"/>
  <c r="D21" i="5"/>
  <c r="F21" i="5" s="1"/>
  <c r="D20" i="5"/>
  <c r="F20" i="5" s="1"/>
  <c r="D19" i="5"/>
  <c r="F19" i="5" s="1"/>
  <c r="D18" i="5"/>
  <c r="F18" i="5" s="1"/>
  <c r="D17" i="5"/>
  <c r="F17" i="5" s="1"/>
  <c r="D16" i="5"/>
  <c r="F16" i="5" s="1"/>
  <c r="D15" i="5"/>
  <c r="F15" i="5" s="1"/>
  <c r="D14" i="5"/>
  <c r="F14" i="5" s="1"/>
  <c r="D13" i="5"/>
  <c r="F13" i="5" s="1"/>
  <c r="D12" i="5"/>
  <c r="F12" i="5" s="1"/>
  <c r="D11" i="5"/>
  <c r="F11" i="5" s="1"/>
  <c r="D10" i="5"/>
  <c r="F10" i="5" s="1"/>
  <c r="D9" i="5"/>
  <c r="F9" i="5" s="1"/>
  <c r="D8" i="5"/>
  <c r="F8" i="5" s="1"/>
  <c r="D7" i="5"/>
  <c r="F7" i="5" s="1"/>
  <c r="D6" i="5"/>
  <c r="F6" i="5" s="1"/>
  <c r="D5" i="5"/>
  <c r="F5" i="5" s="1"/>
  <c r="D4" i="5"/>
  <c r="F4" i="5" s="1"/>
  <c r="D3" i="5"/>
  <c r="F3" i="5" s="1"/>
  <c r="D2" i="5"/>
  <c r="F2" i="5" s="1"/>
</calcChain>
</file>

<file path=xl/comments1.xml><?xml version="1.0" encoding="utf-8"?>
<comments xmlns="http://schemas.openxmlformats.org/spreadsheetml/2006/main">
  <authors>
    <author>BMS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BMS:</t>
        </r>
        <r>
          <rPr>
            <sz val="9"/>
            <color indexed="81"/>
            <rFont val="Tahoma"/>
            <family val="2"/>
          </rPr>
          <t xml:space="preserve">
Repasse = [(1- Alíquota Interna do Destino) /(1- Alíquota Interestadual) ] -1 ?</t>
        </r>
      </text>
    </comment>
  </commentList>
</comments>
</file>

<file path=xl/sharedStrings.xml><?xml version="1.0" encoding="utf-8"?>
<sst xmlns="http://schemas.openxmlformats.org/spreadsheetml/2006/main" count="321" uniqueCount="175">
  <si>
    <t>DADOS DO PRODUTO</t>
  </si>
  <si>
    <t>TRIBUTOS</t>
  </si>
  <si>
    <t>Código SAP</t>
  </si>
  <si>
    <t>Produto</t>
  </si>
  <si>
    <t>Apresentação</t>
  </si>
  <si>
    <t>Princípio Ativo</t>
  </si>
  <si>
    <t>ICMS-SP</t>
  </si>
  <si>
    <t>Lista</t>
  </si>
  <si>
    <t>PIS/ COFINS</t>
  </si>
  <si>
    <t>IPI</t>
  </si>
  <si>
    <t>Resolução 13</t>
  </si>
  <si>
    <t>Convênio 32</t>
  </si>
  <si>
    <t>DADOS ANVISA</t>
  </si>
  <si>
    <t>Registro Anvisa</t>
  </si>
  <si>
    <t>Código GGREM</t>
  </si>
  <si>
    <t>Código EAN</t>
  </si>
  <si>
    <t>ABILIFY 10MG COMP</t>
  </si>
  <si>
    <t>ABILIFY 15MG COMP</t>
  </si>
  <si>
    <t>ABILIFY 20MG COMP</t>
  </si>
  <si>
    <t>ABILIFY 30MG COMP</t>
  </si>
  <si>
    <t>BARACLUDE 0,5 MG COMP</t>
  </si>
  <si>
    <t>CX C/ 1 BL X 30</t>
  </si>
  <si>
    <t>ENTECAVIR</t>
  </si>
  <si>
    <t>BARACLUDE 1,0 MG COMP</t>
  </si>
  <si>
    <t xml:space="preserve">BECENUN 100MG INJ. LIOF. </t>
  </si>
  <si>
    <t>CAPOTEN 25MG COMP</t>
  </si>
  <si>
    <t>CAPOTEN 50MG COMP</t>
  </si>
  <si>
    <t>CEFAMOX 250MG/5ML PÓ P/ SUSP</t>
  </si>
  <si>
    <t xml:space="preserve">CEFAMOX 500MG CAPS </t>
  </si>
  <si>
    <t>CEFZIL</t>
  </si>
  <si>
    <t>CITOSTAL 10MG CAPS</t>
  </si>
  <si>
    <t>CX C/  FR X 5</t>
  </si>
  <si>
    <t>LOMUSTINA</t>
  </si>
  <si>
    <t>CITOSTAL 40MG  CAPS.</t>
  </si>
  <si>
    <t>COUMADIN 1MG COMP</t>
  </si>
  <si>
    <t>COUMADIN 2.5MG COMP</t>
  </si>
  <si>
    <t>COUMADIN 5MG COMP</t>
  </si>
  <si>
    <t>ELIQUIS TABLET ORAL 2.5MG</t>
  </si>
  <si>
    <t xml:space="preserve">ELIQUIS TABLET ORAL 2.5MG </t>
  </si>
  <si>
    <t xml:space="preserve">ELIQUIS TABLET ORAL 5 MG </t>
  </si>
  <si>
    <t>FLORINEFE 0.1MG  COMP</t>
  </si>
  <si>
    <t>HYDREA 500MG CAPS.</t>
  </si>
  <si>
    <t>CX  C/  FR X 100</t>
  </si>
  <si>
    <t>HIDROXIUREIA</t>
  </si>
  <si>
    <t>ISCOVER 75 mg</t>
  </si>
  <si>
    <t>LISODREN 500MG COMP</t>
  </si>
  <si>
    <t>MITOTANO</t>
  </si>
  <si>
    <t>LOPRIL-D  50/25MG COMP</t>
  </si>
  <si>
    <t>MAXCEF 1g  INJ.</t>
  </si>
  <si>
    <t xml:space="preserve">MAXCEF 2g  INJ. </t>
  </si>
  <si>
    <t>MEGESTAT 160MG COMP.</t>
  </si>
  <si>
    <t>CX  C/  3 BL X 10</t>
  </si>
  <si>
    <t>ACETATO DE MEGESTROL</t>
  </si>
  <si>
    <t>MICOSTATIN 100000U CREME VAG.</t>
  </si>
  <si>
    <t>MICOSTATIN 100000U SUSPENSÃO</t>
  </si>
  <si>
    <t>MICOSTATIN 500000U DRG</t>
  </si>
  <si>
    <t xml:space="preserve">MITOCIN 5MG INJ. </t>
  </si>
  <si>
    <t xml:space="preserve">CX C/ 1 FA  </t>
  </si>
  <si>
    <t>NULOJIX</t>
  </si>
  <si>
    <t>OMCILON-A "M" CREME</t>
  </si>
  <si>
    <t>OMCILON-A "M" POMADA</t>
  </si>
  <si>
    <t>OMCILON-A ORABASE</t>
  </si>
  <si>
    <t>ORÊNCIA SC 125 MG</t>
  </si>
  <si>
    <t>ABATACEPTE</t>
  </si>
  <si>
    <t>ORÊNCIA L INJ 250 MG</t>
  </si>
  <si>
    <t>CX C/  SOL INJ</t>
  </si>
  <si>
    <t>PRAVACOL 10MG COMP</t>
  </si>
  <si>
    <t xml:space="preserve">PRAVACOL 20MG COMP </t>
  </si>
  <si>
    <t xml:space="preserve">PRAVACOL 40MG COMP </t>
  </si>
  <si>
    <t>QUESTRAN LIGHT PÓ  4g</t>
  </si>
  <si>
    <t>COLESTIRAMINA</t>
  </si>
  <si>
    <t xml:space="preserve">CX C/ 50 ENV </t>
  </si>
  <si>
    <t>REYATAZ</t>
  </si>
  <si>
    <t>SOTACOR 120MG COMP</t>
  </si>
  <si>
    <t>SOTACOR 160MG COMP</t>
  </si>
  <si>
    <t xml:space="preserve">SPRYCEL 20MG </t>
  </si>
  <si>
    <t>CX C/60comps</t>
  </si>
  <si>
    <t>DASATINIBE</t>
  </si>
  <si>
    <t xml:space="preserve">SPRYCEL 50MG </t>
  </si>
  <si>
    <t>101800392 0109</t>
  </si>
  <si>
    <t xml:space="preserve">SPRYCEL 100MG </t>
  </si>
  <si>
    <t>CX C/30comps</t>
  </si>
  <si>
    <t xml:space="preserve">SPRYCEL 140MG </t>
  </si>
  <si>
    <t>TALSUTIN</t>
  </si>
  <si>
    <t xml:space="preserve">TAXOL  PCF 100MG SOL. INJ. </t>
  </si>
  <si>
    <t>PACLITAXEL SEMI-SINTETICO</t>
  </si>
  <si>
    <t xml:space="preserve">TAXOL  PCF 300MG SOL. INJ. </t>
  </si>
  <si>
    <t>TAXOL  PCF 30MG SOL. INJ.</t>
  </si>
  <si>
    <t xml:space="preserve">VEPESID 100MG CAPS. </t>
  </si>
  <si>
    <t>VEPESID 50MG CAPS.</t>
  </si>
  <si>
    <t>VIDEX EC</t>
  </si>
  <si>
    <t xml:space="preserve">VUMON 50MG INJ. </t>
  </si>
  <si>
    <t>YERVOY 50mg</t>
  </si>
  <si>
    <t>CX C/  1 FA X 10ML</t>
  </si>
  <si>
    <t>IPILIMUMABE</t>
  </si>
  <si>
    <t>YERVOY 200mg</t>
  </si>
  <si>
    <t>CX C/  1 FA X 40ML</t>
  </si>
  <si>
    <t>4 SER PREEN VD TRANS + DISP US PASS + EXT DE APOIO</t>
  </si>
  <si>
    <t>PREÇOS POR REGIÃO</t>
  </si>
  <si>
    <t>PREÇO MÁXIMO AO CONSUMIDOR (PMC)</t>
  </si>
  <si>
    <t>PMVG (não cadastra no SAP)</t>
  </si>
  <si>
    <t>Não</t>
  </si>
  <si>
    <t>Sim</t>
  </si>
  <si>
    <t>Positiva</t>
  </si>
  <si>
    <t>Negativa</t>
  </si>
  <si>
    <t>PREÇO FÁBRICA (PF) (não cadastra no SAP)</t>
  </si>
  <si>
    <t>-</t>
  </si>
  <si>
    <t>Listas:</t>
  </si>
  <si>
    <t>Interestadual</t>
  </si>
  <si>
    <t>Preço 55: RJ</t>
  </si>
  <si>
    <t>Classe Terapêutica</t>
  </si>
  <si>
    <t>Nível de reajuste</t>
  </si>
  <si>
    <t>Porcentagem de reajuste</t>
  </si>
  <si>
    <t>PF18% 2014</t>
  </si>
  <si>
    <t>PF 18% 2015</t>
  </si>
  <si>
    <t>Reajuste 2015</t>
  </si>
  <si>
    <t>Nível</t>
  </si>
  <si>
    <r>
      <t>IPCA</t>
    </r>
    <r>
      <rPr>
        <b/>
        <vertAlign val="superscript"/>
        <sz val="10"/>
        <color rgb="FFFFFFFF"/>
        <rFont val="Calibri"/>
        <family val="2"/>
        <scheme val="minor"/>
      </rPr>
      <t>a</t>
    </r>
  </si>
  <si>
    <r>
      <t>X</t>
    </r>
    <r>
      <rPr>
        <b/>
        <vertAlign val="superscript"/>
        <sz val="10"/>
        <color rgb="FFFFFFFF"/>
        <rFont val="Calibri"/>
        <family val="2"/>
        <scheme val="minor"/>
      </rPr>
      <t>b</t>
    </r>
  </si>
  <si>
    <r>
      <t>Y</t>
    </r>
    <r>
      <rPr>
        <b/>
        <vertAlign val="superscript"/>
        <sz val="10"/>
        <color rgb="FFFFFFFF"/>
        <rFont val="Calibri"/>
        <family val="2"/>
        <scheme val="minor"/>
      </rPr>
      <t>c</t>
    </r>
  </si>
  <si>
    <r>
      <t>Z</t>
    </r>
    <r>
      <rPr>
        <b/>
        <vertAlign val="superscript"/>
        <sz val="10"/>
        <color rgb="FFFFFFFF"/>
        <rFont val="Calibri"/>
        <family val="2"/>
        <scheme val="minor"/>
      </rPr>
      <t>d</t>
    </r>
  </si>
  <si>
    <t>Reajuste Estimado (%)</t>
  </si>
  <si>
    <t>CEFAMOX 500MG/5ML PÓ  PREPARAÇAO EXTEMPORÂNEA</t>
  </si>
  <si>
    <t>PF0%</t>
  </si>
  <si>
    <t>DACLATASVIR</t>
  </si>
  <si>
    <t>60 MG COM REV CT BL AL PLAS TRANS X 28</t>
  </si>
  <si>
    <t>Alíquota interestadual</t>
  </si>
  <si>
    <t>ICMS destino</t>
  </si>
  <si>
    <t>Repasse</t>
  </si>
  <si>
    <t>53 e 57</t>
  </si>
  <si>
    <t>52, 53 e 57</t>
  </si>
  <si>
    <t>Interno</t>
  </si>
  <si>
    <t xml:space="preserve">Preço 52: SC </t>
  </si>
  <si>
    <t>Preço 54: MG, PR e RS</t>
  </si>
  <si>
    <t>55 e 58</t>
  </si>
  <si>
    <t>17.00%</t>
  </si>
  <si>
    <t xml:space="preserve">Preço 66: AM </t>
  </si>
  <si>
    <t>Preço 65: GO</t>
  </si>
  <si>
    <t>Preço 62: GO (não contribuintes)</t>
  </si>
  <si>
    <t>Preço 61: AP, BA, MA, PB, PE, RN, SE e TO.</t>
  </si>
  <si>
    <t>Preço 56: RO</t>
  </si>
  <si>
    <t>Preço 53: AC, AL, CE, DF, ES, MS, MT, PA, PI, RN, RR</t>
  </si>
  <si>
    <t>Preço 64: PF 20% RJ (não contribuintes)</t>
  </si>
  <si>
    <t>Não resolução 13</t>
  </si>
  <si>
    <t>18% ALC</t>
  </si>
  <si>
    <t>NIVOLUMABE</t>
  </si>
  <si>
    <t>SOL INJ CT 1 FA VD INC X 4 ML</t>
  </si>
  <si>
    <t>SOL INJ CT 1 FA VD INC X 10 ML</t>
  </si>
  <si>
    <t>Preço 68: RO (não contribuintes)</t>
  </si>
  <si>
    <t>Fatores de conversão para os Preços Fábrica</t>
  </si>
  <si>
    <t>Origem</t>
  </si>
  <si>
    <t>Destino</t>
  </si>
  <si>
    <t>Fatores de conversão FP para PMC</t>
  </si>
  <si>
    <t>BU</t>
  </si>
  <si>
    <t>Maduros</t>
  </si>
  <si>
    <t>IO + Hemato</t>
  </si>
  <si>
    <t>Viro</t>
  </si>
  <si>
    <t>Imuno</t>
  </si>
  <si>
    <t>17% ALC</t>
  </si>
  <si>
    <t>17.5% ALC</t>
  </si>
  <si>
    <t>Preço 50: ONCOLÓGICOS sob regime do Convênio 32 - Brasil, exceto GO</t>
  </si>
  <si>
    <t>Preço 63: PF 17% AC, AL, DF, ES, MS, MT, PA, RR e SC (não contribuintes)</t>
  </si>
  <si>
    <t>Preço 67: -</t>
  </si>
  <si>
    <t>Preço 51: PF 18% SP (contribuinte) / AM, AP, BA, CE, MA, MG, PB, PE, PI, PR, RN, RS, SE, SP e TO (não contribuintes)</t>
  </si>
  <si>
    <t>DAKLINZA 60 MG</t>
  </si>
  <si>
    <t>MEGESTAT 160 MG COMP.</t>
  </si>
  <si>
    <t>OPDIVO 40 MG</t>
  </si>
  <si>
    <t>OPDIVO 100 MG</t>
  </si>
  <si>
    <t xml:space="preserve">SPRYCEL 20 MG </t>
  </si>
  <si>
    <t xml:space="preserve">SPRYCEL 100 MG </t>
  </si>
  <si>
    <t xml:space="preserve">TAXOL  PCF 100 MG SOL. INJ. </t>
  </si>
  <si>
    <t xml:space="preserve">TAXOL  PCF 300 MG SOL. INJ. </t>
  </si>
  <si>
    <t>TAXOL  PCF 30 MG SOL. INJ.</t>
  </si>
  <si>
    <t>YERVOY 50 MG</t>
  </si>
  <si>
    <t>YERVOY 200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</si>
</sst>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&quot;R$&quot;\ #,##0.00"/>
    <numFmt numFmtId="169" formatCode="0.00000%"/>
    <numFmt numFmtId="170" formatCode="#,##0.0;\-#,##0.0"/>
    <numFmt numFmtId="171" formatCode="_-* #,##0.00000_-;\-* #,##0.00000_-;_-* &quot;-&quot;??_-;_-@_-"/>
    <numFmt numFmtId="172" formatCode="0.0000"/>
    <numFmt numFmtId="173" formatCode="0.0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indexed="9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FFFF"/>
      <name val="Calibri"/>
      <family val="2"/>
      <scheme val="minor"/>
    </font>
    <font>
      <b/>
      <vertAlign val="superscript"/>
      <sz val="10"/>
      <color rgb="FFFFFFFF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Calibri"/>
      <family val="2"/>
      <scheme val="minor"/>
    </font>
    <font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4" tint="-0.249977111117893"/>
        <bgColor indexed="5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57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FF0000"/>
        <bgColor indexed="9"/>
      </patternFill>
    </fill>
    <fill>
      <patternFill patternType="solid">
        <fgColor theme="5" tint="0.59999389629810485"/>
        <bgColor indexed="9"/>
      </patternFill>
    </fill>
    <fill>
      <patternFill patternType="solid">
        <fgColor rgb="FFFFFFCC"/>
        <bgColor indexed="9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11" borderId="27" xfId="0" applyFont="1" applyFill="1" applyBorder="1" applyAlignment="1">
      <alignment horizontal="center"/>
    </xf>
    <xf numFmtId="0" fontId="11" fillId="11" borderId="8" xfId="0" applyFont="1" applyFill="1" applyBorder="1" applyAlignment="1">
      <alignment horizontal="center"/>
    </xf>
    <xf numFmtId="0" fontId="11" fillId="11" borderId="8" xfId="0" applyFont="1" applyFill="1" applyBorder="1" applyAlignment="1">
      <alignment horizontal="center" wrapText="1"/>
    </xf>
    <xf numFmtId="0" fontId="13" fillId="0" borderId="28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3" fillId="0" borderId="2" xfId="0" applyFont="1" applyBorder="1" applyAlignment="1"/>
    <xf numFmtId="167" fontId="0" fillId="0" borderId="0" xfId="1" applyNumberFormat="1" applyFont="1"/>
    <xf numFmtId="0" fontId="0" fillId="12" borderId="0" xfId="0" applyFill="1"/>
    <xf numFmtId="168" fontId="0" fillId="0" borderId="0" xfId="0" applyNumberFormat="1"/>
    <xf numFmtId="0" fontId="0" fillId="0" borderId="0" xfId="0" applyProtection="1">
      <protection hidden="1"/>
    </xf>
    <xf numFmtId="9" fontId="0" fillId="0" borderId="0" xfId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 applyBorder="1" applyAlignment="1" applyProtection="1">
      <alignment horizontal="right"/>
      <protection hidden="1"/>
    </xf>
    <xf numFmtId="167" fontId="0" fillId="0" borderId="0" xfId="7" applyNumberFormat="1" applyFont="1" applyBorder="1" applyAlignment="1" applyProtection="1">
      <alignment horizontal="right"/>
      <protection hidden="1"/>
    </xf>
    <xf numFmtId="167" fontId="6" fillId="7" borderId="0" xfId="7" applyNumberFormat="1" applyFont="1" applyFill="1" applyBorder="1" applyAlignment="1" applyProtection="1">
      <alignment horizontal="right"/>
      <protection hidden="1"/>
    </xf>
    <xf numFmtId="166" fontId="6" fillId="7" borderId="0" xfId="3" applyNumberFormat="1" applyFont="1" applyFill="1" applyBorder="1" applyAlignment="1" applyProtection="1">
      <alignment horizontal="right"/>
      <protection hidden="1"/>
    </xf>
    <xf numFmtId="0" fontId="8" fillId="0" borderId="0" xfId="0" applyFont="1" applyAlignment="1" applyProtection="1">
      <alignment horizontal="center"/>
      <protection hidden="1"/>
    </xf>
    <xf numFmtId="49" fontId="4" fillId="2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2" borderId="19" xfId="2" applyFont="1" applyFill="1" applyBorder="1" applyAlignment="1" applyProtection="1">
      <alignment horizontal="center" vertical="center" wrapText="1"/>
      <protection hidden="1"/>
    </xf>
    <xf numFmtId="49" fontId="4" fillId="2" borderId="14" xfId="2" applyNumberFormat="1" applyFont="1" applyFill="1" applyBorder="1" applyAlignment="1" applyProtection="1">
      <alignment horizontal="center" vertical="center" wrapText="1"/>
      <protection hidden="1"/>
    </xf>
    <xf numFmtId="1" fontId="4" fillId="2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2" borderId="16" xfId="2" applyFont="1" applyFill="1" applyBorder="1" applyAlignment="1" applyProtection="1">
      <alignment horizontal="left" vertical="center" wrapText="1"/>
      <protection hidden="1"/>
    </xf>
    <xf numFmtId="0" fontId="4" fillId="2" borderId="17" xfId="2" applyFont="1" applyFill="1" applyBorder="1" applyAlignment="1" applyProtection="1">
      <alignment horizontal="left" vertical="center" wrapText="1"/>
      <protection hidden="1"/>
    </xf>
    <xf numFmtId="9" fontId="4" fillId="2" borderId="18" xfId="1" applyFont="1" applyFill="1" applyBorder="1" applyAlignment="1" applyProtection="1">
      <alignment horizontal="center" vertical="center" wrapText="1"/>
      <protection hidden="1"/>
    </xf>
    <xf numFmtId="0" fontId="4" fillId="2" borderId="16" xfId="2" applyFont="1" applyFill="1" applyBorder="1" applyAlignment="1" applyProtection="1">
      <alignment horizontal="center" vertical="center" wrapText="1"/>
      <protection hidden="1"/>
    </xf>
    <xf numFmtId="9" fontId="4" fillId="3" borderId="16" xfId="1" applyFont="1" applyFill="1" applyBorder="1" applyAlignment="1" applyProtection="1">
      <alignment horizontal="center" vertical="center" wrapText="1"/>
      <protection hidden="1"/>
    </xf>
    <xf numFmtId="9" fontId="4" fillId="3" borderId="19" xfId="1" applyFont="1" applyFill="1" applyBorder="1" applyAlignment="1" applyProtection="1">
      <alignment horizontal="center" vertical="center" wrapText="1"/>
      <protection hidden="1"/>
    </xf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37" fontId="4" fillId="3" borderId="19" xfId="0" applyNumberFormat="1" applyFont="1" applyFill="1" applyBorder="1" applyAlignment="1" applyProtection="1">
      <alignment horizontal="center" vertical="center" wrapText="1"/>
      <protection hidden="1"/>
    </xf>
    <xf numFmtId="37" fontId="4" fillId="3" borderId="14" xfId="0" applyNumberFormat="1" applyFont="1" applyFill="1" applyBorder="1" applyAlignment="1" applyProtection="1">
      <alignment horizontal="center" vertical="center" wrapText="1"/>
      <protection hidden="1"/>
    </xf>
    <xf numFmtId="37" fontId="4" fillId="3" borderId="20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15" xfId="0" applyNumberFormat="1" applyFont="1" applyFill="1" applyBorder="1" applyAlignment="1" applyProtection="1">
      <alignment horizontal="center" vertical="center" wrapText="1"/>
      <protection hidden="1"/>
    </xf>
    <xf numFmtId="1" fontId="8" fillId="4" borderId="23" xfId="2" applyNumberFormat="1" applyFont="1" applyFill="1" applyBorder="1" applyAlignment="1" applyProtection="1">
      <alignment horizontal="center" vertical="center"/>
      <protection hidden="1"/>
    </xf>
    <xf numFmtId="1" fontId="8" fillId="4" borderId="22" xfId="2" applyNumberFormat="1" applyFont="1" applyFill="1" applyBorder="1" applyAlignment="1" applyProtection="1">
      <alignment horizontal="center" vertical="center"/>
      <protection hidden="1"/>
    </xf>
    <xf numFmtId="9" fontId="8" fillId="4" borderId="21" xfId="1" applyFont="1" applyFill="1" applyBorder="1" applyAlignment="1" applyProtection="1">
      <alignment horizontal="center"/>
      <protection hidden="1"/>
    </xf>
    <xf numFmtId="1" fontId="8" fillId="4" borderId="23" xfId="2" applyNumberFormat="1" applyFont="1" applyFill="1" applyBorder="1" applyAlignment="1" applyProtection="1">
      <alignment horizontal="center"/>
      <protection hidden="1"/>
    </xf>
    <xf numFmtId="1" fontId="8" fillId="4" borderId="23" xfId="2" applyNumberFormat="1" applyFont="1" applyFill="1" applyBorder="1" applyProtection="1">
      <protection hidden="1"/>
    </xf>
    <xf numFmtId="0" fontId="8" fillId="4" borderId="23" xfId="2" applyFont="1" applyFill="1" applyBorder="1" applyAlignment="1" applyProtection="1">
      <alignment horizontal="left"/>
      <protection hidden="1"/>
    </xf>
    <xf numFmtId="0" fontId="8" fillId="4" borderId="24" xfId="2" applyFont="1" applyFill="1" applyBorder="1" applyProtection="1">
      <protection hidden="1"/>
    </xf>
    <xf numFmtId="9" fontId="8" fillId="4" borderId="25" xfId="1" applyFont="1" applyFill="1" applyBorder="1" applyAlignment="1" applyProtection="1">
      <alignment horizontal="center"/>
      <protection hidden="1"/>
    </xf>
    <xf numFmtId="0" fontId="8" fillId="4" borderId="23" xfId="2" applyFont="1" applyFill="1" applyBorder="1" applyAlignment="1" applyProtection="1">
      <alignment horizontal="center"/>
      <protection hidden="1"/>
    </xf>
    <xf numFmtId="9" fontId="8" fillId="4" borderId="23" xfId="1" applyFont="1" applyFill="1" applyBorder="1" applyAlignment="1" applyProtection="1">
      <alignment horizontal="center"/>
      <protection hidden="1"/>
    </xf>
    <xf numFmtId="9" fontId="8" fillId="4" borderId="24" xfId="1" applyFont="1" applyFill="1" applyBorder="1" applyAlignment="1" applyProtection="1">
      <alignment horizontal="center"/>
      <protection hidden="1"/>
    </xf>
    <xf numFmtId="0" fontId="8" fillId="5" borderId="23" xfId="0" applyFont="1" applyFill="1" applyBorder="1" applyAlignment="1" applyProtection="1">
      <alignment horizontal="center"/>
      <protection hidden="1"/>
    </xf>
    <xf numFmtId="49" fontId="4" fillId="3" borderId="20" xfId="0" applyNumberFormat="1" applyFont="1" applyFill="1" applyBorder="1" applyAlignment="1" applyProtection="1">
      <alignment horizontal="center" vertical="center" wrapText="1"/>
      <protection hidden="1"/>
    </xf>
    <xf numFmtId="1" fontId="9" fillId="8" borderId="13" xfId="2" applyNumberFormat="1" applyFont="1" applyFill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168" fontId="9" fillId="0" borderId="13" xfId="0" applyNumberFormat="1" applyFont="1" applyBorder="1" applyAlignment="1" applyProtection="1">
      <alignment horizontal="center" vertical="center"/>
      <protection hidden="1"/>
    </xf>
    <xf numFmtId="1" fontId="0" fillId="8" borderId="13" xfId="2" applyNumberFormat="1" applyFont="1" applyFill="1" applyBorder="1" applyProtection="1">
      <protection hidden="1"/>
    </xf>
    <xf numFmtId="0" fontId="3" fillId="9" borderId="13" xfId="0" applyFont="1" applyFill="1" applyBorder="1" applyAlignment="1" applyProtection="1">
      <alignment horizontal="center"/>
      <protection hidden="1"/>
    </xf>
    <xf numFmtId="10" fontId="0" fillId="0" borderId="13" xfId="0" applyNumberFormat="1" applyBorder="1" applyAlignment="1" applyProtection="1">
      <alignment horizontal="center"/>
      <protection hidden="1"/>
    </xf>
    <xf numFmtId="168" fontId="10" fillId="10" borderId="26" xfId="3" applyNumberFormat="1" applyFont="1" applyFill="1" applyBorder="1" applyAlignment="1" applyProtection="1">
      <alignment horizontal="right"/>
      <protection hidden="1"/>
    </xf>
    <xf numFmtId="43" fontId="0" fillId="0" borderId="13" xfId="0" applyNumberFormat="1" applyBorder="1" applyProtection="1">
      <protection hidden="1"/>
    </xf>
    <xf numFmtId="1" fontId="0" fillId="8" borderId="13" xfId="2" applyNumberFormat="1" applyFont="1" applyFill="1" applyBorder="1" applyAlignment="1" applyProtection="1">
      <alignment horizontal="left"/>
      <protection hidden="1"/>
    </xf>
    <xf numFmtId="168" fontId="0" fillId="10" borderId="26" xfId="3" applyNumberFormat="1" applyFont="1" applyFill="1" applyBorder="1" applyAlignment="1" applyProtection="1">
      <alignment horizontal="right"/>
      <protection hidden="1"/>
    </xf>
    <xf numFmtId="4" fontId="8" fillId="4" borderId="29" xfId="2" applyNumberFormat="1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horizontal="center"/>
      <protection hidden="1"/>
    </xf>
    <xf numFmtId="9" fontId="15" fillId="0" borderId="0" xfId="1" applyFont="1" applyFill="1" applyAlignment="1" applyProtection="1">
      <alignment horizontal="center"/>
      <protection hidden="1"/>
    </xf>
    <xf numFmtId="0" fontId="0" fillId="13" borderId="0" xfId="0" applyFont="1" applyFill="1" applyProtection="1">
      <protection hidden="1"/>
    </xf>
    <xf numFmtId="0" fontId="0" fillId="13" borderId="0" xfId="0" applyFont="1" applyFill="1" applyBorder="1" applyAlignment="1" applyProtection="1">
      <alignment horizontal="right"/>
      <protection hidden="1"/>
    </xf>
    <xf numFmtId="0" fontId="7" fillId="13" borderId="0" xfId="0" applyFont="1" applyFill="1" applyBorder="1" applyAlignment="1" applyProtection="1">
      <alignment horizontal="right"/>
      <protection hidden="1"/>
    </xf>
    <xf numFmtId="0" fontId="0" fillId="13" borderId="0" xfId="0" applyFill="1" applyAlignment="1" applyProtection="1">
      <alignment horizontal="center"/>
      <protection hidden="1"/>
    </xf>
    <xf numFmtId="37" fontId="4" fillId="3" borderId="31" xfId="2" applyNumberFormat="1" applyFont="1" applyFill="1" applyBorder="1" applyAlignment="1" applyProtection="1">
      <alignment horizontal="center" vertical="center" wrapText="1"/>
      <protection hidden="1"/>
    </xf>
    <xf numFmtId="164" fontId="0" fillId="0" borderId="0" xfId="8" applyFont="1" applyAlignment="1" applyProtection="1">
      <alignment horizontal="center"/>
      <protection hidden="1"/>
    </xf>
    <xf numFmtId="169" fontId="0" fillId="0" borderId="0" xfId="1" applyNumberFormat="1" applyFont="1" applyAlignment="1" applyProtection="1">
      <alignment horizontal="center"/>
      <protection hidden="1"/>
    </xf>
    <xf numFmtId="164" fontId="16" fillId="0" borderId="0" xfId="8" applyFont="1" applyFill="1" applyAlignment="1" applyProtection="1">
      <alignment horizontal="center"/>
      <protection hidden="1"/>
    </xf>
    <xf numFmtId="0" fontId="16" fillId="0" borderId="0" xfId="0" applyFont="1" applyFill="1" applyAlignment="1" applyProtection="1">
      <alignment horizontal="center"/>
      <protection hidden="1"/>
    </xf>
    <xf numFmtId="37" fontId="4" fillId="3" borderId="33" xfId="0" applyNumberFormat="1" applyFont="1" applyFill="1" applyBorder="1" applyAlignment="1" applyProtection="1">
      <alignment horizontal="center" vertical="center" wrapText="1"/>
      <protection hidden="1"/>
    </xf>
    <xf numFmtId="37" fontId="4" fillId="3" borderId="34" xfId="0" applyNumberFormat="1" applyFont="1" applyFill="1" applyBorder="1" applyAlignment="1" applyProtection="1">
      <alignment horizontal="center" vertical="center" wrapText="1"/>
      <protection hidden="1"/>
    </xf>
    <xf numFmtId="37" fontId="4" fillId="3" borderId="35" xfId="0" applyNumberFormat="1" applyFont="1" applyFill="1" applyBorder="1" applyAlignment="1" applyProtection="1">
      <alignment horizontal="center" vertical="center" wrapText="1"/>
      <protection hidden="1"/>
    </xf>
    <xf numFmtId="170" fontId="17" fillId="3" borderId="19" xfId="0" applyNumberFormat="1" applyFont="1" applyFill="1" applyBorder="1" applyAlignment="1" applyProtection="1">
      <alignment horizontal="center" vertical="center" wrapText="1"/>
      <protection hidden="1"/>
    </xf>
    <xf numFmtId="37" fontId="4" fillId="3" borderId="36" xfId="0" applyNumberFormat="1" applyFont="1" applyFill="1" applyBorder="1" applyAlignment="1" applyProtection="1">
      <alignment horizontal="center" vertical="center" wrapText="1"/>
      <protection hidden="1"/>
    </xf>
    <xf numFmtId="0" fontId="0" fillId="13" borderId="0" xfId="0" applyFill="1" applyAlignment="1">
      <alignment horizontal="center"/>
    </xf>
    <xf numFmtId="0" fontId="0" fillId="13" borderId="0" xfId="0" applyFill="1"/>
    <xf numFmtId="0" fontId="0" fillId="13" borderId="0" xfId="0" applyFill="1" applyProtection="1">
      <protection hidden="1"/>
    </xf>
    <xf numFmtId="10" fontId="0" fillId="0" borderId="0" xfId="0" applyNumberFormat="1"/>
    <xf numFmtId="10" fontId="0" fillId="0" borderId="0" xfId="1" applyNumberFormat="1" applyFont="1"/>
    <xf numFmtId="0" fontId="0" fillId="14" borderId="12" xfId="0" applyFill="1" applyBorder="1"/>
    <xf numFmtId="10" fontId="0" fillId="14" borderId="37" xfId="1" applyNumberFormat="1" applyFont="1" applyFill="1" applyBorder="1" applyAlignment="1">
      <alignment horizontal="center"/>
    </xf>
    <xf numFmtId="9" fontId="0" fillId="14" borderId="11" xfId="0" applyNumberFormat="1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10" fontId="0" fillId="15" borderId="38" xfId="1" applyNumberFormat="1" applyFont="1" applyFill="1" applyBorder="1" applyAlignment="1">
      <alignment horizontal="center"/>
    </xf>
    <xf numFmtId="9" fontId="0" fillId="15" borderId="0" xfId="1" applyFont="1" applyFill="1" applyBorder="1" applyAlignment="1">
      <alignment horizontal="center"/>
    </xf>
    <xf numFmtId="167" fontId="0" fillId="15" borderId="0" xfId="1" applyNumberFormat="1" applyFont="1" applyFill="1" applyBorder="1" applyAlignment="1">
      <alignment horizontal="center"/>
    </xf>
    <xf numFmtId="0" fontId="0" fillId="14" borderId="39" xfId="0" applyFill="1" applyBorder="1" applyAlignment="1">
      <alignment horizontal="center"/>
    </xf>
    <xf numFmtId="10" fontId="0" fillId="14" borderId="33" xfId="1" applyNumberFormat="1" applyFont="1" applyFill="1" applyBorder="1" applyAlignment="1">
      <alignment horizontal="center"/>
    </xf>
    <xf numFmtId="9" fontId="0" fillId="14" borderId="40" xfId="1" applyFont="1" applyFill="1" applyBorder="1" applyAlignment="1">
      <alignment horizontal="center"/>
    </xf>
    <xf numFmtId="0" fontId="0" fillId="15" borderId="3" xfId="0" applyFill="1" applyBorder="1" applyAlignment="1">
      <alignment horizontal="center"/>
    </xf>
    <xf numFmtId="10" fontId="0" fillId="15" borderId="41" xfId="1" applyNumberFormat="1" applyFont="1" applyFill="1" applyBorder="1" applyAlignment="1">
      <alignment horizontal="center"/>
    </xf>
    <xf numFmtId="9" fontId="0" fillId="15" borderId="2" xfId="1" applyFont="1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9" fontId="0" fillId="14" borderId="11" xfId="1" applyFont="1" applyFill="1" applyBorder="1" applyAlignment="1">
      <alignment horizontal="center"/>
    </xf>
    <xf numFmtId="0" fontId="0" fillId="16" borderId="5" xfId="0" applyFill="1" applyBorder="1" applyAlignment="1">
      <alignment horizontal="center"/>
    </xf>
    <xf numFmtId="10" fontId="0" fillId="16" borderId="38" xfId="1" applyNumberFormat="1" applyFont="1" applyFill="1" applyBorder="1" applyAlignment="1">
      <alignment horizontal="center"/>
    </xf>
    <xf numFmtId="9" fontId="0" fillId="16" borderId="0" xfId="1" applyFont="1" applyFill="1" applyBorder="1" applyAlignment="1">
      <alignment horizontal="center"/>
    </xf>
    <xf numFmtId="167" fontId="0" fillId="16" borderId="0" xfId="1" applyNumberFormat="1" applyFont="1" applyFill="1" applyBorder="1" applyAlignment="1">
      <alignment horizontal="center"/>
    </xf>
    <xf numFmtId="0" fontId="0" fillId="16" borderId="3" xfId="0" applyFill="1" applyBorder="1" applyAlignment="1">
      <alignment horizontal="center"/>
    </xf>
    <xf numFmtId="10" fontId="0" fillId="16" borderId="41" xfId="1" applyNumberFormat="1" applyFont="1" applyFill="1" applyBorder="1" applyAlignment="1">
      <alignment horizontal="center"/>
    </xf>
    <xf numFmtId="9" fontId="0" fillId="16" borderId="2" xfId="1" applyFont="1" applyFill="1" applyBorder="1" applyAlignment="1">
      <alignment horizontal="center"/>
    </xf>
    <xf numFmtId="0" fontId="15" fillId="6" borderId="8" xfId="0" applyFont="1" applyFill="1" applyBorder="1"/>
    <xf numFmtId="0" fontId="15" fillId="6" borderId="7" xfId="0" applyFont="1" applyFill="1" applyBorder="1" applyAlignment="1">
      <alignment horizontal="center"/>
    </xf>
    <xf numFmtId="0" fontId="18" fillId="6" borderId="42" xfId="0" applyFont="1" applyFill="1" applyBorder="1" applyAlignment="1">
      <alignment horizontal="center" vertical="center" wrapText="1"/>
    </xf>
    <xf numFmtId="4" fontId="0" fillId="0" borderId="0" xfId="0" applyNumberFormat="1"/>
    <xf numFmtId="0" fontId="9" fillId="0" borderId="0" xfId="0" applyFont="1"/>
    <xf numFmtId="9" fontId="0" fillId="0" borderId="0" xfId="0" applyNumberFormat="1"/>
    <xf numFmtId="0" fontId="0" fillId="14" borderId="0" xfId="0" applyFill="1"/>
    <xf numFmtId="37" fontId="4" fillId="17" borderId="28" xfId="0" applyNumberFormat="1" applyFont="1" applyFill="1" applyBorder="1" applyAlignment="1" applyProtection="1">
      <alignment horizontal="center" vertical="center" wrapText="1"/>
      <protection hidden="1"/>
    </xf>
    <xf numFmtId="37" fontId="4" fillId="17" borderId="27" xfId="0" applyNumberFormat="1" applyFont="1" applyFill="1" applyBorder="1" applyAlignment="1" applyProtection="1">
      <alignment horizontal="center" vertical="center" wrapText="1"/>
      <protection hidden="1"/>
    </xf>
    <xf numFmtId="37" fontId="4" fillId="3" borderId="13" xfId="0" applyNumberFormat="1" applyFont="1" applyFill="1" applyBorder="1" applyAlignment="1" applyProtection="1">
      <alignment horizontal="center" vertical="center" wrapText="1"/>
      <protection hidden="1"/>
    </xf>
    <xf numFmtId="37" fontId="4" fillId="3" borderId="45" xfId="0" applyNumberFormat="1" applyFont="1" applyFill="1" applyBorder="1" applyAlignment="1" applyProtection="1">
      <alignment horizontal="left" vertical="center" wrapText="1"/>
      <protection hidden="1"/>
    </xf>
    <xf numFmtId="37" fontId="4" fillId="3" borderId="9" xfId="0" applyNumberFormat="1" applyFont="1" applyFill="1" applyBorder="1" applyAlignment="1" applyProtection="1">
      <alignment horizontal="left" vertical="center" wrapText="1"/>
      <protection hidden="1"/>
    </xf>
    <xf numFmtId="37" fontId="4" fillId="3" borderId="46" xfId="0" applyNumberFormat="1" applyFont="1" applyFill="1" applyBorder="1" applyAlignment="1" applyProtection="1">
      <alignment horizontal="left" vertical="center" wrapText="1"/>
      <protection hidden="1"/>
    </xf>
    <xf numFmtId="4" fontId="8" fillId="4" borderId="48" xfId="2" applyNumberFormat="1" applyFont="1" applyFill="1" applyBorder="1" applyAlignment="1" applyProtection="1">
      <alignment horizontal="center" vertical="center"/>
      <protection hidden="1"/>
    </xf>
    <xf numFmtId="4" fontId="8" fillId="4" borderId="0" xfId="2" applyNumberFormat="1" applyFont="1" applyFill="1" applyBorder="1" applyAlignment="1" applyProtection="1">
      <alignment horizontal="center" vertical="center"/>
      <protection hidden="1"/>
    </xf>
    <xf numFmtId="4" fontId="8" fillId="4" borderId="40" xfId="2" applyNumberFormat="1" applyFont="1" applyFill="1" applyBorder="1" applyAlignment="1" applyProtection="1">
      <alignment horizontal="center" vertical="center"/>
      <protection hidden="1"/>
    </xf>
    <xf numFmtId="4" fontId="8" fillId="4" borderId="47" xfId="2" applyNumberFormat="1" applyFont="1" applyFill="1" applyBorder="1" applyAlignment="1" applyProtection="1">
      <alignment horizontal="left" vertical="center"/>
      <protection hidden="1"/>
    </xf>
    <xf numFmtId="4" fontId="8" fillId="4" borderId="48" xfId="2" applyNumberFormat="1" applyFont="1" applyFill="1" applyBorder="1" applyAlignment="1" applyProtection="1">
      <alignment horizontal="left" vertical="center"/>
      <protection hidden="1"/>
    </xf>
    <xf numFmtId="4" fontId="8" fillId="4" borderId="35" xfId="2" applyNumberFormat="1" applyFont="1" applyFill="1" applyBorder="1" applyAlignment="1" applyProtection="1">
      <alignment horizontal="left" vertical="center"/>
      <protection hidden="1"/>
    </xf>
    <xf numFmtId="4" fontId="8" fillId="4" borderId="0" xfId="2" applyNumberFormat="1" applyFont="1" applyFill="1" applyBorder="1" applyAlignment="1" applyProtection="1">
      <alignment horizontal="left" vertical="center"/>
      <protection hidden="1"/>
    </xf>
    <xf numFmtId="4" fontId="8" fillId="4" borderId="51" xfId="2" applyNumberFormat="1" applyFont="1" applyFill="1" applyBorder="1" applyAlignment="1" applyProtection="1">
      <alignment horizontal="left" vertical="center"/>
      <protection hidden="1"/>
    </xf>
    <xf numFmtId="167" fontId="8" fillId="4" borderId="48" xfId="1" applyNumberFormat="1" applyFont="1" applyFill="1" applyBorder="1" applyAlignment="1" applyProtection="1">
      <alignment horizontal="center" vertical="center"/>
      <protection hidden="1"/>
    </xf>
    <xf numFmtId="167" fontId="8" fillId="4" borderId="49" xfId="1" applyNumberFormat="1" applyFont="1" applyFill="1" applyBorder="1" applyAlignment="1" applyProtection="1">
      <alignment horizontal="center" vertical="center"/>
      <protection hidden="1"/>
    </xf>
    <xf numFmtId="167" fontId="8" fillId="4" borderId="0" xfId="1" applyNumberFormat="1" applyFont="1" applyFill="1" applyBorder="1" applyAlignment="1" applyProtection="1">
      <alignment horizontal="center" vertical="center"/>
      <protection hidden="1"/>
    </xf>
    <xf numFmtId="167" fontId="8" fillId="4" borderId="50" xfId="1" applyNumberFormat="1" applyFont="1" applyFill="1" applyBorder="1" applyAlignment="1" applyProtection="1">
      <alignment horizontal="center" vertical="center"/>
      <protection hidden="1"/>
    </xf>
    <xf numFmtId="167" fontId="8" fillId="4" borderId="40" xfId="1" applyNumberFormat="1" applyFont="1" applyFill="1" applyBorder="1" applyAlignment="1" applyProtection="1">
      <alignment horizontal="center" vertical="center"/>
      <protection hidden="1"/>
    </xf>
    <xf numFmtId="167" fontId="8" fillId="4" borderId="34" xfId="1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Protection="1">
      <protection hidden="1"/>
    </xf>
    <xf numFmtId="9" fontId="16" fillId="16" borderId="0" xfId="1" applyFont="1" applyFill="1" applyBorder="1" applyAlignment="1">
      <alignment horizontal="center"/>
    </xf>
    <xf numFmtId="9" fontId="21" fillId="18" borderId="23" xfId="1" applyFont="1" applyFill="1" applyBorder="1" applyAlignment="1" applyProtection="1">
      <alignment horizontal="center"/>
      <protection hidden="1"/>
    </xf>
    <xf numFmtId="0" fontId="16" fillId="13" borderId="0" xfId="0" applyFont="1" applyFill="1" applyProtection="1">
      <protection hidden="1"/>
    </xf>
    <xf numFmtId="0" fontId="16" fillId="0" borderId="0" xfId="0" applyFont="1"/>
    <xf numFmtId="0" fontId="16" fillId="0" borderId="0" xfId="0" applyFont="1" applyProtection="1">
      <protection hidden="1"/>
    </xf>
    <xf numFmtId="0" fontId="0" fillId="0" borderId="0" xfId="0" applyAlignment="1" applyProtection="1">
      <protection hidden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37" fontId="4" fillId="3" borderId="1" xfId="0" applyNumberFormat="1" applyFont="1" applyFill="1" applyBorder="1" applyAlignment="1" applyProtection="1">
      <alignment horizontal="center" vertical="center" wrapText="1"/>
      <protection hidden="1"/>
    </xf>
    <xf numFmtId="37" fontId="4" fillId="3" borderId="41" xfId="0" applyNumberFormat="1" applyFont="1" applyFill="1" applyBorder="1" applyAlignment="1" applyProtection="1">
      <alignment horizontal="center" vertical="center" wrapText="1"/>
      <protection hidden="1"/>
    </xf>
    <xf numFmtId="37" fontId="4" fillId="3" borderId="52" xfId="0" applyNumberFormat="1" applyFont="1" applyFill="1" applyBorder="1" applyAlignment="1" applyProtection="1">
      <alignment horizontal="center" vertical="center" wrapText="1"/>
      <protection hidden="1"/>
    </xf>
    <xf numFmtId="170" fontId="17" fillId="3" borderId="2" xfId="0" applyNumberFormat="1" applyFont="1" applyFill="1" applyBorder="1" applyAlignment="1" applyProtection="1">
      <alignment horizontal="center" vertical="center" wrapText="1"/>
      <protection hidden="1"/>
    </xf>
    <xf numFmtId="37" fontId="4" fillId="3" borderId="17" xfId="0" applyNumberFormat="1" applyFont="1" applyFill="1" applyBorder="1" applyAlignment="1" applyProtection="1">
      <alignment horizontal="center" vertical="center" wrapText="1"/>
      <protection hidden="1"/>
    </xf>
    <xf numFmtId="49" fontId="4" fillId="3" borderId="53" xfId="0" applyNumberFormat="1" applyFont="1" applyFill="1" applyBorder="1" applyAlignment="1" applyProtection="1">
      <alignment horizontal="center" vertical="center" wrapText="1"/>
      <protection hidden="1"/>
    </xf>
    <xf numFmtId="37" fontId="4" fillId="3" borderId="2" xfId="0" applyNumberFormat="1" applyFont="1" applyFill="1" applyBorder="1" applyAlignment="1" applyProtection="1">
      <alignment horizontal="center" vertical="center" wrapText="1"/>
      <protection hidden="1"/>
    </xf>
    <xf numFmtId="170" fontId="17" fillId="3" borderId="41" xfId="0" applyNumberFormat="1" applyFont="1" applyFill="1" applyBorder="1" applyAlignment="1" applyProtection="1">
      <alignment horizontal="center" vertical="center" wrapText="1"/>
      <protection hidden="1"/>
    </xf>
    <xf numFmtId="37" fontId="17" fillId="3" borderId="41" xfId="0" applyNumberFormat="1" applyFont="1" applyFill="1" applyBorder="1" applyAlignment="1" applyProtection="1">
      <alignment horizontal="center" vertical="center" wrapText="1"/>
      <protection hidden="1"/>
    </xf>
    <xf numFmtId="37" fontId="4" fillId="3" borderId="5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/>
      <protection hidden="1"/>
    </xf>
    <xf numFmtId="171" fontId="8" fillId="0" borderId="0" xfId="9" applyNumberFormat="1" applyFont="1" applyFill="1" applyAlignment="1" applyProtection="1">
      <alignment horizontal="center"/>
      <protection hidden="1"/>
    </xf>
    <xf numFmtId="4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167" fontId="0" fillId="0" borderId="0" xfId="7" applyNumberFormat="1" applyFont="1" applyFill="1" applyBorder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right"/>
      <protection hidden="1"/>
    </xf>
    <xf numFmtId="10" fontId="0" fillId="0" borderId="0" xfId="0" applyNumberFormat="1" applyAlignment="1" applyProtection="1">
      <protection hidden="1"/>
    </xf>
    <xf numFmtId="0" fontId="5" fillId="7" borderId="0" xfId="0" applyFont="1" applyFill="1" applyBorder="1" applyAlignment="1" applyProtection="1">
      <alignment horizontal="left"/>
      <protection hidden="1"/>
    </xf>
    <xf numFmtId="1" fontId="8" fillId="20" borderId="23" xfId="2" applyNumberFormat="1" applyFont="1" applyFill="1" applyBorder="1" applyProtection="1">
      <protection hidden="1"/>
    </xf>
    <xf numFmtId="0" fontId="8" fillId="20" borderId="23" xfId="2" applyFont="1" applyFill="1" applyBorder="1" applyAlignment="1" applyProtection="1">
      <alignment horizontal="left"/>
      <protection hidden="1"/>
    </xf>
    <xf numFmtId="0" fontId="8" fillId="20" borderId="24" xfId="2" applyFont="1" applyFill="1" applyBorder="1" applyProtection="1">
      <protection hidden="1"/>
    </xf>
    <xf numFmtId="9" fontId="8" fillId="20" borderId="25" xfId="1" applyFont="1" applyFill="1" applyBorder="1" applyAlignment="1" applyProtection="1">
      <alignment horizontal="center"/>
      <protection hidden="1"/>
    </xf>
    <xf numFmtId="0" fontId="8" fillId="20" borderId="23" xfId="2" applyFont="1" applyFill="1" applyBorder="1" applyAlignment="1" applyProtection="1">
      <alignment horizontal="center"/>
      <protection hidden="1"/>
    </xf>
    <xf numFmtId="9" fontId="8" fillId="20" borderId="23" xfId="1" applyFont="1" applyFill="1" applyBorder="1" applyAlignment="1" applyProtection="1">
      <alignment horizontal="center"/>
      <protection hidden="1"/>
    </xf>
    <xf numFmtId="1" fontId="8" fillId="20" borderId="23" xfId="2" applyNumberFormat="1" applyFont="1" applyFill="1" applyBorder="1" applyAlignment="1" applyProtection="1">
      <alignment horizontal="center" vertical="center"/>
      <protection hidden="1"/>
    </xf>
    <xf numFmtId="1" fontId="8" fillId="20" borderId="22" xfId="2" applyNumberFormat="1" applyFont="1" applyFill="1" applyBorder="1" applyAlignment="1" applyProtection="1">
      <alignment horizontal="center" vertical="center"/>
      <protection hidden="1"/>
    </xf>
    <xf numFmtId="1" fontId="8" fillId="20" borderId="23" xfId="2" applyNumberFormat="1" applyFont="1" applyFill="1" applyBorder="1" applyAlignment="1" applyProtection="1">
      <alignment horizontal="center"/>
      <protection hidden="1"/>
    </xf>
    <xf numFmtId="9" fontId="8" fillId="20" borderId="21" xfId="1" applyFont="1" applyFill="1" applyBorder="1" applyAlignment="1" applyProtection="1">
      <alignment horizontal="center"/>
      <protection hidden="1"/>
    </xf>
    <xf numFmtId="9" fontId="8" fillId="20" borderId="24" xfId="1" applyFont="1" applyFill="1" applyBorder="1" applyAlignment="1" applyProtection="1">
      <alignment horizontal="center"/>
      <protection hidden="1"/>
    </xf>
    <xf numFmtId="4" fontId="8" fillId="20" borderId="29" xfId="2" applyNumberFormat="1" applyFont="1" applyFill="1" applyBorder="1" applyAlignment="1" applyProtection="1">
      <alignment horizontal="center" vertical="center"/>
      <protection hidden="1"/>
    </xf>
    <xf numFmtId="173" fontId="22" fillId="13" borderId="0" xfId="0" applyNumberFormat="1" applyFont="1" applyFill="1" applyBorder="1" applyAlignment="1">
      <alignment horizontal="center" vertical="center"/>
    </xf>
    <xf numFmtId="173" fontId="0" fillId="13" borderId="0" xfId="0" applyNumberFormat="1" applyFill="1" applyAlignment="1" applyProtection="1">
      <alignment horizontal="center" vertical="center"/>
      <protection hidden="1"/>
    </xf>
    <xf numFmtId="0" fontId="0" fillId="13" borderId="0" xfId="0" applyFill="1" applyAlignment="1" applyProtection="1">
      <alignment horizontal="right"/>
      <protection hidden="1"/>
    </xf>
    <xf numFmtId="173" fontId="22" fillId="13" borderId="0" xfId="0" applyNumberFormat="1" applyFont="1" applyFill="1" applyAlignment="1" applyProtection="1">
      <alignment horizontal="center" vertical="center"/>
      <protection hidden="1"/>
    </xf>
    <xf numFmtId="37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/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4" fontId="8" fillId="4" borderId="30" xfId="2" applyNumberFormat="1" applyFont="1" applyFill="1" applyBorder="1" applyAlignment="1" applyProtection="1">
      <alignment horizontal="right" vertical="center"/>
      <protection hidden="1"/>
    </xf>
    <xf numFmtId="4" fontId="8" fillId="4" borderId="29" xfId="2" applyNumberFormat="1" applyFont="1" applyFill="1" applyBorder="1" applyAlignment="1" applyProtection="1">
      <alignment horizontal="right" vertical="center"/>
      <protection hidden="1"/>
    </xf>
    <xf numFmtId="4" fontId="8" fillId="4" borderId="32" xfId="2" applyNumberFormat="1" applyFont="1" applyFill="1" applyBorder="1" applyAlignment="1" applyProtection="1">
      <alignment horizontal="right" vertical="center"/>
      <protection hidden="1"/>
    </xf>
    <xf numFmtId="4" fontId="8" fillId="20" borderId="30" xfId="2" applyNumberFormat="1" applyFont="1" applyFill="1" applyBorder="1" applyAlignment="1" applyProtection="1">
      <alignment horizontal="right" vertical="center"/>
      <protection hidden="1"/>
    </xf>
    <xf numFmtId="4" fontId="8" fillId="20" borderId="29" xfId="2" applyNumberFormat="1" applyFont="1" applyFill="1" applyBorder="1" applyAlignment="1" applyProtection="1">
      <alignment horizontal="right" vertical="center"/>
      <protection hidden="1"/>
    </xf>
    <xf numFmtId="4" fontId="8" fillId="20" borderId="32" xfId="2" applyNumberFormat="1" applyFont="1" applyFill="1" applyBorder="1" applyAlignment="1" applyProtection="1">
      <alignment horizontal="right" vertical="center"/>
      <protection hidden="1"/>
    </xf>
    <xf numFmtId="4" fontId="8" fillId="4" borderId="54" xfId="2" applyNumberFormat="1" applyFont="1" applyFill="1" applyBorder="1" applyAlignment="1" applyProtection="1">
      <alignment horizontal="right" vertical="center"/>
      <protection hidden="1"/>
    </xf>
    <xf numFmtId="4" fontId="8" fillId="19" borderId="54" xfId="2" applyNumberFormat="1" applyFont="1" applyFill="1" applyBorder="1" applyAlignment="1" applyProtection="1">
      <alignment horizontal="right" vertical="center"/>
      <protection hidden="1"/>
    </xf>
    <xf numFmtId="4" fontId="8" fillId="19" borderId="29" xfId="2" applyNumberFormat="1" applyFont="1" applyFill="1" applyBorder="1" applyAlignment="1" applyProtection="1">
      <alignment horizontal="right" vertical="center"/>
      <protection hidden="1"/>
    </xf>
    <xf numFmtId="4" fontId="8" fillId="19" borderId="32" xfId="2" applyNumberFormat="1" applyFont="1" applyFill="1" applyBorder="1" applyAlignment="1" applyProtection="1">
      <alignment horizontal="right" vertical="center"/>
      <protection hidden="1"/>
    </xf>
    <xf numFmtId="0" fontId="8" fillId="0" borderId="0" xfId="0" applyFont="1" applyFill="1" applyAlignment="1" applyProtection="1">
      <alignment horizontal="right" vertical="center"/>
      <protection hidden="1"/>
    </xf>
    <xf numFmtId="172" fontId="8" fillId="0" borderId="0" xfId="0" applyNumberFormat="1" applyFont="1" applyFill="1" applyAlignment="1" applyProtection="1">
      <alignment horizontal="right" vertical="center"/>
      <protection hidden="1"/>
    </xf>
    <xf numFmtId="0" fontId="11" fillId="11" borderId="6" xfId="0" applyFont="1" applyFill="1" applyBorder="1" applyAlignment="1">
      <alignment horizontal="center"/>
    </xf>
    <xf numFmtId="0" fontId="11" fillId="11" borderId="8" xfId="0" applyFont="1" applyFill="1" applyBorder="1" applyAlignment="1">
      <alignment horizontal="center"/>
    </xf>
    <xf numFmtId="0" fontId="2" fillId="3" borderId="42" xfId="2" applyFont="1" applyFill="1" applyBorder="1" applyAlignment="1" applyProtection="1">
      <alignment horizontal="center"/>
      <protection hidden="1"/>
    </xf>
    <xf numFmtId="0" fontId="2" fillId="3" borderId="43" xfId="2" applyFont="1" applyFill="1" applyBorder="1" applyAlignment="1" applyProtection="1">
      <alignment horizontal="center"/>
      <protection hidden="1"/>
    </xf>
    <xf numFmtId="0" fontId="2" fillId="3" borderId="44" xfId="2" applyFont="1" applyFill="1" applyBorder="1" applyAlignment="1" applyProtection="1">
      <alignment horizontal="center"/>
      <protection hidden="1"/>
    </xf>
    <xf numFmtId="0" fontId="2" fillId="3" borderId="6" xfId="0" applyFont="1" applyFill="1" applyBorder="1" applyAlignment="1" applyProtection="1">
      <alignment horizontal="center"/>
      <protection hidden="1"/>
    </xf>
    <xf numFmtId="0" fontId="2" fillId="3" borderId="7" xfId="0" applyFon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 applyProtection="1">
      <alignment horizontal="center"/>
      <protection hidden="1"/>
    </xf>
    <xf numFmtId="0" fontId="2" fillId="2" borderId="6" xfId="2" applyFont="1" applyFill="1" applyBorder="1" applyAlignment="1" applyProtection="1">
      <alignment horizontal="center"/>
      <protection hidden="1"/>
    </xf>
    <xf numFmtId="0" fontId="2" fillId="2" borderId="7" xfId="2" applyFont="1" applyFill="1" applyBorder="1" applyAlignment="1" applyProtection="1">
      <alignment horizontal="center"/>
      <protection hidden="1"/>
    </xf>
    <xf numFmtId="0" fontId="2" fillId="2" borderId="8" xfId="2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" fillId="2" borderId="6" xfId="0" applyFont="1" applyFill="1" applyBorder="1" applyAlignment="1" applyProtection="1">
      <alignment horizontal="center" wrapText="1"/>
      <protection hidden="1"/>
    </xf>
    <xf numFmtId="0" fontId="2" fillId="2" borderId="7" xfId="0" applyFont="1" applyFill="1" applyBorder="1" applyAlignment="1" applyProtection="1">
      <alignment horizontal="center" wrapText="1"/>
      <protection hidden="1"/>
    </xf>
    <xf numFmtId="0" fontId="2" fillId="2" borderId="8" xfId="0" applyFont="1" applyFill="1" applyBorder="1" applyAlignment="1" applyProtection="1">
      <alignment horizontal="center" wrapText="1"/>
      <protection hidden="1"/>
    </xf>
    <xf numFmtId="0" fontId="0" fillId="16" borderId="1" xfId="0" applyFill="1" applyBorder="1" applyAlignment="1">
      <alignment horizontal="center" vertical="center"/>
    </xf>
    <xf numFmtId="0" fontId="0" fillId="16" borderId="4" xfId="0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9" fontId="0" fillId="16" borderId="41" xfId="1" applyFont="1" applyFill="1" applyBorder="1" applyAlignment="1">
      <alignment horizontal="center" vertical="center"/>
    </xf>
    <xf numFmtId="9" fontId="0" fillId="16" borderId="38" xfId="1" applyFont="1" applyFill="1" applyBorder="1" applyAlignment="1">
      <alignment horizontal="center" vertical="center"/>
    </xf>
    <xf numFmtId="9" fontId="0" fillId="16" borderId="37" xfId="1" applyFon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9" fontId="0" fillId="15" borderId="41" xfId="1" applyFont="1" applyFill="1" applyBorder="1" applyAlignment="1">
      <alignment horizontal="center" vertical="center"/>
    </xf>
    <xf numFmtId="9" fontId="0" fillId="15" borderId="38" xfId="1" applyFont="1" applyFill="1" applyBorder="1" applyAlignment="1">
      <alignment horizontal="center" vertical="center"/>
    </xf>
    <xf numFmtId="9" fontId="0" fillId="15" borderId="33" xfId="1" applyFont="1" applyFill="1" applyBorder="1" applyAlignment="1">
      <alignment horizontal="center" vertical="center"/>
    </xf>
    <xf numFmtId="9" fontId="0" fillId="15" borderId="37" xfId="1" applyFont="1" applyFill="1" applyBorder="1" applyAlignment="1">
      <alignment horizontal="center" vertical="center"/>
    </xf>
  </cellXfs>
  <cellStyles count="10">
    <cellStyle name="Comma 2" xfId="3"/>
    <cellStyle name="Moeda" xfId="8" builtinId="4"/>
    <cellStyle name="Normal" xfId="0" builtinId="0"/>
    <cellStyle name="Normal 2" xfId="2"/>
    <cellStyle name="Normal 3" xfId="4"/>
    <cellStyle name="Normal 4" xfId="5"/>
    <cellStyle name="Normal 5" xfId="6"/>
    <cellStyle name="Percent 3" xfId="7"/>
    <cellStyle name="Porcentagem" xfId="1" builtinId="5"/>
    <cellStyle name="Vírgula" xfId="9" builtinId="3"/>
  </cellStyles>
  <dxfs count="5"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  <dxf>
      <font>
        <color theme="0"/>
      </font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1367202</xdr:colOff>
      <xdr:row>6</xdr:row>
      <xdr:rowOff>119066</xdr:rowOff>
    </xdr:from>
    <xdr:to>
      <xdr:col>6</xdr:col>
      <xdr:colOff>2663214</xdr:colOff>
      <xdr:row>10</xdr:row>
      <xdr:rowOff>4</xdr:rowOff>
    </xdr:to>
    <xdr:pic>
      <xdr:nvPicPr>
        <xdr:cNvPr id="2" name="Picture 1" descr="Description: Instituc. - Logotipo BMS Ltda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2546" y="1393035"/>
          <a:ext cx="7082449" cy="642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3"/>
  </sheetPr>
  <dimension ref="A1:N84"/>
  <sheetViews>
    <sheetView zoomScaleNormal="100" workbookViewId="0">
      <selection activeCell="A43" sqref="A43"/>
    </sheetView>
  </sheetViews>
  <sheetFormatPr defaultRowHeight="15" x14ac:dyDescent="0.25"/>
  <cols>
    <col min="1" max="1" width="52.85546875" bestFit="1" customWidth="1"/>
    <col min="2" max="2" width="26.140625" customWidth="1"/>
    <col min="3" max="3" width="16.140625" bestFit="1" customWidth="1"/>
    <col min="4" max="4" width="23.5703125" style="1" bestFit="1" customWidth="1"/>
    <col min="5" max="5" width="12.7109375" style="18" bestFit="1" customWidth="1"/>
    <col min="6" max="6" width="12" customWidth="1"/>
    <col min="14" max="14" width="21.7109375" customWidth="1"/>
  </cols>
  <sheetData>
    <row r="1" spans="1:14" x14ac:dyDescent="0.25">
      <c r="A1" s="60" t="s">
        <v>3</v>
      </c>
      <c r="B1" s="60" t="s">
        <v>110</v>
      </c>
      <c r="C1" s="61" t="s">
        <v>111</v>
      </c>
      <c r="D1" s="61" t="s">
        <v>112</v>
      </c>
      <c r="E1" s="62" t="s">
        <v>113</v>
      </c>
      <c r="F1" s="61" t="s">
        <v>114</v>
      </c>
    </row>
    <row r="2" spans="1:14" ht="15.75" thickBot="1" x14ac:dyDescent="0.3">
      <c r="A2" s="63" t="s">
        <v>16</v>
      </c>
      <c r="B2" s="63"/>
      <c r="C2" s="64">
        <v>1</v>
      </c>
      <c r="D2" s="65">
        <f>IF(C2=1,0.077,IF(C2=2,0.0635,IF(C2=3,0.05)))</f>
        <v>7.6999999999999999E-2</v>
      </c>
      <c r="E2" s="66">
        <v>144.19999999999999</v>
      </c>
      <c r="F2" s="67">
        <f>ROUNDDOWN(SUM(E2,(E2*D2)),2)</f>
        <v>155.30000000000001</v>
      </c>
    </row>
    <row r="3" spans="1:14" ht="15.75" thickBot="1" x14ac:dyDescent="0.3">
      <c r="A3" s="63" t="s">
        <v>16</v>
      </c>
      <c r="B3" s="63"/>
      <c r="C3" s="64">
        <v>1</v>
      </c>
      <c r="D3" s="65">
        <f t="shared" ref="D3:D66" si="0">IF(C3=1,0.077,IF(C3=2,0.0635,IF(C3=3,0.05)))</f>
        <v>7.6999999999999999E-2</v>
      </c>
      <c r="E3" s="66">
        <v>420.79</v>
      </c>
      <c r="F3" s="67">
        <f t="shared" ref="F3:F66" si="1">ROUNDDOWN(SUM(E3,(E3*D3)),2)</f>
        <v>453.19</v>
      </c>
      <c r="I3" s="204" t="s">
        <v>115</v>
      </c>
      <c r="J3" s="205"/>
    </row>
    <row r="4" spans="1:14" ht="16.5" thickBot="1" x14ac:dyDescent="0.3">
      <c r="A4" s="63" t="s">
        <v>17</v>
      </c>
      <c r="B4" s="63"/>
      <c r="C4" s="64">
        <v>1</v>
      </c>
      <c r="D4" s="65">
        <f t="shared" si="0"/>
        <v>7.6999999999999999E-2</v>
      </c>
      <c r="E4" s="66">
        <v>216.3</v>
      </c>
      <c r="F4" s="67">
        <f t="shared" si="1"/>
        <v>232.95</v>
      </c>
      <c r="I4" s="6" t="s">
        <v>116</v>
      </c>
      <c r="J4" s="7" t="s">
        <v>117</v>
      </c>
      <c r="K4" s="7" t="s">
        <v>118</v>
      </c>
      <c r="L4" s="7" t="s">
        <v>119</v>
      </c>
      <c r="M4" s="7" t="s">
        <v>120</v>
      </c>
      <c r="N4" s="8" t="s">
        <v>121</v>
      </c>
    </row>
    <row r="5" spans="1:14" ht="15.75" thickBot="1" x14ac:dyDescent="0.3">
      <c r="A5" s="63" t="s">
        <v>17</v>
      </c>
      <c r="B5" s="63"/>
      <c r="C5" s="64">
        <v>1</v>
      </c>
      <c r="D5" s="65">
        <f t="shared" si="0"/>
        <v>7.6999999999999999E-2</v>
      </c>
      <c r="E5" s="66">
        <v>648.9</v>
      </c>
      <c r="F5" s="67">
        <f t="shared" si="1"/>
        <v>698.86</v>
      </c>
      <c r="I5" s="9">
        <v>1</v>
      </c>
      <c r="J5" s="10">
        <v>7.7</v>
      </c>
      <c r="K5" s="10">
        <v>2.7029999999999998</v>
      </c>
      <c r="L5" s="10">
        <v>0</v>
      </c>
      <c r="M5" s="10">
        <v>2.7029999999999998</v>
      </c>
      <c r="N5" s="11">
        <v>7.7</v>
      </c>
    </row>
    <row r="6" spans="1:14" ht="15.75" thickBot="1" x14ac:dyDescent="0.3">
      <c r="A6" s="63" t="s">
        <v>18</v>
      </c>
      <c r="B6" s="63"/>
      <c r="C6" s="64">
        <v>1</v>
      </c>
      <c r="D6" s="65">
        <f t="shared" si="0"/>
        <v>7.6999999999999999E-2</v>
      </c>
      <c r="E6" s="66">
        <v>288.39</v>
      </c>
      <c r="F6" s="67">
        <f t="shared" si="1"/>
        <v>310.58999999999997</v>
      </c>
      <c r="I6" s="9">
        <v>2</v>
      </c>
      <c r="J6" s="10">
        <v>7.7</v>
      </c>
      <c r="K6" s="10">
        <v>2.7029999999999998</v>
      </c>
      <c r="L6" s="10">
        <v>0</v>
      </c>
      <c r="M6" s="10">
        <v>1.3520000000000001</v>
      </c>
      <c r="N6" s="11">
        <v>6.35</v>
      </c>
    </row>
    <row r="7" spans="1:14" ht="15.75" thickBot="1" x14ac:dyDescent="0.3">
      <c r="A7" s="63" t="s">
        <v>18</v>
      </c>
      <c r="B7" s="63"/>
      <c r="C7" s="64">
        <v>1</v>
      </c>
      <c r="D7" s="65">
        <f t="shared" si="0"/>
        <v>7.6999999999999999E-2</v>
      </c>
      <c r="E7" s="66">
        <v>865.21</v>
      </c>
      <c r="F7" s="67">
        <f t="shared" si="1"/>
        <v>931.83</v>
      </c>
      <c r="I7" s="12">
        <v>3</v>
      </c>
      <c r="J7" s="13">
        <v>7.7</v>
      </c>
      <c r="K7" s="13">
        <v>2.7029999999999998</v>
      </c>
      <c r="L7" s="13">
        <v>0</v>
      </c>
      <c r="M7" s="13">
        <v>0</v>
      </c>
      <c r="N7" s="14">
        <v>5</v>
      </c>
    </row>
    <row r="8" spans="1:14" x14ac:dyDescent="0.25">
      <c r="A8" s="63" t="s">
        <v>19</v>
      </c>
      <c r="B8" s="63"/>
      <c r="C8" s="64">
        <v>1</v>
      </c>
      <c r="D8" s="65">
        <f t="shared" si="0"/>
        <v>7.6999999999999999E-2</v>
      </c>
      <c r="E8" s="66">
        <v>1297.8</v>
      </c>
      <c r="F8" s="67">
        <f t="shared" si="1"/>
        <v>1397.73</v>
      </c>
      <c r="I8" s="15"/>
      <c r="J8" s="15"/>
      <c r="K8" s="15"/>
      <c r="L8" s="15"/>
      <c r="M8" s="15"/>
      <c r="N8" s="15"/>
    </row>
    <row r="9" spans="1:14" x14ac:dyDescent="0.25">
      <c r="A9" s="63" t="s">
        <v>20</v>
      </c>
      <c r="B9" s="63"/>
      <c r="C9" s="64">
        <v>3</v>
      </c>
      <c r="D9" s="65">
        <f t="shared" si="0"/>
        <v>0.05</v>
      </c>
      <c r="E9" s="66">
        <v>744.29</v>
      </c>
      <c r="F9" s="67">
        <f t="shared" si="1"/>
        <v>781.5</v>
      </c>
    </row>
    <row r="10" spans="1:14" x14ac:dyDescent="0.25">
      <c r="A10" s="63" t="s">
        <v>23</v>
      </c>
      <c r="B10" s="63"/>
      <c r="C10" s="64">
        <v>3</v>
      </c>
      <c r="D10" s="65">
        <f t="shared" si="0"/>
        <v>0.05</v>
      </c>
      <c r="E10" s="66">
        <v>744.29</v>
      </c>
      <c r="F10" s="67">
        <f t="shared" si="1"/>
        <v>781.5</v>
      </c>
    </row>
    <row r="11" spans="1:14" x14ac:dyDescent="0.25">
      <c r="A11" s="63" t="s">
        <v>24</v>
      </c>
      <c r="B11" s="63"/>
      <c r="C11" s="64">
        <v>3</v>
      </c>
      <c r="D11" s="65">
        <f t="shared" si="0"/>
        <v>0.05</v>
      </c>
      <c r="E11" s="66">
        <v>2206.6799999999998</v>
      </c>
      <c r="F11" s="67">
        <f t="shared" si="1"/>
        <v>2317.0100000000002</v>
      </c>
    </row>
    <row r="12" spans="1:14" x14ac:dyDescent="0.25">
      <c r="A12" s="63" t="s">
        <v>25</v>
      </c>
      <c r="B12" s="63"/>
      <c r="C12" s="64">
        <v>1</v>
      </c>
      <c r="D12" s="65">
        <f t="shared" si="0"/>
        <v>7.6999999999999999E-2</v>
      </c>
      <c r="E12" s="66">
        <v>42.79</v>
      </c>
      <c r="F12" s="67">
        <f t="shared" si="1"/>
        <v>46.08</v>
      </c>
    </row>
    <row r="13" spans="1:14" x14ac:dyDescent="0.25">
      <c r="A13" s="63" t="s">
        <v>26</v>
      </c>
      <c r="B13" s="63"/>
      <c r="C13" s="64">
        <v>1</v>
      </c>
      <c r="D13" s="65">
        <f t="shared" si="0"/>
        <v>7.6999999999999999E-2</v>
      </c>
      <c r="E13" s="66">
        <v>85.08</v>
      </c>
      <c r="F13" s="67">
        <f t="shared" si="1"/>
        <v>91.63</v>
      </c>
    </row>
    <row r="14" spans="1:14" x14ac:dyDescent="0.25">
      <c r="A14" s="63" t="s">
        <v>27</v>
      </c>
      <c r="B14" s="63"/>
      <c r="C14" s="64">
        <v>1</v>
      </c>
      <c r="D14" s="65">
        <f t="shared" si="0"/>
        <v>7.6999999999999999E-2</v>
      </c>
      <c r="E14" s="66">
        <v>74.5</v>
      </c>
      <c r="F14" s="67">
        <f t="shared" si="1"/>
        <v>80.23</v>
      </c>
    </row>
    <row r="15" spans="1:14" x14ac:dyDescent="0.25">
      <c r="A15" s="63" t="s">
        <v>28</v>
      </c>
      <c r="B15" s="63"/>
      <c r="C15" s="64">
        <v>1</v>
      </c>
      <c r="D15" s="65">
        <f t="shared" si="0"/>
        <v>7.6999999999999999E-2</v>
      </c>
      <c r="E15" s="66">
        <v>59.98</v>
      </c>
      <c r="F15" s="67">
        <f t="shared" si="1"/>
        <v>64.59</v>
      </c>
    </row>
    <row r="16" spans="1:14" x14ac:dyDescent="0.25">
      <c r="A16" s="68" t="s">
        <v>122</v>
      </c>
      <c r="B16" s="68"/>
      <c r="C16" s="64">
        <v>1</v>
      </c>
      <c r="D16" s="65">
        <f t="shared" si="0"/>
        <v>7.6999999999999999E-2</v>
      </c>
      <c r="E16" s="66">
        <v>121.58</v>
      </c>
      <c r="F16" s="67">
        <f t="shared" si="1"/>
        <v>130.94</v>
      </c>
    </row>
    <row r="17" spans="1:10" x14ac:dyDescent="0.25">
      <c r="A17" s="63" t="s">
        <v>29</v>
      </c>
      <c r="B17" s="63"/>
      <c r="C17" s="64">
        <v>1</v>
      </c>
      <c r="D17" s="65">
        <f t="shared" si="0"/>
        <v>7.6999999999999999E-2</v>
      </c>
      <c r="E17" s="66">
        <v>97.51</v>
      </c>
      <c r="F17" s="67">
        <f t="shared" si="1"/>
        <v>105.01</v>
      </c>
    </row>
    <row r="18" spans="1:10" x14ac:dyDescent="0.25">
      <c r="A18" s="63" t="s">
        <v>30</v>
      </c>
      <c r="B18" s="63"/>
      <c r="C18" s="64">
        <v>3</v>
      </c>
      <c r="D18" s="65">
        <f t="shared" si="0"/>
        <v>0.05</v>
      </c>
      <c r="E18" s="66">
        <v>23</v>
      </c>
      <c r="F18" s="67">
        <f t="shared" si="1"/>
        <v>24.15</v>
      </c>
    </row>
    <row r="19" spans="1:10" x14ac:dyDescent="0.25">
      <c r="A19" s="63" t="s">
        <v>33</v>
      </c>
      <c r="B19" s="63"/>
      <c r="C19" s="64">
        <v>3</v>
      </c>
      <c r="D19" s="65">
        <f t="shared" si="0"/>
        <v>0.05</v>
      </c>
      <c r="E19" s="66">
        <v>72.25</v>
      </c>
      <c r="F19" s="67">
        <f t="shared" si="1"/>
        <v>75.86</v>
      </c>
    </row>
    <row r="20" spans="1:10" x14ac:dyDescent="0.25">
      <c r="A20" s="63" t="s">
        <v>34</v>
      </c>
      <c r="B20" s="63"/>
      <c r="C20" s="64">
        <v>3</v>
      </c>
      <c r="D20" s="65">
        <f t="shared" si="0"/>
        <v>0.05</v>
      </c>
      <c r="E20" s="66">
        <v>5.29</v>
      </c>
      <c r="F20" s="67">
        <f t="shared" si="1"/>
        <v>5.55</v>
      </c>
      <c r="J20" s="16"/>
    </row>
    <row r="21" spans="1:10" x14ac:dyDescent="0.25">
      <c r="A21" s="63" t="s">
        <v>35</v>
      </c>
      <c r="B21" s="63"/>
      <c r="C21" s="64">
        <v>3</v>
      </c>
      <c r="D21" s="65">
        <f t="shared" si="0"/>
        <v>0.05</v>
      </c>
      <c r="E21" s="66">
        <v>13.19</v>
      </c>
      <c r="F21" s="67">
        <f t="shared" si="1"/>
        <v>13.84</v>
      </c>
    </row>
    <row r="22" spans="1:10" x14ac:dyDescent="0.25">
      <c r="A22" s="63" t="s">
        <v>36</v>
      </c>
      <c r="B22" s="63"/>
      <c r="C22" s="64">
        <v>3</v>
      </c>
      <c r="D22" s="65">
        <f t="shared" si="0"/>
        <v>0.05</v>
      </c>
      <c r="E22" s="66">
        <v>26.42</v>
      </c>
      <c r="F22" s="67">
        <f t="shared" si="1"/>
        <v>27.74</v>
      </c>
    </row>
    <row r="23" spans="1:10" x14ac:dyDescent="0.25">
      <c r="A23" s="63" t="s">
        <v>37</v>
      </c>
      <c r="B23" s="63"/>
      <c r="C23" s="64">
        <v>3</v>
      </c>
      <c r="D23" s="65">
        <f t="shared" si="0"/>
        <v>0.05</v>
      </c>
      <c r="E23" s="66">
        <v>28.551281411999998</v>
      </c>
      <c r="F23" s="67">
        <f t="shared" si="1"/>
        <v>29.97</v>
      </c>
    </row>
    <row r="24" spans="1:10" x14ac:dyDescent="0.25">
      <c r="A24" s="63" t="s">
        <v>38</v>
      </c>
      <c r="B24" s="63"/>
      <c r="C24" s="64">
        <v>3</v>
      </c>
      <c r="D24" s="65">
        <f t="shared" si="0"/>
        <v>0.05</v>
      </c>
      <c r="E24" s="66">
        <v>57.096044266600011</v>
      </c>
      <c r="F24" s="67">
        <f t="shared" si="1"/>
        <v>59.95</v>
      </c>
    </row>
    <row r="25" spans="1:10" x14ac:dyDescent="0.25">
      <c r="A25" s="63" t="s">
        <v>38</v>
      </c>
      <c r="B25" s="63"/>
      <c r="C25" s="64">
        <v>3</v>
      </c>
      <c r="D25" s="65">
        <f t="shared" si="0"/>
        <v>0.05</v>
      </c>
      <c r="E25" s="66">
        <v>171.30116991460002</v>
      </c>
      <c r="F25" s="67">
        <f t="shared" si="1"/>
        <v>179.86</v>
      </c>
    </row>
    <row r="26" spans="1:10" x14ac:dyDescent="0.25">
      <c r="A26" s="63" t="s">
        <v>38</v>
      </c>
      <c r="B26" s="63"/>
      <c r="C26" s="64">
        <v>3</v>
      </c>
      <c r="D26" s="65">
        <f t="shared" si="0"/>
        <v>0.05</v>
      </c>
      <c r="E26" s="66">
        <v>171.30116991460002</v>
      </c>
      <c r="F26" s="67">
        <f t="shared" si="1"/>
        <v>179.86</v>
      </c>
    </row>
    <row r="27" spans="1:10" x14ac:dyDescent="0.25">
      <c r="A27" s="63" t="s">
        <v>38</v>
      </c>
      <c r="B27" s="63"/>
      <c r="C27" s="64">
        <v>3</v>
      </c>
      <c r="D27" s="65">
        <f t="shared" si="0"/>
        <v>0.05</v>
      </c>
      <c r="E27" s="66">
        <v>285.49977700520003</v>
      </c>
      <c r="F27" s="67">
        <f t="shared" si="1"/>
        <v>299.77</v>
      </c>
    </row>
    <row r="28" spans="1:10" x14ac:dyDescent="0.25">
      <c r="A28" s="63" t="s">
        <v>39</v>
      </c>
      <c r="B28" s="63"/>
      <c r="C28" s="64">
        <v>3</v>
      </c>
      <c r="D28" s="65">
        <f t="shared" si="0"/>
        <v>0.05</v>
      </c>
      <c r="E28" s="66">
        <v>57.096044266600011</v>
      </c>
      <c r="F28" s="67">
        <f t="shared" si="1"/>
        <v>59.95</v>
      </c>
    </row>
    <row r="29" spans="1:10" x14ac:dyDescent="0.25">
      <c r="A29" s="63" t="s">
        <v>39</v>
      </c>
      <c r="B29" s="63"/>
      <c r="C29" s="64">
        <v>3</v>
      </c>
      <c r="D29" s="65">
        <f t="shared" si="0"/>
        <v>0.05</v>
      </c>
      <c r="E29" s="66">
        <v>171.30116991460002</v>
      </c>
      <c r="F29" s="67">
        <f t="shared" si="1"/>
        <v>179.86</v>
      </c>
    </row>
    <row r="30" spans="1:10" x14ac:dyDescent="0.25">
      <c r="A30" s="63" t="s">
        <v>39</v>
      </c>
      <c r="B30" s="63"/>
      <c r="C30" s="64">
        <v>3</v>
      </c>
      <c r="D30" s="65">
        <f t="shared" si="0"/>
        <v>0.05</v>
      </c>
      <c r="E30" s="66">
        <v>571.01</v>
      </c>
      <c r="F30" s="67">
        <f t="shared" si="1"/>
        <v>599.55999999999995</v>
      </c>
    </row>
    <row r="31" spans="1:10" x14ac:dyDescent="0.25">
      <c r="A31" s="63" t="s">
        <v>39</v>
      </c>
      <c r="B31" s="63"/>
      <c r="C31" s="64">
        <v>3</v>
      </c>
      <c r="D31" s="65">
        <f t="shared" si="0"/>
        <v>0.05</v>
      </c>
      <c r="E31" s="66">
        <v>285.49977700520003</v>
      </c>
      <c r="F31" s="67">
        <f t="shared" si="1"/>
        <v>299.77</v>
      </c>
    </row>
    <row r="32" spans="1:10" x14ac:dyDescent="0.25">
      <c r="A32" s="63" t="s">
        <v>40</v>
      </c>
      <c r="B32" s="63"/>
      <c r="C32" s="64">
        <v>2</v>
      </c>
      <c r="D32" s="65">
        <f t="shared" si="0"/>
        <v>6.3500000000000001E-2</v>
      </c>
      <c r="E32" s="66">
        <v>167.46</v>
      </c>
      <c r="F32" s="67">
        <f t="shared" si="1"/>
        <v>178.09</v>
      </c>
    </row>
    <row r="33" spans="1:6" x14ac:dyDescent="0.25">
      <c r="A33" s="63" t="s">
        <v>41</v>
      </c>
      <c r="B33" s="63"/>
      <c r="C33" s="64">
        <v>3</v>
      </c>
      <c r="D33" s="65">
        <f t="shared" si="0"/>
        <v>0.05</v>
      </c>
      <c r="E33" s="66">
        <v>154.49</v>
      </c>
      <c r="F33" s="67">
        <f t="shared" si="1"/>
        <v>162.21</v>
      </c>
    </row>
    <row r="34" spans="1:6" x14ac:dyDescent="0.25">
      <c r="A34" s="63" t="s">
        <v>44</v>
      </c>
      <c r="B34" s="63"/>
      <c r="C34" s="64">
        <v>1</v>
      </c>
      <c r="D34" s="65">
        <f t="shared" si="0"/>
        <v>7.6999999999999999E-2</v>
      </c>
      <c r="E34" s="66">
        <v>267.89999999999998</v>
      </c>
      <c r="F34" s="67">
        <f t="shared" si="1"/>
        <v>288.52</v>
      </c>
    </row>
    <row r="35" spans="1:6" x14ac:dyDescent="0.25">
      <c r="A35" s="63" t="s">
        <v>44</v>
      </c>
      <c r="B35" s="63"/>
      <c r="C35" s="64">
        <v>1</v>
      </c>
      <c r="D35" s="65">
        <f t="shared" si="0"/>
        <v>7.6999999999999999E-2</v>
      </c>
      <c r="E35" s="66">
        <v>140.19999999999999</v>
      </c>
      <c r="F35" s="67">
        <f t="shared" si="1"/>
        <v>150.99</v>
      </c>
    </row>
    <row r="36" spans="1:6" x14ac:dyDescent="0.25">
      <c r="A36" s="63" t="s">
        <v>45</v>
      </c>
      <c r="B36" s="63"/>
      <c r="C36" s="64">
        <v>3</v>
      </c>
      <c r="D36" s="65">
        <f t="shared" si="0"/>
        <v>0.05</v>
      </c>
      <c r="E36" s="66">
        <v>956.48</v>
      </c>
      <c r="F36" s="67">
        <f t="shared" si="1"/>
        <v>1004.3</v>
      </c>
    </row>
    <row r="37" spans="1:6" x14ac:dyDescent="0.25">
      <c r="A37" s="63" t="s">
        <v>47</v>
      </c>
      <c r="B37" s="63"/>
      <c r="C37" s="64">
        <v>2</v>
      </c>
      <c r="D37" s="65">
        <f t="shared" si="0"/>
        <v>6.3500000000000001E-2</v>
      </c>
      <c r="E37" s="66">
        <v>31.88</v>
      </c>
      <c r="F37" s="67">
        <f t="shared" si="1"/>
        <v>33.9</v>
      </c>
    </row>
    <row r="38" spans="1:6" x14ac:dyDescent="0.25">
      <c r="A38" s="63" t="s">
        <v>47</v>
      </c>
      <c r="B38" s="63"/>
      <c r="C38" s="64">
        <v>2</v>
      </c>
      <c r="D38" s="65">
        <f t="shared" si="0"/>
        <v>6.3500000000000001E-2</v>
      </c>
      <c r="E38" s="66">
        <v>60.08</v>
      </c>
      <c r="F38" s="67">
        <f t="shared" si="1"/>
        <v>63.89</v>
      </c>
    </row>
    <row r="39" spans="1:6" x14ac:dyDescent="0.25">
      <c r="A39" s="63" t="s">
        <v>48</v>
      </c>
      <c r="B39" s="63"/>
      <c r="C39" s="64">
        <v>2</v>
      </c>
      <c r="D39" s="65">
        <f t="shared" si="0"/>
        <v>6.3500000000000001E-2</v>
      </c>
      <c r="E39" s="66">
        <v>65.27</v>
      </c>
      <c r="F39" s="67">
        <f t="shared" si="1"/>
        <v>69.41</v>
      </c>
    </row>
    <row r="40" spans="1:6" x14ac:dyDescent="0.25">
      <c r="A40" s="63" t="s">
        <v>48</v>
      </c>
      <c r="B40" s="63"/>
      <c r="C40" s="64">
        <v>2</v>
      </c>
      <c r="D40" s="65">
        <f t="shared" si="0"/>
        <v>6.3500000000000001E-2</v>
      </c>
      <c r="E40" s="66">
        <v>65.27</v>
      </c>
      <c r="F40" s="67">
        <f t="shared" si="1"/>
        <v>69.41</v>
      </c>
    </row>
    <row r="41" spans="1:6" x14ac:dyDescent="0.25">
      <c r="A41" s="63" t="s">
        <v>49</v>
      </c>
      <c r="B41" s="63"/>
      <c r="C41" s="64">
        <v>2</v>
      </c>
      <c r="D41" s="65">
        <f t="shared" si="0"/>
        <v>6.3500000000000001E-2</v>
      </c>
      <c r="E41" s="66">
        <v>118.68</v>
      </c>
      <c r="F41" s="67">
        <f t="shared" si="1"/>
        <v>126.21</v>
      </c>
    </row>
    <row r="42" spans="1:6" x14ac:dyDescent="0.25">
      <c r="A42" s="63" t="s">
        <v>50</v>
      </c>
      <c r="B42" s="63"/>
      <c r="C42" s="64">
        <v>3</v>
      </c>
      <c r="D42" s="65">
        <f t="shared" si="0"/>
        <v>0.05</v>
      </c>
      <c r="E42" s="66">
        <v>176.78</v>
      </c>
      <c r="F42" s="67">
        <f t="shared" si="1"/>
        <v>185.61</v>
      </c>
    </row>
    <row r="43" spans="1:6" x14ac:dyDescent="0.25">
      <c r="A43" s="63" t="s">
        <v>53</v>
      </c>
      <c r="B43" s="63"/>
      <c r="C43" s="64">
        <v>2</v>
      </c>
      <c r="D43" s="65">
        <f t="shared" si="0"/>
        <v>6.3500000000000001E-2</v>
      </c>
      <c r="E43" s="66">
        <v>27.81</v>
      </c>
      <c r="F43" s="67">
        <f t="shared" si="1"/>
        <v>29.57</v>
      </c>
    </row>
    <row r="44" spans="1:6" x14ac:dyDescent="0.25">
      <c r="A44" s="63" t="s">
        <v>54</v>
      </c>
      <c r="B44" s="63"/>
      <c r="C44" s="64">
        <v>2</v>
      </c>
      <c r="D44" s="65">
        <f t="shared" si="0"/>
        <v>6.3500000000000001E-2</v>
      </c>
      <c r="E44" s="66">
        <v>24.24</v>
      </c>
      <c r="F44" s="67">
        <f t="shared" si="1"/>
        <v>25.77</v>
      </c>
    </row>
    <row r="45" spans="1:6" x14ac:dyDescent="0.25">
      <c r="A45" s="63" t="s">
        <v>54</v>
      </c>
      <c r="B45" s="63"/>
      <c r="C45" s="64">
        <v>2</v>
      </c>
      <c r="D45" s="65">
        <f t="shared" si="0"/>
        <v>6.3500000000000001E-2</v>
      </c>
      <c r="E45" s="66">
        <v>29.09</v>
      </c>
      <c r="F45" s="67">
        <f t="shared" si="1"/>
        <v>30.93</v>
      </c>
    </row>
    <row r="46" spans="1:6" x14ac:dyDescent="0.25">
      <c r="A46" s="63" t="s">
        <v>55</v>
      </c>
      <c r="B46" s="63"/>
      <c r="C46" s="64">
        <v>2</v>
      </c>
      <c r="D46" s="65">
        <f t="shared" si="0"/>
        <v>6.3500000000000001E-2</v>
      </c>
      <c r="E46" s="66">
        <v>28.9</v>
      </c>
      <c r="F46" s="67">
        <f t="shared" si="1"/>
        <v>30.73</v>
      </c>
    </row>
    <row r="47" spans="1:6" x14ac:dyDescent="0.25">
      <c r="A47" s="63" t="s">
        <v>56</v>
      </c>
      <c r="B47" s="63"/>
      <c r="C47" s="64">
        <v>2</v>
      </c>
      <c r="D47" s="65">
        <f t="shared" si="0"/>
        <v>6.3500000000000001E-2</v>
      </c>
      <c r="E47" s="66">
        <v>89.47</v>
      </c>
      <c r="F47" s="67">
        <f t="shared" si="1"/>
        <v>95.15</v>
      </c>
    </row>
    <row r="48" spans="1:6" x14ac:dyDescent="0.25">
      <c r="A48" s="63" t="s">
        <v>58</v>
      </c>
      <c r="B48" s="63"/>
      <c r="C48" s="64">
        <v>3</v>
      </c>
      <c r="D48" s="65">
        <f>IF(C48=1,0.077,IF(C48=2,0.0635,IF(C48=3,0.05)))</f>
        <v>0.05</v>
      </c>
      <c r="E48" s="66">
        <v>331.12316024780006</v>
      </c>
      <c r="F48" s="67">
        <f t="shared" si="1"/>
        <v>347.67</v>
      </c>
    </row>
    <row r="49" spans="1:6" x14ac:dyDescent="0.25">
      <c r="A49" s="63" t="s">
        <v>58</v>
      </c>
      <c r="B49" s="63"/>
      <c r="C49" s="64">
        <v>3</v>
      </c>
      <c r="D49" s="65">
        <f t="shared" si="0"/>
        <v>0.05</v>
      </c>
      <c r="E49" s="66">
        <v>165.5583208452</v>
      </c>
      <c r="F49" s="67">
        <f t="shared" si="1"/>
        <v>173.83</v>
      </c>
    </row>
    <row r="50" spans="1:6" x14ac:dyDescent="0.25">
      <c r="A50" s="63" t="s">
        <v>59</v>
      </c>
      <c r="B50" s="63"/>
      <c r="C50" s="64">
        <v>1</v>
      </c>
      <c r="D50" s="65">
        <f t="shared" si="0"/>
        <v>7.6999999999999999E-2</v>
      </c>
      <c r="E50" s="66">
        <v>29.75</v>
      </c>
      <c r="F50" s="67">
        <f t="shared" si="1"/>
        <v>32.04</v>
      </c>
    </row>
    <row r="51" spans="1:6" x14ac:dyDescent="0.25">
      <c r="A51" s="63" t="s">
        <v>60</v>
      </c>
      <c r="B51" s="63"/>
      <c r="C51" s="64">
        <v>1</v>
      </c>
      <c r="D51" s="65">
        <f t="shared" si="0"/>
        <v>7.6999999999999999E-2</v>
      </c>
      <c r="E51" s="66">
        <v>27.26</v>
      </c>
      <c r="F51" s="67">
        <f t="shared" si="1"/>
        <v>29.35</v>
      </c>
    </row>
    <row r="52" spans="1:6" x14ac:dyDescent="0.25">
      <c r="A52" s="63" t="s">
        <v>61</v>
      </c>
      <c r="B52" s="63"/>
      <c r="C52" s="64">
        <v>3</v>
      </c>
      <c r="D52" s="65">
        <f t="shared" si="0"/>
        <v>0.05</v>
      </c>
      <c r="E52" s="66">
        <v>11.11</v>
      </c>
      <c r="F52" s="67">
        <f t="shared" si="1"/>
        <v>11.66</v>
      </c>
    </row>
    <row r="53" spans="1:6" x14ac:dyDescent="0.25">
      <c r="A53" s="63" t="s">
        <v>62</v>
      </c>
      <c r="B53" s="63"/>
      <c r="C53" s="64">
        <v>2</v>
      </c>
      <c r="D53" s="65">
        <f t="shared" si="0"/>
        <v>6.3500000000000001E-2</v>
      </c>
      <c r="E53" s="69">
        <v>1119.43</v>
      </c>
      <c r="F53" s="67">
        <f t="shared" si="1"/>
        <v>1190.51</v>
      </c>
    </row>
    <row r="54" spans="1:6" x14ac:dyDescent="0.25">
      <c r="A54" s="63" t="s">
        <v>62</v>
      </c>
      <c r="B54" s="63"/>
      <c r="C54" s="64">
        <v>2</v>
      </c>
      <c r="D54" s="65">
        <f t="shared" si="0"/>
        <v>6.3500000000000001E-2</v>
      </c>
      <c r="E54" s="69">
        <v>1119.43</v>
      </c>
      <c r="F54" s="67">
        <f t="shared" si="1"/>
        <v>1190.51</v>
      </c>
    </row>
    <row r="55" spans="1:6" x14ac:dyDescent="0.25">
      <c r="A55" s="63" t="s">
        <v>62</v>
      </c>
      <c r="B55" s="63"/>
      <c r="C55" s="64">
        <v>2</v>
      </c>
      <c r="D55" s="65">
        <f t="shared" si="0"/>
        <v>6.3500000000000001E-2</v>
      </c>
      <c r="E55" s="69">
        <v>1119.43</v>
      </c>
      <c r="F55" s="67">
        <f t="shared" si="1"/>
        <v>1190.51</v>
      </c>
    </row>
    <row r="56" spans="1:6" x14ac:dyDescent="0.25">
      <c r="A56" s="63" t="s">
        <v>62</v>
      </c>
      <c r="B56" s="63"/>
      <c r="C56" s="64">
        <v>2</v>
      </c>
      <c r="D56" s="65">
        <f t="shared" si="0"/>
        <v>6.3500000000000001E-2</v>
      </c>
      <c r="E56" s="69">
        <v>4477.7299999999996</v>
      </c>
      <c r="F56" s="67">
        <f t="shared" si="1"/>
        <v>4762.0600000000004</v>
      </c>
    </row>
    <row r="57" spans="1:6" x14ac:dyDescent="0.25">
      <c r="A57" s="63" t="s">
        <v>62</v>
      </c>
      <c r="B57" s="63"/>
      <c r="C57" s="64">
        <v>2</v>
      </c>
      <c r="D57" s="65">
        <f t="shared" si="0"/>
        <v>6.3500000000000001E-2</v>
      </c>
      <c r="E57" s="69">
        <v>4477.7299999999996</v>
      </c>
      <c r="F57" s="67">
        <f t="shared" si="1"/>
        <v>4762.0600000000004</v>
      </c>
    </row>
    <row r="58" spans="1:6" x14ac:dyDescent="0.25">
      <c r="A58" s="63" t="s">
        <v>62</v>
      </c>
      <c r="B58" s="63"/>
      <c r="C58" s="64">
        <v>2</v>
      </c>
      <c r="D58" s="65">
        <f t="shared" si="0"/>
        <v>6.3500000000000001E-2</v>
      </c>
      <c r="E58" s="69">
        <v>4477.7299999999996</v>
      </c>
      <c r="F58" s="67">
        <f t="shared" si="1"/>
        <v>4762.0600000000004</v>
      </c>
    </row>
    <row r="59" spans="1:6" x14ac:dyDescent="0.25">
      <c r="A59" s="63" t="s">
        <v>64</v>
      </c>
      <c r="B59" s="63"/>
      <c r="C59" s="64">
        <v>2</v>
      </c>
      <c r="D59" s="65">
        <f t="shared" si="0"/>
        <v>6.3500000000000001E-2</v>
      </c>
      <c r="E59" s="69">
        <v>1410.07</v>
      </c>
      <c r="F59" s="67">
        <f t="shared" si="1"/>
        <v>1499.6</v>
      </c>
    </row>
    <row r="60" spans="1:6" x14ac:dyDescent="0.25">
      <c r="A60" s="63" t="s">
        <v>66</v>
      </c>
      <c r="B60" s="63"/>
      <c r="C60" s="64">
        <v>1</v>
      </c>
      <c r="D60" s="65">
        <f t="shared" si="0"/>
        <v>7.6999999999999999E-2</v>
      </c>
      <c r="E60" s="66">
        <v>19.45</v>
      </c>
      <c r="F60" s="67">
        <f t="shared" si="1"/>
        <v>20.94</v>
      </c>
    </row>
    <row r="61" spans="1:6" x14ac:dyDescent="0.25">
      <c r="A61" s="63" t="s">
        <v>66</v>
      </c>
      <c r="B61" s="63"/>
      <c r="C61" s="64">
        <v>1</v>
      </c>
      <c r="D61" s="65">
        <f t="shared" si="0"/>
        <v>7.6999999999999999E-2</v>
      </c>
      <c r="E61" s="66">
        <v>53.71</v>
      </c>
      <c r="F61" s="67">
        <f t="shared" si="1"/>
        <v>57.84</v>
      </c>
    </row>
    <row r="62" spans="1:6" x14ac:dyDescent="0.25">
      <c r="A62" s="63" t="s">
        <v>67</v>
      </c>
      <c r="B62" s="63"/>
      <c r="C62" s="64">
        <v>1</v>
      </c>
      <c r="D62" s="65">
        <f t="shared" si="0"/>
        <v>7.6999999999999999E-2</v>
      </c>
      <c r="E62" s="66">
        <v>77.52</v>
      </c>
      <c r="F62" s="67">
        <f t="shared" si="1"/>
        <v>83.48</v>
      </c>
    </row>
    <row r="63" spans="1:6" x14ac:dyDescent="0.25">
      <c r="A63" s="63" t="s">
        <v>68</v>
      </c>
      <c r="B63" s="63"/>
      <c r="C63" s="64">
        <v>1</v>
      </c>
      <c r="D63" s="65">
        <f t="shared" si="0"/>
        <v>7.6999999999999999E-2</v>
      </c>
      <c r="E63" s="66">
        <v>147.69</v>
      </c>
      <c r="F63" s="67">
        <f t="shared" si="1"/>
        <v>159.06</v>
      </c>
    </row>
    <row r="64" spans="1:6" x14ac:dyDescent="0.25">
      <c r="A64" s="63" t="s">
        <v>69</v>
      </c>
      <c r="B64" s="63"/>
      <c r="C64" s="64">
        <v>3</v>
      </c>
      <c r="D64" s="65">
        <f t="shared" si="0"/>
        <v>0.05</v>
      </c>
      <c r="E64" s="66">
        <v>46.6</v>
      </c>
      <c r="F64" s="67">
        <f t="shared" si="1"/>
        <v>48.93</v>
      </c>
    </row>
    <row r="65" spans="1:7" x14ac:dyDescent="0.25">
      <c r="A65" s="63" t="s">
        <v>69</v>
      </c>
      <c r="B65" s="63"/>
      <c r="C65" s="64">
        <v>3</v>
      </c>
      <c r="D65" s="65">
        <f t="shared" si="0"/>
        <v>0.05</v>
      </c>
      <c r="E65" s="66">
        <v>232.99</v>
      </c>
      <c r="F65" s="67">
        <f t="shared" si="1"/>
        <v>244.63</v>
      </c>
    </row>
    <row r="66" spans="1:7" x14ac:dyDescent="0.25">
      <c r="A66" s="63" t="s">
        <v>72</v>
      </c>
      <c r="B66" s="63"/>
      <c r="C66" s="64">
        <v>3</v>
      </c>
      <c r="D66" s="65">
        <f t="shared" si="0"/>
        <v>0.05</v>
      </c>
      <c r="E66" s="66">
        <v>1207.6600000000001</v>
      </c>
      <c r="F66" s="67">
        <f t="shared" si="1"/>
        <v>1268.04</v>
      </c>
      <c r="G66" s="17" t="s">
        <v>123</v>
      </c>
    </row>
    <row r="67" spans="1:7" x14ac:dyDescent="0.25">
      <c r="A67" s="63" t="s">
        <v>72</v>
      </c>
      <c r="B67" s="63"/>
      <c r="C67" s="64">
        <v>3</v>
      </c>
      <c r="D67" s="65">
        <f t="shared" ref="D67:D84" si="2">IF(C67=1,0.077,IF(C67=2,0.0635,IF(C67=3,0.05)))</f>
        <v>0.05</v>
      </c>
      <c r="E67" s="66">
        <v>883.48</v>
      </c>
      <c r="F67" s="67">
        <f t="shared" ref="F67:F84" si="3">ROUNDDOWN(SUM(E67,(E67*D67)),2)</f>
        <v>927.65</v>
      </c>
      <c r="G67" s="17" t="s">
        <v>123</v>
      </c>
    </row>
    <row r="68" spans="1:7" x14ac:dyDescent="0.25">
      <c r="A68" s="63" t="s">
        <v>73</v>
      </c>
      <c r="B68" s="63"/>
      <c r="C68" s="64">
        <v>2</v>
      </c>
      <c r="D68" s="65">
        <f t="shared" si="2"/>
        <v>6.3500000000000001E-2</v>
      </c>
      <c r="E68" s="66">
        <v>52.51</v>
      </c>
      <c r="F68" s="67">
        <f t="shared" si="3"/>
        <v>55.84</v>
      </c>
    </row>
    <row r="69" spans="1:7" x14ac:dyDescent="0.25">
      <c r="A69" s="63" t="s">
        <v>74</v>
      </c>
      <c r="B69" s="63"/>
      <c r="C69" s="64">
        <v>2</v>
      </c>
      <c r="D69" s="65">
        <f t="shared" si="2"/>
        <v>6.3500000000000001E-2</v>
      </c>
      <c r="E69" s="66">
        <v>50.54</v>
      </c>
      <c r="F69" s="67">
        <f t="shared" si="3"/>
        <v>53.74</v>
      </c>
    </row>
    <row r="70" spans="1:7" x14ac:dyDescent="0.25">
      <c r="A70" s="63" t="s">
        <v>75</v>
      </c>
      <c r="B70" s="63"/>
      <c r="C70" s="64">
        <v>2</v>
      </c>
      <c r="D70" s="65">
        <f t="shared" si="2"/>
        <v>6.3500000000000001E-2</v>
      </c>
      <c r="E70" s="66">
        <v>4868.6388179286005</v>
      </c>
      <c r="F70" s="67">
        <f t="shared" si="3"/>
        <v>5177.79</v>
      </c>
    </row>
    <row r="71" spans="1:7" x14ac:dyDescent="0.25">
      <c r="A71" s="63" t="s">
        <v>78</v>
      </c>
      <c r="B71" s="63"/>
      <c r="C71" s="64">
        <v>2</v>
      </c>
      <c r="D71" s="65">
        <f t="shared" si="2"/>
        <v>6.3500000000000001E-2</v>
      </c>
      <c r="E71" s="66">
        <v>9737.3037100868005</v>
      </c>
      <c r="F71" s="67">
        <f t="shared" si="3"/>
        <v>10355.620000000001</v>
      </c>
    </row>
    <row r="72" spans="1:7" x14ac:dyDescent="0.25">
      <c r="A72" s="63" t="s">
        <v>80</v>
      </c>
      <c r="B72" s="63"/>
      <c r="C72" s="64">
        <v>2</v>
      </c>
      <c r="D72" s="65">
        <f t="shared" si="2"/>
        <v>6.3500000000000001E-2</v>
      </c>
      <c r="E72" s="66">
        <v>9668.4807810576003</v>
      </c>
      <c r="F72" s="67">
        <f t="shared" si="3"/>
        <v>10282.42</v>
      </c>
    </row>
    <row r="73" spans="1:7" x14ac:dyDescent="0.25">
      <c r="A73" s="63" t="s">
        <v>82</v>
      </c>
      <c r="B73" s="63"/>
      <c r="C73" s="64">
        <v>2</v>
      </c>
      <c r="D73" s="65">
        <f t="shared" si="2"/>
        <v>6.3500000000000001E-2</v>
      </c>
      <c r="E73" s="66">
        <v>10556.849339201801</v>
      </c>
      <c r="F73" s="67">
        <f t="shared" si="3"/>
        <v>11227.2</v>
      </c>
    </row>
    <row r="74" spans="1:7" x14ac:dyDescent="0.25">
      <c r="A74" s="63" t="s">
        <v>83</v>
      </c>
      <c r="B74" s="63"/>
      <c r="C74" s="64">
        <v>1</v>
      </c>
      <c r="D74" s="65">
        <f t="shared" si="2"/>
        <v>7.6999999999999999E-2</v>
      </c>
      <c r="E74" s="66">
        <v>34.53</v>
      </c>
      <c r="F74" s="67">
        <f t="shared" si="3"/>
        <v>37.18</v>
      </c>
    </row>
    <row r="75" spans="1:7" x14ac:dyDescent="0.25">
      <c r="A75" s="63" t="s">
        <v>84</v>
      </c>
      <c r="B75" s="63"/>
      <c r="C75" s="64">
        <v>2</v>
      </c>
      <c r="D75" s="65">
        <f t="shared" si="2"/>
        <v>6.3500000000000001E-2</v>
      </c>
      <c r="E75" s="66">
        <v>2187.86</v>
      </c>
      <c r="F75" s="67">
        <f t="shared" si="3"/>
        <v>2326.7800000000002</v>
      </c>
    </row>
    <row r="76" spans="1:7" x14ac:dyDescent="0.25">
      <c r="A76" s="63" t="s">
        <v>86</v>
      </c>
      <c r="B76" s="63"/>
      <c r="C76" s="64">
        <v>2</v>
      </c>
      <c r="D76" s="65">
        <f t="shared" si="2"/>
        <v>6.3500000000000001E-2</v>
      </c>
      <c r="E76" s="66">
        <v>6563.71</v>
      </c>
      <c r="F76" s="67">
        <f t="shared" si="3"/>
        <v>6980.5</v>
      </c>
    </row>
    <row r="77" spans="1:7" x14ac:dyDescent="0.25">
      <c r="A77" s="63" t="s">
        <v>87</v>
      </c>
      <c r="B77" s="63"/>
      <c r="C77" s="64">
        <v>2</v>
      </c>
      <c r="D77" s="65">
        <f t="shared" si="2"/>
        <v>6.3500000000000001E-2</v>
      </c>
      <c r="E77" s="66">
        <v>656.33</v>
      </c>
      <c r="F77" s="67">
        <f t="shared" si="3"/>
        <v>698</v>
      </c>
    </row>
    <row r="78" spans="1:7" x14ac:dyDescent="0.25">
      <c r="A78" s="63" t="s">
        <v>88</v>
      </c>
      <c r="B78" s="63"/>
      <c r="C78" s="64">
        <v>2</v>
      </c>
      <c r="D78" s="65">
        <f t="shared" si="2"/>
        <v>6.3500000000000001E-2</v>
      </c>
      <c r="E78" s="66">
        <v>669.95</v>
      </c>
      <c r="F78" s="67">
        <f t="shared" si="3"/>
        <v>712.49</v>
      </c>
    </row>
    <row r="79" spans="1:7" x14ac:dyDescent="0.25">
      <c r="A79" s="63" t="s">
        <v>89</v>
      </c>
      <c r="B79" s="63"/>
      <c r="C79" s="64">
        <v>2</v>
      </c>
      <c r="D79" s="65">
        <f t="shared" si="2"/>
        <v>6.3500000000000001E-2</v>
      </c>
      <c r="E79" s="66">
        <v>716.23</v>
      </c>
      <c r="F79" s="67">
        <f t="shared" si="3"/>
        <v>761.71</v>
      </c>
    </row>
    <row r="80" spans="1:7" x14ac:dyDescent="0.25">
      <c r="A80" s="63" t="s">
        <v>90</v>
      </c>
      <c r="B80" s="63"/>
      <c r="C80" s="64">
        <v>3</v>
      </c>
      <c r="D80" s="65">
        <f t="shared" si="2"/>
        <v>0.05</v>
      </c>
      <c r="E80" s="66">
        <v>327.88</v>
      </c>
      <c r="F80" s="67">
        <f t="shared" si="3"/>
        <v>344.27</v>
      </c>
      <c r="G80" s="17" t="s">
        <v>123</v>
      </c>
    </row>
    <row r="81" spans="1:7" x14ac:dyDescent="0.25">
      <c r="A81" s="63" t="s">
        <v>90</v>
      </c>
      <c r="B81" s="63"/>
      <c r="C81" s="64">
        <v>3</v>
      </c>
      <c r="D81" s="65">
        <f t="shared" si="2"/>
        <v>0.05</v>
      </c>
      <c r="E81" s="66">
        <v>514.23</v>
      </c>
      <c r="F81" s="67">
        <f t="shared" si="3"/>
        <v>539.94000000000005</v>
      </c>
      <c r="G81" s="17" t="s">
        <v>123</v>
      </c>
    </row>
    <row r="82" spans="1:7" x14ac:dyDescent="0.25">
      <c r="A82" s="63" t="s">
        <v>91</v>
      </c>
      <c r="B82" s="63"/>
      <c r="C82" s="64">
        <v>2</v>
      </c>
      <c r="D82" s="65">
        <f t="shared" si="2"/>
        <v>6.3500000000000001E-2</v>
      </c>
      <c r="E82" s="66">
        <v>817.07</v>
      </c>
      <c r="F82" s="67">
        <f t="shared" si="3"/>
        <v>868.95</v>
      </c>
    </row>
    <row r="83" spans="1:7" x14ac:dyDescent="0.25">
      <c r="A83" s="63" t="s">
        <v>92</v>
      </c>
      <c r="B83" s="63"/>
      <c r="C83" s="64">
        <v>3</v>
      </c>
      <c r="D83" s="65">
        <f t="shared" si="2"/>
        <v>0.05</v>
      </c>
      <c r="E83" s="66">
        <v>13925.170467389</v>
      </c>
      <c r="F83" s="67">
        <f t="shared" si="3"/>
        <v>14621.42</v>
      </c>
    </row>
    <row r="84" spans="1:7" x14ac:dyDescent="0.25">
      <c r="A84" s="63" t="s">
        <v>95</v>
      </c>
      <c r="B84" s="63"/>
      <c r="C84" s="64">
        <v>3</v>
      </c>
      <c r="D84" s="65">
        <f t="shared" si="2"/>
        <v>0.05</v>
      </c>
      <c r="E84" s="66">
        <v>55700.688388113405</v>
      </c>
      <c r="F84" s="67">
        <f t="shared" si="3"/>
        <v>58485.72</v>
      </c>
    </row>
  </sheetData>
  <autoFilter ref="A1:F84"/>
  <mergeCells count="1">
    <mergeCell ref="I3: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BK42"/>
  <sheetViews>
    <sheetView showGridLines="0" tabSelected="1" topLeftCell="C1" zoomScale="80" zoomScaleNormal="80" zoomScaleSheetLayoutView="50" workbookViewId="0">
      <selection activeCell="F21" sqref="F21"/>
    </sheetView>
  </sheetViews>
  <sheetFormatPr defaultRowHeight="15" outlineLevelCol="1" x14ac:dyDescent="0.25"/>
  <cols>
    <col min="1" max="1" width="16.140625" hidden="1" customWidth="1" outlineLevel="1"/>
    <col min="2" max="2" width="17.42578125" bestFit="1" customWidth="1" outlineLevel="1"/>
    <col min="3" max="3" width="15.28515625" bestFit="1" customWidth="1" outlineLevel="1"/>
    <col min="4" max="4" width="12.7109375" bestFit="1" customWidth="1" outlineLevel="1"/>
    <col min="5" max="5" width="37.140625" bestFit="1" customWidth="1"/>
    <col min="6" max="6" width="49.7109375" customWidth="1"/>
    <col min="7" max="7" width="24.28515625" bestFit="1" customWidth="1"/>
    <col min="8" max="8" width="15.140625" style="2" bestFit="1" customWidth="1" outlineLevel="1"/>
    <col min="9" max="9" width="11.7109375" style="1" bestFit="1" customWidth="1" outlineLevel="1"/>
    <col min="10" max="10" width="18" style="2" bestFit="1" customWidth="1" outlineLevel="1"/>
    <col min="11" max="11" width="9.28515625" style="2" bestFit="1" customWidth="1" outlineLevel="1"/>
    <col min="12" max="12" width="20" style="1" bestFit="1" customWidth="1" outlineLevel="1"/>
    <col min="13" max="13" width="18.85546875" style="1" bestFit="1" customWidth="1" outlineLevel="1"/>
    <col min="14" max="14" width="14" customWidth="1"/>
    <col min="15" max="15" width="12.28515625" style="1" customWidth="1"/>
    <col min="16" max="16" width="9.85546875" customWidth="1"/>
    <col min="17" max="17" width="9.85546875" style="5" customWidth="1"/>
    <col min="18" max="18" width="10.5703125" customWidth="1"/>
    <col min="19" max="19" width="10.28515625" customWidth="1"/>
    <col min="20" max="20" width="9.7109375" customWidth="1"/>
    <col min="21" max="21" width="10.42578125" customWidth="1"/>
    <col min="22" max="22" width="10.28515625" customWidth="1"/>
    <col min="23" max="23" width="10.140625" customWidth="1"/>
    <col min="24" max="24" width="11.7109375" customWidth="1"/>
    <col min="25" max="25" width="10.42578125" customWidth="1"/>
    <col min="26" max="26" width="10" customWidth="1"/>
    <col min="27" max="27" width="10.42578125" customWidth="1"/>
    <col min="28" max="28" width="10.28515625" customWidth="1"/>
    <col min="29" max="29" width="10.42578125" customWidth="1"/>
    <col min="30" max="30" width="4.42578125" customWidth="1"/>
    <col min="31" max="31" width="5.140625" customWidth="1"/>
    <col min="32" max="32" width="10.5703125" style="1" customWidth="1"/>
    <col min="33" max="33" width="11.42578125" customWidth="1"/>
    <col min="34" max="34" width="11.28515625" customWidth="1"/>
    <col min="35" max="35" width="10.5703125" customWidth="1"/>
    <col min="36" max="36" width="11.42578125" customWidth="1"/>
    <col min="37" max="37" width="10.5703125" customWidth="1"/>
    <col min="38" max="38" width="11.7109375" customWidth="1"/>
    <col min="39" max="39" width="5.85546875" style="168" customWidth="1"/>
    <col min="40" max="40" width="11.140625" style="4" bestFit="1" customWidth="1"/>
    <col min="41" max="41" width="10.42578125" customWidth="1"/>
    <col min="42" max="42" width="10.7109375" style="1" customWidth="1"/>
    <col min="43" max="43" width="10.42578125" style="1" customWidth="1"/>
    <col min="44" max="44" width="9.7109375" style="3" bestFit="1" customWidth="1"/>
    <col min="45" max="45" width="9.7109375" style="1" customWidth="1"/>
    <col min="46" max="46" width="10.28515625" style="149" customWidth="1"/>
    <col min="47" max="47" width="5.5703125" style="168" customWidth="1"/>
    <col min="48" max="48" width="9.85546875" style="1" bestFit="1" customWidth="1"/>
    <col min="49" max="49" width="12.140625" customWidth="1"/>
    <col min="50" max="54" width="9.85546875" bestFit="1" customWidth="1"/>
  </cols>
  <sheetData>
    <row r="1" spans="1:54" ht="25.5" x14ac:dyDescent="0.25">
      <c r="A1" s="19"/>
      <c r="B1" s="19"/>
      <c r="C1" s="19"/>
      <c r="D1" s="19"/>
      <c r="E1" s="19"/>
      <c r="F1" s="19"/>
      <c r="G1" s="19"/>
      <c r="H1" s="20"/>
      <c r="I1" s="21"/>
      <c r="J1" s="20"/>
      <c r="K1" s="20"/>
      <c r="L1" s="21"/>
      <c r="M1" s="21"/>
      <c r="N1" s="24"/>
      <c r="O1" s="124" t="s">
        <v>107</v>
      </c>
      <c r="P1" s="125"/>
      <c r="Q1" s="125"/>
      <c r="R1" s="125"/>
      <c r="S1" s="125"/>
      <c r="T1" s="125"/>
      <c r="U1" s="125"/>
      <c r="V1" s="125"/>
      <c r="W1" s="125"/>
      <c r="X1" s="126"/>
      <c r="Y1" s="123" t="s">
        <v>108</v>
      </c>
      <c r="Z1" s="123" t="s">
        <v>131</v>
      </c>
      <c r="AA1" s="24"/>
      <c r="AB1" s="24"/>
      <c r="AC1" s="24"/>
      <c r="AD1" s="25"/>
      <c r="AE1" s="26"/>
      <c r="AF1" s="21"/>
      <c r="AG1" s="189"/>
      <c r="AH1" s="190"/>
      <c r="AI1" s="189"/>
      <c r="AJ1" s="19"/>
      <c r="AK1" s="19"/>
      <c r="AL1" s="19"/>
      <c r="AM1" s="162"/>
      <c r="AN1" s="19"/>
      <c r="AO1" s="21"/>
      <c r="AP1" s="21"/>
      <c r="AQ1" s="23"/>
      <c r="AR1" s="21"/>
      <c r="AS1" s="22"/>
      <c r="AT1" s="146"/>
      <c r="AU1" s="167"/>
      <c r="AV1" s="19"/>
      <c r="AW1" s="19"/>
      <c r="AX1" s="19"/>
      <c r="AY1" s="19"/>
      <c r="AZ1" s="19"/>
      <c r="BA1" s="19"/>
    </row>
    <row r="2" spans="1:54" x14ac:dyDescent="0.25">
      <c r="A2" s="19"/>
      <c r="B2" s="19"/>
      <c r="C2" s="19"/>
      <c r="D2" s="19"/>
      <c r="E2" s="19"/>
      <c r="F2" s="19"/>
      <c r="G2" s="19"/>
      <c r="H2" s="20"/>
      <c r="I2" s="21"/>
      <c r="J2" s="20"/>
      <c r="K2" s="20"/>
      <c r="L2" s="21"/>
      <c r="M2" s="21"/>
      <c r="N2" s="73"/>
      <c r="O2" s="130" t="s">
        <v>160</v>
      </c>
      <c r="P2" s="131"/>
      <c r="Q2" s="127"/>
      <c r="R2" s="127"/>
      <c r="S2" s="127"/>
      <c r="T2" s="127"/>
      <c r="U2" s="127"/>
      <c r="V2" s="127"/>
      <c r="W2" s="127"/>
      <c r="X2" s="127"/>
      <c r="Y2" s="135" t="s">
        <v>106</v>
      </c>
      <c r="Z2" s="136" t="s">
        <v>106</v>
      </c>
      <c r="AA2" s="73"/>
      <c r="AB2" s="73"/>
      <c r="AC2" s="73"/>
      <c r="AD2" s="74"/>
      <c r="AE2" s="75"/>
      <c r="AF2" s="76"/>
      <c r="AG2" s="191"/>
      <c r="AH2" s="190"/>
      <c r="AI2" s="191"/>
      <c r="AJ2" s="19"/>
      <c r="AK2" s="19"/>
      <c r="AL2" s="19"/>
      <c r="AM2" s="162"/>
      <c r="AN2" s="19"/>
      <c r="AO2" s="21"/>
      <c r="AP2" s="21"/>
      <c r="AQ2" s="23"/>
      <c r="AR2" s="21"/>
      <c r="AS2" s="22"/>
      <c r="AT2" s="146"/>
      <c r="AU2" s="167"/>
      <c r="AV2" s="19"/>
      <c r="AW2" s="19"/>
      <c r="AX2" s="19"/>
      <c r="AY2" s="19"/>
      <c r="AZ2" s="19"/>
      <c r="BA2" s="19"/>
    </row>
    <row r="3" spans="1:54" x14ac:dyDescent="0.25">
      <c r="A3" s="19"/>
      <c r="B3" s="19"/>
      <c r="C3" s="19"/>
      <c r="D3" s="19"/>
      <c r="E3" s="19"/>
      <c r="F3" s="19"/>
      <c r="G3" s="19"/>
      <c r="H3" s="20"/>
      <c r="I3" s="21"/>
      <c r="J3" s="20"/>
      <c r="K3" s="20"/>
      <c r="L3" s="21"/>
      <c r="M3" s="21"/>
      <c r="N3" s="73"/>
      <c r="O3" s="132" t="s">
        <v>163</v>
      </c>
      <c r="P3" s="133"/>
      <c r="Q3" s="128"/>
      <c r="R3" s="128"/>
      <c r="S3" s="128"/>
      <c r="T3" s="128"/>
      <c r="U3" s="128"/>
      <c r="V3" s="128"/>
      <c r="W3" s="128"/>
      <c r="X3" s="128"/>
      <c r="Y3" s="137" t="s">
        <v>106</v>
      </c>
      <c r="Z3" s="138">
        <v>0.18</v>
      </c>
      <c r="AA3" s="73"/>
      <c r="AB3" s="73"/>
      <c r="AC3" s="73"/>
      <c r="AD3" s="74"/>
      <c r="AE3" s="75"/>
      <c r="AF3" s="76"/>
      <c r="AG3" s="191"/>
      <c r="AH3" s="190"/>
      <c r="AI3" s="191"/>
      <c r="AJ3" s="19"/>
      <c r="AK3" s="19"/>
      <c r="AL3" s="19"/>
      <c r="AM3" s="162"/>
      <c r="AN3" s="19"/>
      <c r="AO3" s="21"/>
      <c r="AP3" s="21"/>
      <c r="AQ3" s="23"/>
      <c r="AR3" s="21"/>
      <c r="AS3" s="22"/>
      <c r="AT3" s="146"/>
      <c r="AU3" s="167"/>
      <c r="AV3" s="19"/>
      <c r="AW3" s="19"/>
      <c r="AX3" s="19"/>
      <c r="AY3" s="19"/>
      <c r="AZ3" s="19"/>
      <c r="BA3" s="19"/>
    </row>
    <row r="4" spans="1:54" x14ac:dyDescent="0.25">
      <c r="A4" s="19"/>
      <c r="B4" s="19"/>
      <c r="C4" s="19"/>
      <c r="D4" s="19"/>
      <c r="E4" s="19"/>
      <c r="F4" s="19"/>
      <c r="G4" s="19"/>
      <c r="H4" s="20"/>
      <c r="I4" s="71" t="s">
        <v>103</v>
      </c>
      <c r="J4" s="72" t="s">
        <v>102</v>
      </c>
      <c r="K4" s="20"/>
      <c r="L4" s="21"/>
      <c r="M4" s="21"/>
      <c r="N4" s="73"/>
      <c r="O4" s="132" t="s">
        <v>132</v>
      </c>
      <c r="P4" s="133"/>
      <c r="Q4" s="128"/>
      <c r="R4" s="128"/>
      <c r="S4" s="128"/>
      <c r="T4" s="128"/>
      <c r="U4" s="128"/>
      <c r="V4" s="128"/>
      <c r="W4" s="128"/>
      <c r="X4" s="128"/>
      <c r="Y4" s="137">
        <v>0.12</v>
      </c>
      <c r="Z4" s="138">
        <v>0.17</v>
      </c>
      <c r="AA4" s="73"/>
      <c r="AB4" s="73"/>
      <c r="AC4" s="73"/>
      <c r="AD4" s="74"/>
      <c r="AE4" s="75"/>
      <c r="AF4" s="76"/>
      <c r="AG4" s="191"/>
      <c r="AH4" s="190"/>
      <c r="AI4" s="191"/>
      <c r="AJ4" s="19"/>
      <c r="AK4" s="19"/>
      <c r="AL4" s="19"/>
      <c r="AM4" s="162"/>
      <c r="AN4" s="19"/>
      <c r="AO4" s="21"/>
      <c r="AP4" s="21"/>
      <c r="AQ4" s="23"/>
      <c r="AR4" s="21"/>
      <c r="AS4" s="22"/>
      <c r="AT4" s="146"/>
      <c r="AU4" s="167"/>
      <c r="AV4" s="19"/>
      <c r="AW4" s="19"/>
      <c r="AX4" s="19"/>
      <c r="AY4" s="19"/>
      <c r="AZ4" s="19"/>
      <c r="BA4" s="19"/>
    </row>
    <row r="5" spans="1:54" x14ac:dyDescent="0.25">
      <c r="A5" s="19"/>
      <c r="B5" s="19"/>
      <c r="C5" s="19"/>
      <c r="D5" s="19"/>
      <c r="E5" s="19"/>
      <c r="F5" s="19"/>
      <c r="G5" s="19"/>
      <c r="H5" s="20"/>
      <c r="I5" s="71" t="s">
        <v>104</v>
      </c>
      <c r="J5" s="72" t="s">
        <v>101</v>
      </c>
      <c r="K5" s="20"/>
      <c r="L5" s="21"/>
      <c r="M5" s="21"/>
      <c r="N5" s="73"/>
      <c r="O5" s="132" t="s">
        <v>141</v>
      </c>
      <c r="P5" s="133"/>
      <c r="Q5" s="128"/>
      <c r="R5" s="128"/>
      <c r="S5" s="128"/>
      <c r="T5" s="128"/>
      <c r="U5" s="128"/>
      <c r="V5" s="128"/>
      <c r="W5" s="128"/>
      <c r="X5" s="128"/>
      <c r="Y5" s="137">
        <v>7.0000000000000007E-2</v>
      </c>
      <c r="Z5" s="138">
        <v>0.17</v>
      </c>
      <c r="AA5" s="73"/>
      <c r="AB5" s="73"/>
      <c r="AC5" s="73"/>
      <c r="AD5" s="74"/>
      <c r="AE5" s="75"/>
      <c r="AF5" s="76"/>
      <c r="AG5" s="191"/>
      <c r="AH5" s="190"/>
      <c r="AI5" s="191"/>
      <c r="AJ5" s="19"/>
      <c r="AK5" s="19"/>
      <c r="AL5" s="19"/>
      <c r="AM5" s="162"/>
      <c r="AN5" s="19"/>
      <c r="AO5" s="21"/>
      <c r="AP5" s="21"/>
      <c r="AQ5" s="23"/>
      <c r="AR5" s="21"/>
      <c r="AS5" s="22"/>
      <c r="AT5" s="146"/>
      <c r="AU5" s="167"/>
      <c r="AV5" s="19"/>
      <c r="AW5" s="19"/>
      <c r="AX5" s="19"/>
      <c r="AY5" s="19"/>
      <c r="AZ5" s="19"/>
      <c r="BA5" s="19"/>
    </row>
    <row r="6" spans="1:54" x14ac:dyDescent="0.25">
      <c r="A6" s="19"/>
      <c r="B6" s="19"/>
      <c r="C6" s="19"/>
      <c r="D6" s="19"/>
      <c r="E6" s="19"/>
      <c r="F6" s="19"/>
      <c r="G6" s="19"/>
      <c r="H6" s="20"/>
      <c r="I6" s="81"/>
      <c r="J6" s="80"/>
      <c r="K6" s="20"/>
      <c r="L6" s="21"/>
      <c r="M6" s="21"/>
      <c r="N6" s="73"/>
      <c r="O6" s="132" t="s">
        <v>133</v>
      </c>
      <c r="P6" s="133"/>
      <c r="Q6" s="128"/>
      <c r="R6" s="128"/>
      <c r="S6" s="128"/>
      <c r="T6" s="128"/>
      <c r="U6" s="128"/>
      <c r="V6" s="128"/>
      <c r="W6" s="128"/>
      <c r="X6" s="128"/>
      <c r="Y6" s="137">
        <v>0.12</v>
      </c>
      <c r="Z6" s="138">
        <v>0.18</v>
      </c>
      <c r="AA6" s="73"/>
      <c r="AB6" s="73"/>
      <c r="AC6" s="73"/>
      <c r="AD6" s="74"/>
      <c r="AE6" s="75"/>
      <c r="AF6" s="76"/>
      <c r="AG6" s="191"/>
      <c r="AH6" s="190"/>
      <c r="AI6" s="191"/>
      <c r="AJ6" s="19"/>
      <c r="AK6" s="19"/>
      <c r="AL6" s="172"/>
      <c r="AM6" s="163"/>
      <c r="AN6" s="24"/>
      <c r="AO6" s="21"/>
      <c r="AP6" s="21"/>
      <c r="AQ6" s="23"/>
      <c r="AR6" s="21"/>
      <c r="AS6" s="22"/>
      <c r="AT6" s="146"/>
      <c r="AU6" s="167"/>
      <c r="AV6" s="19"/>
      <c r="AW6" s="19"/>
      <c r="AX6" s="19"/>
      <c r="AY6" s="19"/>
      <c r="AZ6" s="19"/>
      <c r="BA6" s="19"/>
    </row>
    <row r="7" spans="1:54" x14ac:dyDescent="0.25">
      <c r="A7" s="19"/>
      <c r="B7" s="19"/>
      <c r="C7" s="19"/>
      <c r="D7" s="19"/>
      <c r="E7" s="19"/>
      <c r="F7" s="19"/>
      <c r="G7" s="19"/>
      <c r="H7" s="20"/>
      <c r="I7" s="21"/>
      <c r="J7" s="20"/>
      <c r="K7" s="20"/>
      <c r="L7" s="21"/>
      <c r="M7" s="21"/>
      <c r="N7" s="73"/>
      <c r="O7" s="132" t="s">
        <v>109</v>
      </c>
      <c r="P7" s="133"/>
      <c r="Q7" s="128"/>
      <c r="R7" s="128"/>
      <c r="S7" s="128"/>
      <c r="T7" s="128"/>
      <c r="U7" s="128"/>
      <c r="V7" s="128"/>
      <c r="W7" s="128"/>
      <c r="X7" s="128"/>
      <c r="Y7" s="137">
        <v>0.12</v>
      </c>
      <c r="Z7" s="138">
        <v>0.2</v>
      </c>
      <c r="AA7" s="73"/>
      <c r="AB7" s="73"/>
      <c r="AC7" s="73"/>
      <c r="AD7" s="74"/>
      <c r="AE7" s="75"/>
      <c r="AF7" s="76"/>
      <c r="AG7" s="191"/>
      <c r="AH7" s="190"/>
      <c r="AI7" s="191"/>
      <c r="AJ7" s="19"/>
      <c r="AK7" s="19"/>
      <c r="AL7" s="172"/>
      <c r="AM7" s="164"/>
      <c r="AN7" s="27"/>
      <c r="AO7" s="21"/>
      <c r="AP7" s="21"/>
      <c r="AQ7" s="23"/>
      <c r="AR7" s="21"/>
      <c r="AS7" s="22"/>
      <c r="AT7" s="146"/>
      <c r="AU7" s="167"/>
      <c r="AV7" s="19"/>
      <c r="AW7" s="19"/>
      <c r="AX7" s="19"/>
      <c r="AY7" s="19"/>
      <c r="AZ7" s="19"/>
      <c r="BA7" s="19"/>
    </row>
    <row r="8" spans="1:54" x14ac:dyDescent="0.25">
      <c r="A8" s="19"/>
      <c r="B8" s="19"/>
      <c r="C8" s="19"/>
      <c r="D8" s="19"/>
      <c r="E8" s="19"/>
      <c r="F8" s="19"/>
      <c r="G8" s="19"/>
      <c r="H8" s="20"/>
      <c r="I8" s="21"/>
      <c r="J8" s="20"/>
      <c r="K8" s="20"/>
      <c r="L8" s="21"/>
      <c r="M8" s="21"/>
      <c r="N8" s="73"/>
      <c r="O8" s="132" t="s">
        <v>140</v>
      </c>
      <c r="P8" s="133"/>
      <c r="Q8" s="128"/>
      <c r="R8" s="128"/>
      <c r="S8" s="128"/>
      <c r="T8" s="128"/>
      <c r="U8" s="128"/>
      <c r="V8" s="128"/>
      <c r="W8" s="128"/>
      <c r="X8" s="128"/>
      <c r="Y8" s="137">
        <v>7.0000000000000007E-2</v>
      </c>
      <c r="Z8" s="138">
        <v>0.17499999999999999</v>
      </c>
      <c r="AA8" s="73"/>
      <c r="AB8" s="73"/>
      <c r="AC8" s="73"/>
      <c r="AD8" s="74"/>
      <c r="AE8" s="75"/>
      <c r="AF8" s="76"/>
      <c r="AG8" s="191"/>
      <c r="AH8" s="190"/>
      <c r="AI8" s="191"/>
      <c r="AJ8" s="19"/>
      <c r="AK8" s="19"/>
      <c r="AL8" s="19"/>
      <c r="AM8" s="162"/>
      <c r="AN8" s="19"/>
      <c r="AO8" s="21"/>
      <c r="AP8" s="21"/>
      <c r="AQ8" s="23"/>
      <c r="AR8" s="21"/>
      <c r="AS8" s="22"/>
      <c r="AT8" s="146"/>
      <c r="AU8" s="167"/>
      <c r="AV8" s="19"/>
      <c r="AW8" s="141"/>
      <c r="AX8" s="19"/>
      <c r="AY8" s="19"/>
      <c r="AZ8" s="19"/>
      <c r="BA8" s="19"/>
    </row>
    <row r="9" spans="1:54" x14ac:dyDescent="0.25">
      <c r="A9" s="19"/>
      <c r="B9" s="19"/>
      <c r="C9" s="19"/>
      <c r="D9" s="19"/>
      <c r="E9" s="19"/>
      <c r="F9" s="19"/>
      <c r="G9" s="19"/>
      <c r="H9" s="20"/>
      <c r="I9" s="79"/>
      <c r="J9" s="20"/>
      <c r="K9" s="20"/>
      <c r="L9" s="21"/>
      <c r="M9" s="21"/>
      <c r="N9" s="88"/>
      <c r="O9" s="132" t="s">
        <v>139</v>
      </c>
      <c r="P9" s="133"/>
      <c r="Q9" s="128"/>
      <c r="R9" s="128"/>
      <c r="S9" s="128"/>
      <c r="T9" s="128"/>
      <c r="U9" s="128"/>
      <c r="V9" s="128"/>
      <c r="W9" s="128"/>
      <c r="X9" s="128"/>
      <c r="Y9" s="137">
        <v>7.0000000000000007E-2</v>
      </c>
      <c r="Z9" s="138">
        <v>0.18</v>
      </c>
      <c r="AA9" s="74"/>
      <c r="AB9" s="74"/>
      <c r="AC9" s="74"/>
      <c r="AD9" s="76"/>
      <c r="AE9" s="76"/>
      <c r="AF9" s="76"/>
      <c r="AG9" s="191"/>
      <c r="AH9" s="190"/>
      <c r="AI9" s="191"/>
      <c r="AJ9" s="19"/>
      <c r="AK9" s="19"/>
      <c r="AL9" s="19"/>
      <c r="AM9" s="162"/>
      <c r="AN9" s="19"/>
      <c r="AO9" s="21"/>
      <c r="AP9" s="21"/>
      <c r="AQ9" s="23"/>
      <c r="AR9" s="21"/>
      <c r="AS9" s="22"/>
      <c r="AT9" s="146"/>
      <c r="AU9" s="167"/>
      <c r="AV9" s="19"/>
      <c r="AW9" s="19"/>
      <c r="AX9" s="19"/>
      <c r="AY9" s="19"/>
      <c r="AZ9" s="19"/>
      <c r="BA9" s="19"/>
    </row>
    <row r="10" spans="1:54" x14ac:dyDescent="0.25">
      <c r="A10" s="19"/>
      <c r="B10" s="19"/>
      <c r="C10" s="19"/>
      <c r="D10" s="19"/>
      <c r="E10" s="19"/>
      <c r="F10" s="19"/>
      <c r="G10" s="19"/>
      <c r="H10" s="20"/>
      <c r="I10" s="21"/>
      <c r="J10" s="78"/>
      <c r="K10" s="20"/>
      <c r="L10" s="21"/>
      <c r="M10" s="21"/>
      <c r="O10" s="132" t="s">
        <v>138</v>
      </c>
      <c r="P10" s="133"/>
      <c r="Q10" s="128"/>
      <c r="R10" s="128"/>
      <c r="S10" s="128"/>
      <c r="T10" s="128"/>
      <c r="U10" s="128"/>
      <c r="V10" s="128"/>
      <c r="W10" s="128"/>
      <c r="X10" s="128"/>
      <c r="Y10" s="137" t="s">
        <v>106</v>
      </c>
      <c r="Z10" s="138" t="s">
        <v>135</v>
      </c>
      <c r="AA10" s="28"/>
      <c r="AB10" s="28"/>
      <c r="AC10" s="28"/>
      <c r="AD10" s="21"/>
      <c r="AE10" s="21"/>
      <c r="AF10" s="29"/>
      <c r="AG10" s="191"/>
      <c r="AH10" s="190"/>
      <c r="AI10" s="191"/>
      <c r="AJ10" s="21"/>
      <c r="AK10" s="21"/>
      <c r="AL10" s="21"/>
      <c r="AM10" s="162"/>
      <c r="AN10" s="19"/>
      <c r="AO10" s="21"/>
      <c r="AP10" s="21"/>
      <c r="AQ10" s="23"/>
      <c r="AR10" s="21"/>
      <c r="AS10" s="22"/>
      <c r="AT10" s="146"/>
      <c r="AU10" s="167"/>
      <c r="AV10" s="19"/>
      <c r="AW10" s="19"/>
      <c r="AX10" s="19"/>
      <c r="AY10" s="19"/>
      <c r="AZ10" s="19"/>
      <c r="BA10" s="19"/>
    </row>
    <row r="11" spans="1:54" x14ac:dyDescent="0.25">
      <c r="A11" s="19"/>
      <c r="B11" s="19"/>
      <c r="C11" s="19"/>
      <c r="D11" s="19"/>
      <c r="E11" s="19"/>
      <c r="F11" s="19"/>
      <c r="G11" s="19"/>
      <c r="H11" s="20"/>
      <c r="I11" s="21"/>
      <c r="J11" s="20"/>
      <c r="K11" s="20"/>
      <c r="L11" s="21"/>
      <c r="M11" s="21"/>
      <c r="N11" s="21"/>
      <c r="O11" s="132" t="s">
        <v>161</v>
      </c>
      <c r="P11" s="133"/>
      <c r="Q11" s="128"/>
      <c r="R11" s="128"/>
      <c r="S11" s="128"/>
      <c r="T11" s="128"/>
      <c r="U11" s="128"/>
      <c r="V11" s="128"/>
      <c r="W11" s="128"/>
      <c r="X11" s="128"/>
      <c r="Y11" s="137" t="s">
        <v>106</v>
      </c>
      <c r="Z11" s="138">
        <v>0.17</v>
      </c>
      <c r="AA11" s="21"/>
      <c r="AB11" s="21"/>
      <c r="AC11" s="21"/>
      <c r="AD11" s="21"/>
      <c r="AE11" s="21"/>
      <c r="AF11" s="21"/>
      <c r="AG11" s="191"/>
      <c r="AH11" s="190"/>
      <c r="AI11" s="191"/>
      <c r="AJ11" s="19"/>
      <c r="AK11" s="19"/>
      <c r="AL11" s="21"/>
      <c r="AM11" s="162"/>
      <c r="AN11" s="19"/>
      <c r="AO11" s="21"/>
      <c r="AP11" s="21"/>
      <c r="AQ11" s="23"/>
      <c r="AR11" s="21"/>
      <c r="AS11" s="22"/>
      <c r="AT11" s="146"/>
      <c r="AU11" s="167"/>
      <c r="AV11" s="19"/>
      <c r="AW11" s="19"/>
      <c r="AX11" s="19"/>
      <c r="AY11" s="19"/>
      <c r="AZ11" s="19"/>
      <c r="BA11" s="19"/>
    </row>
    <row r="12" spans="1:54" x14ac:dyDescent="0.25">
      <c r="A12" s="19"/>
      <c r="B12" s="19"/>
      <c r="C12" s="19"/>
      <c r="D12" s="19"/>
      <c r="E12" s="19"/>
      <c r="F12" s="19"/>
      <c r="G12" s="19"/>
      <c r="H12" s="20"/>
      <c r="I12" s="21"/>
      <c r="J12" s="20"/>
      <c r="K12" s="20"/>
      <c r="L12" s="21"/>
      <c r="M12" s="21"/>
      <c r="N12" s="19"/>
      <c r="O12" s="132" t="s">
        <v>142</v>
      </c>
      <c r="P12" s="133"/>
      <c r="Q12" s="128"/>
      <c r="R12" s="128"/>
      <c r="S12" s="128"/>
      <c r="T12" s="128"/>
      <c r="U12" s="128"/>
      <c r="V12" s="128"/>
      <c r="W12" s="128"/>
      <c r="X12" s="128"/>
      <c r="Y12" s="137" t="s">
        <v>106</v>
      </c>
      <c r="Z12" s="138">
        <v>0.2</v>
      </c>
      <c r="AA12" s="19"/>
      <c r="AB12" s="19"/>
      <c r="AC12" s="19"/>
      <c r="AD12" s="21"/>
      <c r="AE12" s="21"/>
      <c r="AF12" s="21"/>
      <c r="AG12" s="191"/>
      <c r="AH12" s="190"/>
      <c r="AI12" s="191"/>
      <c r="AJ12" s="19"/>
      <c r="AK12" s="19"/>
      <c r="AL12" s="21"/>
      <c r="AM12" s="162"/>
      <c r="AN12" s="19"/>
      <c r="AO12" s="21"/>
      <c r="AP12" s="21"/>
      <c r="AQ12" s="23"/>
      <c r="AR12" s="21"/>
      <c r="AS12" s="22"/>
      <c r="AT12" s="146"/>
      <c r="AU12" s="167"/>
      <c r="AV12" s="19"/>
      <c r="AW12" s="19"/>
      <c r="AX12" s="19"/>
      <c r="AY12" s="19"/>
      <c r="AZ12" s="19"/>
      <c r="BA12" s="19"/>
    </row>
    <row r="13" spans="1:54" x14ac:dyDescent="0.25">
      <c r="A13" s="19"/>
      <c r="B13" s="19"/>
      <c r="C13" s="19"/>
      <c r="D13" s="19"/>
      <c r="E13" s="19"/>
      <c r="F13" s="19"/>
      <c r="G13" s="19"/>
      <c r="H13" s="20"/>
      <c r="I13" s="21"/>
      <c r="J13" s="20"/>
      <c r="K13" s="20"/>
      <c r="L13" s="21"/>
      <c r="M13" s="21"/>
      <c r="N13" s="89"/>
      <c r="O13" s="132" t="s">
        <v>137</v>
      </c>
      <c r="P13" s="133"/>
      <c r="Q13" s="128"/>
      <c r="R13" s="128"/>
      <c r="S13" s="128"/>
      <c r="T13" s="128"/>
      <c r="U13" s="128"/>
      <c r="V13" s="128"/>
      <c r="W13" s="128"/>
      <c r="X13" s="128"/>
      <c r="Y13" s="137">
        <v>7.0000000000000007E-2</v>
      </c>
      <c r="Z13" s="138">
        <v>0.17</v>
      </c>
      <c r="AA13" s="89"/>
      <c r="AB13" s="89"/>
      <c r="AC13" s="89"/>
      <c r="AD13" s="76"/>
      <c r="AE13" s="76"/>
      <c r="AF13" s="76"/>
      <c r="AG13" s="191"/>
      <c r="AH13" s="190"/>
      <c r="AI13" s="191"/>
      <c r="AJ13" s="19"/>
      <c r="AK13" s="19"/>
      <c r="AL13" s="21"/>
      <c r="AM13" s="162"/>
      <c r="AN13" s="19"/>
      <c r="AO13" s="21"/>
      <c r="AP13" s="21"/>
      <c r="AQ13" s="23"/>
      <c r="AR13" s="21"/>
      <c r="AS13" s="22"/>
      <c r="AT13" s="146"/>
      <c r="AU13" s="167"/>
      <c r="AV13" s="19"/>
      <c r="AW13" s="19"/>
      <c r="AX13" s="19"/>
      <c r="AY13" s="19"/>
      <c r="AZ13" s="19"/>
      <c r="BA13" s="19"/>
    </row>
    <row r="14" spans="1:54" x14ac:dyDescent="0.25">
      <c r="A14" s="19"/>
      <c r="B14" s="19"/>
      <c r="C14" s="19"/>
      <c r="D14" s="19"/>
      <c r="E14" s="19"/>
      <c r="F14" s="19"/>
      <c r="G14" s="19"/>
      <c r="H14" s="20"/>
      <c r="I14" s="21"/>
      <c r="J14" s="20"/>
      <c r="K14" s="20"/>
      <c r="L14" s="21"/>
      <c r="M14" s="21"/>
      <c r="N14" s="88"/>
      <c r="O14" s="132" t="s">
        <v>136</v>
      </c>
      <c r="P14" s="133"/>
      <c r="Q14" s="128"/>
      <c r="R14" s="128"/>
      <c r="S14" s="128"/>
      <c r="T14" s="128"/>
      <c r="U14" s="128"/>
      <c r="V14" s="128"/>
      <c r="W14" s="128"/>
      <c r="X14" s="128"/>
      <c r="Y14" s="137">
        <v>7.0000000000000007E-2</v>
      </c>
      <c r="Z14" s="138">
        <v>0.18</v>
      </c>
      <c r="AA14" s="88"/>
      <c r="AB14" s="88"/>
      <c r="AC14" s="88"/>
      <c r="AD14" s="88"/>
      <c r="AE14" s="88"/>
      <c r="AF14" s="87"/>
      <c r="AG14" s="191"/>
      <c r="AH14" s="190"/>
      <c r="AI14" s="191"/>
      <c r="AJ14" s="19"/>
      <c r="AK14" s="19"/>
      <c r="AL14" s="21"/>
      <c r="AM14" s="162"/>
      <c r="AN14" s="19"/>
      <c r="AO14" s="21"/>
      <c r="AP14" s="21"/>
      <c r="AQ14" s="23"/>
      <c r="AR14" s="21"/>
      <c r="AS14" s="146"/>
      <c r="AT14" s="146"/>
      <c r="AU14" s="167"/>
      <c r="AV14" s="19"/>
      <c r="AW14" s="19"/>
      <c r="AX14" s="19"/>
      <c r="AY14" s="19"/>
      <c r="AZ14" s="19"/>
      <c r="BA14" s="19"/>
    </row>
    <row r="15" spans="1:54" x14ac:dyDescent="0.25">
      <c r="A15" s="19"/>
      <c r="B15" s="19"/>
      <c r="C15" s="19"/>
      <c r="D15" s="19"/>
      <c r="E15" s="19"/>
      <c r="F15" s="19"/>
      <c r="G15" s="19"/>
      <c r="H15" s="20"/>
      <c r="I15" s="21"/>
      <c r="J15" s="20"/>
      <c r="K15" s="20"/>
      <c r="L15" s="21"/>
      <c r="M15" s="21"/>
      <c r="O15" s="132" t="s">
        <v>162</v>
      </c>
      <c r="P15" s="133"/>
      <c r="Q15" s="128"/>
      <c r="R15" s="128"/>
      <c r="S15" s="128"/>
      <c r="T15" s="128"/>
      <c r="U15" s="128"/>
      <c r="V15" s="128"/>
      <c r="W15" s="128"/>
      <c r="X15" s="128"/>
      <c r="Y15" s="137" t="s">
        <v>106</v>
      </c>
      <c r="Z15" s="138">
        <v>0.18</v>
      </c>
      <c r="AG15" s="191"/>
      <c r="AH15" s="190"/>
      <c r="AI15" s="191"/>
      <c r="AJ15" s="19"/>
      <c r="AK15" s="19"/>
      <c r="AL15" s="21"/>
      <c r="AM15" s="162"/>
      <c r="AN15" s="19"/>
      <c r="AO15" s="21"/>
      <c r="AP15" s="21"/>
      <c r="AQ15" s="23"/>
      <c r="AR15" s="21"/>
      <c r="AS15" s="146"/>
      <c r="AT15" s="146"/>
      <c r="AU15" s="167"/>
      <c r="AV15" s="19"/>
      <c r="AW15" s="19"/>
      <c r="AX15" s="19"/>
      <c r="AY15" s="19"/>
      <c r="AZ15" s="19"/>
      <c r="BA15" s="19"/>
    </row>
    <row r="16" spans="1:54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73"/>
      <c r="O16" s="134" t="s">
        <v>148</v>
      </c>
      <c r="P16" s="129"/>
      <c r="Q16" s="129"/>
      <c r="R16" s="129"/>
      <c r="S16" s="129"/>
      <c r="T16" s="129"/>
      <c r="U16" s="129"/>
      <c r="V16" s="129"/>
      <c r="W16" s="129"/>
      <c r="X16" s="129"/>
      <c r="Y16" s="139" t="s">
        <v>106</v>
      </c>
      <c r="Z16" s="140">
        <v>0.17499999999999999</v>
      </c>
      <c r="AA16" s="73"/>
      <c r="AB16" s="73"/>
      <c r="AC16" s="73"/>
      <c r="AD16" s="74"/>
      <c r="AE16" s="75"/>
      <c r="AF16" s="76"/>
      <c r="AG16" s="191"/>
      <c r="AH16" s="190"/>
      <c r="AI16" s="191"/>
      <c r="AJ16" s="19"/>
      <c r="AK16" s="19"/>
      <c r="AL16" s="19"/>
      <c r="AM16" s="165"/>
      <c r="AN16" s="19"/>
      <c r="AO16" s="19"/>
      <c r="AP16" s="19"/>
      <c r="AQ16" s="19"/>
      <c r="AR16" s="89"/>
      <c r="AS16" s="89"/>
      <c r="AT16" s="144"/>
      <c r="AU16" s="165"/>
      <c r="AV16" s="19"/>
      <c r="AW16" s="19"/>
      <c r="AX16" s="19"/>
      <c r="AY16" s="19"/>
      <c r="AZ16" s="19"/>
      <c r="BA16" s="19"/>
      <c r="BB16" s="19"/>
    </row>
    <row r="17" spans="1:63" s="147" customFormat="1" ht="15.75" thickBot="1" x14ac:dyDescent="0.3">
      <c r="AE17" s="170"/>
      <c r="AF17" s="186"/>
      <c r="AG17" s="186"/>
      <c r="AH17" s="186"/>
      <c r="AI17" s="186"/>
      <c r="AJ17" s="186"/>
      <c r="AK17" s="186"/>
      <c r="AL17" s="185"/>
      <c r="AM17" s="187"/>
      <c r="AN17" s="186"/>
      <c r="AO17" s="186"/>
      <c r="AP17" s="186"/>
      <c r="AQ17" s="186"/>
      <c r="AR17" s="186"/>
      <c r="AS17" s="186"/>
      <c r="AT17" s="188"/>
      <c r="AU17" s="166"/>
      <c r="AW17" s="171"/>
    </row>
    <row r="18" spans="1:63" ht="15.75" thickBot="1" x14ac:dyDescent="0.3">
      <c r="A18" s="212" t="s">
        <v>12</v>
      </c>
      <c r="B18" s="213"/>
      <c r="C18" s="214"/>
      <c r="D18" s="215" t="s">
        <v>0</v>
      </c>
      <c r="E18" s="216"/>
      <c r="F18" s="216"/>
      <c r="G18" s="217"/>
      <c r="H18" s="218" t="s">
        <v>1</v>
      </c>
      <c r="I18" s="219"/>
      <c r="J18" s="219"/>
      <c r="K18" s="219"/>
      <c r="L18" s="219"/>
      <c r="M18" s="220"/>
      <c r="N18" s="122"/>
      <c r="O18" s="206" t="s">
        <v>98</v>
      </c>
      <c r="P18" s="207"/>
      <c r="Q18" s="207"/>
      <c r="R18" s="207"/>
      <c r="S18" s="207"/>
      <c r="T18" s="207"/>
      <c r="U18" s="207"/>
      <c r="V18" s="207"/>
      <c r="W18" s="207"/>
      <c r="X18" s="207"/>
      <c r="Y18" s="207"/>
      <c r="Z18" s="207"/>
      <c r="AA18" s="207"/>
      <c r="AB18" s="207"/>
      <c r="AC18" s="208"/>
      <c r="AD18" s="30"/>
      <c r="AE18" s="30"/>
      <c r="AF18" s="206" t="s">
        <v>99</v>
      </c>
      <c r="AG18" s="207"/>
      <c r="AH18" s="207"/>
      <c r="AI18" s="207"/>
      <c r="AJ18" s="207"/>
      <c r="AK18" s="207"/>
      <c r="AL18" s="208"/>
      <c r="AM18" s="167"/>
      <c r="AN18" s="206" t="s">
        <v>105</v>
      </c>
      <c r="AO18" s="207"/>
      <c r="AP18" s="207"/>
      <c r="AQ18" s="207"/>
      <c r="AR18" s="207"/>
      <c r="AS18" s="207"/>
      <c r="AT18" s="208"/>
      <c r="AU18" s="165"/>
      <c r="AV18" s="209" t="s">
        <v>100</v>
      </c>
      <c r="AW18" s="210"/>
      <c r="AX18" s="210"/>
      <c r="AY18" s="210"/>
      <c r="AZ18" s="210"/>
      <c r="BA18" s="210"/>
      <c r="BB18" s="211"/>
    </row>
    <row r="19" spans="1:63" ht="39" customHeight="1" thickBot="1" x14ac:dyDescent="0.3">
      <c r="A19" s="31" t="s">
        <v>13</v>
      </c>
      <c r="B19" s="32" t="s">
        <v>14</v>
      </c>
      <c r="C19" s="33" t="s">
        <v>15</v>
      </c>
      <c r="D19" s="34" t="s">
        <v>2</v>
      </c>
      <c r="E19" s="35" t="s">
        <v>3</v>
      </c>
      <c r="F19" s="35" t="s">
        <v>4</v>
      </c>
      <c r="G19" s="36" t="s">
        <v>5</v>
      </c>
      <c r="H19" s="37" t="s">
        <v>6</v>
      </c>
      <c r="I19" s="38" t="s">
        <v>7</v>
      </c>
      <c r="J19" s="39" t="s">
        <v>8</v>
      </c>
      <c r="K19" s="40" t="s">
        <v>9</v>
      </c>
      <c r="L19" s="41" t="s">
        <v>10</v>
      </c>
      <c r="M19" s="42" t="s">
        <v>11</v>
      </c>
      <c r="N19" s="121" t="s">
        <v>153</v>
      </c>
      <c r="O19" s="77">
        <v>50</v>
      </c>
      <c r="P19" s="82">
        <v>51</v>
      </c>
      <c r="Q19" s="83">
        <v>52</v>
      </c>
      <c r="R19" s="82">
        <v>53</v>
      </c>
      <c r="S19" s="83">
        <v>54</v>
      </c>
      <c r="T19" s="84">
        <v>55</v>
      </c>
      <c r="U19" s="83">
        <v>56</v>
      </c>
      <c r="V19" s="82">
        <v>61</v>
      </c>
      <c r="W19" s="83">
        <v>62</v>
      </c>
      <c r="X19" s="82">
        <v>63</v>
      </c>
      <c r="Y19" s="84">
        <v>64</v>
      </c>
      <c r="Z19" s="84">
        <v>65</v>
      </c>
      <c r="AA19" s="84">
        <v>66</v>
      </c>
      <c r="AB19" s="84">
        <v>67</v>
      </c>
      <c r="AC19" s="86">
        <v>68</v>
      </c>
      <c r="AD19" s="30"/>
      <c r="AE19" s="30"/>
      <c r="AF19" s="150">
        <v>0</v>
      </c>
      <c r="AG19" s="151">
        <v>12</v>
      </c>
      <c r="AH19" s="152">
        <v>17</v>
      </c>
      <c r="AI19" s="153">
        <v>17.5</v>
      </c>
      <c r="AJ19" s="151">
        <v>18</v>
      </c>
      <c r="AK19" s="151">
        <v>20</v>
      </c>
      <c r="AL19" s="154" t="s">
        <v>144</v>
      </c>
      <c r="AM19" s="160"/>
      <c r="AN19" s="155">
        <v>0</v>
      </c>
      <c r="AO19" s="156">
        <v>12</v>
      </c>
      <c r="AP19" s="151">
        <v>17</v>
      </c>
      <c r="AQ19" s="157">
        <v>17.5</v>
      </c>
      <c r="AR19" s="158">
        <v>18</v>
      </c>
      <c r="AS19" s="151">
        <v>20</v>
      </c>
      <c r="AT19" s="158" t="s">
        <v>144</v>
      </c>
      <c r="AU19" s="160"/>
      <c r="AV19" s="159">
        <v>0</v>
      </c>
      <c r="AW19" s="156">
        <v>12</v>
      </c>
      <c r="AX19" s="151">
        <v>17</v>
      </c>
      <c r="AY19" s="157">
        <v>17.5</v>
      </c>
      <c r="AZ19" s="151">
        <v>18</v>
      </c>
      <c r="BA19" s="151">
        <v>20</v>
      </c>
      <c r="BB19" s="154" t="s">
        <v>144</v>
      </c>
    </row>
    <row r="20" spans="1:63" x14ac:dyDescent="0.25">
      <c r="A20" s="47">
        <v>1018003770018</v>
      </c>
      <c r="B20" s="47">
        <v>505107601111213</v>
      </c>
      <c r="C20" s="48">
        <v>7896016806308</v>
      </c>
      <c r="D20" s="50">
        <v>1188473</v>
      </c>
      <c r="E20" s="51" t="s">
        <v>20</v>
      </c>
      <c r="F20" s="52" t="s">
        <v>21</v>
      </c>
      <c r="G20" s="53" t="s">
        <v>22</v>
      </c>
      <c r="H20" s="54">
        <v>0.18</v>
      </c>
      <c r="I20" s="55" t="s">
        <v>103</v>
      </c>
      <c r="J20" s="49">
        <v>0</v>
      </c>
      <c r="K20" s="56">
        <v>0</v>
      </c>
      <c r="L20" s="55" t="s">
        <v>101</v>
      </c>
      <c r="M20" s="57" t="s">
        <v>101</v>
      </c>
      <c r="N20" s="70" t="s">
        <v>154</v>
      </c>
      <c r="O20" s="192" t="s">
        <v>106</v>
      </c>
      <c r="P20" s="193">
        <v>909.76</v>
      </c>
      <c r="Q20" s="193">
        <v>847.73872800000004</v>
      </c>
      <c r="R20" s="193">
        <v>802.17007499999988</v>
      </c>
      <c r="S20" s="193">
        <v>847.71436799999992</v>
      </c>
      <c r="T20" s="193">
        <v>847.73575000000005</v>
      </c>
      <c r="U20" s="193">
        <v>802.15130399999998</v>
      </c>
      <c r="V20" s="193">
        <v>802.13539200000002</v>
      </c>
      <c r="W20" s="193">
        <v>898.79</v>
      </c>
      <c r="X20" s="193">
        <v>898.79</v>
      </c>
      <c r="Y20" s="193">
        <v>932.5</v>
      </c>
      <c r="Z20" s="193">
        <v>802.17007499999988</v>
      </c>
      <c r="AA20" s="193">
        <v>802.13539200000002</v>
      </c>
      <c r="AB20" s="193">
        <v>909.76</v>
      </c>
      <c r="AC20" s="194">
        <v>904.24</v>
      </c>
      <c r="AD20" s="30"/>
      <c r="AE20" s="30"/>
      <c r="AF20" s="198">
        <v>1031.3</v>
      </c>
      <c r="AG20" s="193">
        <v>1171.93</v>
      </c>
      <c r="AH20" s="193">
        <v>1242.52</v>
      </c>
      <c r="AI20" s="193">
        <v>1250.05</v>
      </c>
      <c r="AJ20" s="193">
        <v>1257.68</v>
      </c>
      <c r="AK20" s="193">
        <v>1289.1199999999999</v>
      </c>
      <c r="AL20" s="194">
        <v>1257.68</v>
      </c>
      <c r="AM20" s="160"/>
      <c r="AN20" s="198">
        <v>746</v>
      </c>
      <c r="AO20" s="193">
        <v>847.73</v>
      </c>
      <c r="AP20" s="193">
        <v>898.79</v>
      </c>
      <c r="AQ20" s="193">
        <v>904.24</v>
      </c>
      <c r="AR20" s="193">
        <v>909.76</v>
      </c>
      <c r="AS20" s="193">
        <v>932.5</v>
      </c>
      <c r="AT20" s="194">
        <v>909.76</v>
      </c>
      <c r="AU20" s="202"/>
      <c r="AV20" s="198">
        <v>602.16999999999996</v>
      </c>
      <c r="AW20" s="193">
        <v>684.28</v>
      </c>
      <c r="AX20" s="193">
        <v>725.5</v>
      </c>
      <c r="AY20" s="193">
        <v>729.9</v>
      </c>
      <c r="AZ20" s="193">
        <v>734.35</v>
      </c>
      <c r="BA20" s="193">
        <v>752.71</v>
      </c>
      <c r="BB20" s="194">
        <v>734.35</v>
      </c>
    </row>
    <row r="21" spans="1:63" x14ac:dyDescent="0.25">
      <c r="A21" s="47">
        <v>1018001040018</v>
      </c>
      <c r="B21" s="47">
        <v>505101301114315</v>
      </c>
      <c r="C21" s="48">
        <v>7896016800856</v>
      </c>
      <c r="D21" s="50">
        <v>1169037</v>
      </c>
      <c r="E21" s="51" t="s">
        <v>30</v>
      </c>
      <c r="F21" s="52" t="s">
        <v>31</v>
      </c>
      <c r="G21" s="53" t="s">
        <v>32</v>
      </c>
      <c r="H21" s="54">
        <v>0.18</v>
      </c>
      <c r="I21" s="55" t="s">
        <v>103</v>
      </c>
      <c r="J21" s="49">
        <v>0</v>
      </c>
      <c r="K21" s="56">
        <v>0</v>
      </c>
      <c r="L21" s="58" t="s">
        <v>101</v>
      </c>
      <c r="M21" s="57" t="s">
        <v>102</v>
      </c>
      <c r="N21" s="70" t="s">
        <v>154</v>
      </c>
      <c r="O21" s="192">
        <v>23.04</v>
      </c>
      <c r="P21" s="193">
        <v>28.1</v>
      </c>
      <c r="Q21" s="193">
        <v>26.18181818181818</v>
      </c>
      <c r="R21" s="193">
        <v>24.774193548387096</v>
      </c>
      <c r="S21" s="193">
        <v>26.18181818181818</v>
      </c>
      <c r="T21" s="193">
        <v>26.18181818181818</v>
      </c>
      <c r="U21" s="193">
        <v>24.774193548387096</v>
      </c>
      <c r="V21" s="193">
        <v>24.774193548387096</v>
      </c>
      <c r="W21" s="193">
        <v>24.151200000000003</v>
      </c>
      <c r="X21" s="193">
        <v>27.76</v>
      </c>
      <c r="Y21" s="193">
        <v>28.8</v>
      </c>
      <c r="Z21" s="193">
        <v>24.774193548387096</v>
      </c>
      <c r="AA21" s="193">
        <v>24.774193548387096</v>
      </c>
      <c r="AB21" s="193">
        <v>24.278400000000001</v>
      </c>
      <c r="AC21" s="194">
        <v>27.92</v>
      </c>
      <c r="AD21" s="30"/>
      <c r="AE21" s="30"/>
      <c r="AF21" s="198">
        <v>31.85</v>
      </c>
      <c r="AG21" s="193">
        <v>36.19</v>
      </c>
      <c r="AH21" s="193">
        <v>38.369999999999997</v>
      </c>
      <c r="AI21" s="193">
        <v>38.590000000000003</v>
      </c>
      <c r="AJ21" s="193">
        <v>38.840000000000003</v>
      </c>
      <c r="AK21" s="193">
        <v>39.81</v>
      </c>
      <c r="AL21" s="194">
        <v>38.840000000000003</v>
      </c>
      <c r="AM21" s="160"/>
      <c r="AN21" s="198">
        <v>23.04</v>
      </c>
      <c r="AO21" s="193">
        <v>26.18</v>
      </c>
      <c r="AP21" s="193">
        <v>27.76</v>
      </c>
      <c r="AQ21" s="193">
        <v>27.92</v>
      </c>
      <c r="AR21" s="193">
        <v>28.1</v>
      </c>
      <c r="AS21" s="193">
        <v>28.8</v>
      </c>
      <c r="AT21" s="194">
        <v>28.1</v>
      </c>
      <c r="AU21" s="202"/>
      <c r="AV21" s="198">
        <v>18.59</v>
      </c>
      <c r="AW21" s="193">
        <v>21.13</v>
      </c>
      <c r="AX21" s="193">
        <v>22.4</v>
      </c>
      <c r="AY21" s="193">
        <v>22.53</v>
      </c>
      <c r="AZ21" s="193">
        <v>22.68</v>
      </c>
      <c r="BA21" s="193">
        <v>23.24</v>
      </c>
      <c r="BB21" s="194">
        <v>22.68</v>
      </c>
    </row>
    <row r="22" spans="1:63" x14ac:dyDescent="0.25">
      <c r="A22" s="47">
        <v>1018001040026</v>
      </c>
      <c r="B22" s="47">
        <v>505101302110313</v>
      </c>
      <c r="C22" s="48">
        <v>7896016800863</v>
      </c>
      <c r="D22" s="50">
        <v>1169038</v>
      </c>
      <c r="E22" s="51" t="s">
        <v>33</v>
      </c>
      <c r="F22" s="52" t="s">
        <v>31</v>
      </c>
      <c r="G22" s="53" t="s">
        <v>32</v>
      </c>
      <c r="H22" s="54">
        <v>0.18</v>
      </c>
      <c r="I22" s="55" t="s">
        <v>103</v>
      </c>
      <c r="J22" s="49">
        <v>0</v>
      </c>
      <c r="K22" s="56">
        <v>0</v>
      </c>
      <c r="L22" s="58" t="s">
        <v>101</v>
      </c>
      <c r="M22" s="57" t="s">
        <v>102</v>
      </c>
      <c r="N22" s="70" t="s">
        <v>154</v>
      </c>
      <c r="O22" s="192">
        <v>72.400000000000006</v>
      </c>
      <c r="P22" s="193">
        <v>88.3</v>
      </c>
      <c r="Q22" s="193">
        <v>82.27272727272728</v>
      </c>
      <c r="R22" s="193">
        <v>77.849462365591407</v>
      </c>
      <c r="S22" s="193">
        <v>82.27272727272728</v>
      </c>
      <c r="T22" s="193">
        <v>82.27272727272728</v>
      </c>
      <c r="U22" s="193">
        <v>77.849462365591407</v>
      </c>
      <c r="V22" s="193">
        <v>77.849462365591407</v>
      </c>
      <c r="W22" s="193">
        <v>75.890100000000004</v>
      </c>
      <c r="X22" s="193">
        <v>87.23</v>
      </c>
      <c r="Y22" s="193">
        <v>90.5</v>
      </c>
      <c r="Z22" s="193">
        <v>77.849462365591407</v>
      </c>
      <c r="AA22" s="193">
        <v>77.849462365591407</v>
      </c>
      <c r="AB22" s="193">
        <v>76.291200000000003</v>
      </c>
      <c r="AC22" s="194">
        <v>87.76</v>
      </c>
      <c r="AD22" s="30"/>
      <c r="AE22" s="30"/>
      <c r="AF22" s="198">
        <v>100.08</v>
      </c>
      <c r="AG22" s="193">
        <v>113.73</v>
      </c>
      <c r="AH22" s="193">
        <v>120.59</v>
      </c>
      <c r="AI22" s="193">
        <v>121.32</v>
      </c>
      <c r="AJ22" s="193">
        <v>122.06</v>
      </c>
      <c r="AK22" s="193">
        <v>125.11</v>
      </c>
      <c r="AL22" s="194">
        <v>122.06</v>
      </c>
      <c r="AM22" s="160"/>
      <c r="AN22" s="198">
        <v>72.400000000000006</v>
      </c>
      <c r="AO22" s="193">
        <v>82.27</v>
      </c>
      <c r="AP22" s="193">
        <v>87.23</v>
      </c>
      <c r="AQ22" s="193">
        <v>87.76</v>
      </c>
      <c r="AR22" s="193">
        <v>88.3</v>
      </c>
      <c r="AS22" s="193">
        <v>90.5</v>
      </c>
      <c r="AT22" s="194">
        <v>88.3</v>
      </c>
      <c r="AU22" s="202"/>
      <c r="AV22" s="198">
        <v>58.44</v>
      </c>
      <c r="AW22" s="193">
        <v>66.400000000000006</v>
      </c>
      <c r="AX22" s="193">
        <v>70.41</v>
      </c>
      <c r="AY22" s="193">
        <v>70.83</v>
      </c>
      <c r="AZ22" s="193">
        <v>71.27</v>
      </c>
      <c r="BA22" s="193">
        <v>73.05</v>
      </c>
      <c r="BB22" s="194">
        <v>71.27</v>
      </c>
    </row>
    <row r="23" spans="1:63" x14ac:dyDescent="0.25">
      <c r="A23" s="47">
        <v>1018004060022</v>
      </c>
      <c r="B23" s="47">
        <v>505115030021502</v>
      </c>
      <c r="C23" s="48">
        <v>7896016808258</v>
      </c>
      <c r="D23" s="50">
        <v>1339597</v>
      </c>
      <c r="E23" s="51" t="s">
        <v>164</v>
      </c>
      <c r="F23" s="52" t="s">
        <v>125</v>
      </c>
      <c r="G23" s="53" t="s">
        <v>124</v>
      </c>
      <c r="H23" s="54">
        <v>0.18</v>
      </c>
      <c r="I23" s="55" t="s">
        <v>104</v>
      </c>
      <c r="J23" s="49">
        <v>0.12</v>
      </c>
      <c r="K23" s="56">
        <v>0</v>
      </c>
      <c r="L23" s="58" t="s">
        <v>101</v>
      </c>
      <c r="M23" s="57" t="s">
        <v>101</v>
      </c>
      <c r="N23" s="70" t="s">
        <v>156</v>
      </c>
      <c r="O23" s="192" t="s">
        <v>106</v>
      </c>
      <c r="P23" s="193">
        <v>18453</v>
      </c>
      <c r="Q23" s="193">
        <v>17163.419832</v>
      </c>
      <c r="R23" s="193">
        <v>16240.831424999998</v>
      </c>
      <c r="S23" s="193">
        <v>17194.505399999998</v>
      </c>
      <c r="T23" s="193">
        <v>17261.308975</v>
      </c>
      <c r="U23" s="193">
        <v>16255.309109999998</v>
      </c>
      <c r="V23" s="193">
        <v>16270.010100000001</v>
      </c>
      <c r="W23" s="193">
        <v>18197.009999999998</v>
      </c>
      <c r="X23" s="193">
        <v>18197.009999999998</v>
      </c>
      <c r="Y23" s="193">
        <v>18987.25</v>
      </c>
      <c r="Z23" s="193">
        <v>16240.831424999998</v>
      </c>
      <c r="AA23" s="193">
        <v>16270.010100000001</v>
      </c>
      <c r="AB23" s="193">
        <v>18453</v>
      </c>
      <c r="AC23" s="194">
        <v>18324.099999999999</v>
      </c>
      <c r="AD23" s="30"/>
      <c r="AE23" s="30"/>
      <c r="AF23" s="199">
        <v>19754.060000000001</v>
      </c>
      <c r="AG23" s="200">
        <v>22730.89</v>
      </c>
      <c r="AH23" s="200">
        <v>24255.24</v>
      </c>
      <c r="AI23" s="200">
        <v>24419.040000000001</v>
      </c>
      <c r="AJ23" s="200">
        <v>24585.08</v>
      </c>
      <c r="AK23" s="200">
        <v>25272.66</v>
      </c>
      <c r="AL23" s="201">
        <v>22166.23</v>
      </c>
      <c r="AM23" s="161"/>
      <c r="AN23" s="199">
        <v>14725.75</v>
      </c>
      <c r="AO23" s="200">
        <v>17016.89</v>
      </c>
      <c r="AP23" s="200">
        <v>18197.009999999998</v>
      </c>
      <c r="AQ23" s="200">
        <v>18324.099999999999</v>
      </c>
      <c r="AR23" s="200">
        <v>18453</v>
      </c>
      <c r="AS23" s="200">
        <v>18987.25</v>
      </c>
      <c r="AT23" s="201">
        <v>16034.12</v>
      </c>
      <c r="AU23" s="203"/>
      <c r="AV23" s="199">
        <v>11886.62</v>
      </c>
      <c r="AW23" s="200">
        <v>13736.03</v>
      </c>
      <c r="AX23" s="200">
        <v>14688.62</v>
      </c>
      <c r="AY23" s="200">
        <v>14791.21</v>
      </c>
      <c r="AZ23" s="200">
        <v>14895.26</v>
      </c>
      <c r="BA23" s="200">
        <v>15326.5</v>
      </c>
      <c r="BB23" s="201">
        <v>12942.74</v>
      </c>
      <c r="BK23" s="117"/>
    </row>
    <row r="24" spans="1:63" x14ac:dyDescent="0.25">
      <c r="A24" s="47">
        <v>1018000930014</v>
      </c>
      <c r="B24" s="47">
        <v>505102501117316</v>
      </c>
      <c r="C24" s="48">
        <v>7896016800696</v>
      </c>
      <c r="D24" s="50">
        <v>1093655</v>
      </c>
      <c r="E24" s="51" t="s">
        <v>41</v>
      </c>
      <c r="F24" s="52" t="s">
        <v>42</v>
      </c>
      <c r="G24" s="53" t="s">
        <v>43</v>
      </c>
      <c r="H24" s="54">
        <v>0.18</v>
      </c>
      <c r="I24" s="55" t="s">
        <v>103</v>
      </c>
      <c r="J24" s="49">
        <v>0</v>
      </c>
      <c r="K24" s="56">
        <v>0</v>
      </c>
      <c r="L24" s="58" t="s">
        <v>101</v>
      </c>
      <c r="M24" s="57" t="s">
        <v>102</v>
      </c>
      <c r="N24" s="70" t="s">
        <v>154</v>
      </c>
      <c r="O24" s="192">
        <v>154.83000000000001</v>
      </c>
      <c r="P24" s="193">
        <v>188.82</v>
      </c>
      <c r="Q24" s="193">
        <v>175.94318181818184</v>
      </c>
      <c r="R24" s="193">
        <v>166.48387096774195</v>
      </c>
      <c r="S24" s="193">
        <v>175.94318181818184</v>
      </c>
      <c r="T24" s="193">
        <v>175.94318181818184</v>
      </c>
      <c r="U24" s="193">
        <v>166.48387096774195</v>
      </c>
      <c r="V24" s="193">
        <v>166.48387096774195</v>
      </c>
      <c r="W24" s="193">
        <v>162.28979999999999</v>
      </c>
      <c r="X24" s="193">
        <v>186.54</v>
      </c>
      <c r="Y24" s="193">
        <v>193.54</v>
      </c>
      <c r="Z24" s="193">
        <v>166.48387096774195</v>
      </c>
      <c r="AA24" s="193">
        <v>166.48387096774195</v>
      </c>
      <c r="AB24" s="193">
        <v>163.14048</v>
      </c>
      <c r="AC24" s="194">
        <v>187.67</v>
      </c>
      <c r="AD24" s="30"/>
      <c r="AE24" s="30"/>
      <c r="AF24" s="198">
        <v>214.04</v>
      </c>
      <c r="AG24" s="193">
        <v>243.22</v>
      </c>
      <c r="AH24" s="193">
        <v>257.88</v>
      </c>
      <c r="AI24" s="193">
        <v>259.44</v>
      </c>
      <c r="AJ24" s="193">
        <v>261.02999999999997</v>
      </c>
      <c r="AK24" s="193">
        <v>267.55</v>
      </c>
      <c r="AL24" s="194">
        <v>261.02999999999997</v>
      </c>
      <c r="AM24" s="160"/>
      <c r="AN24" s="198">
        <v>154.83000000000001</v>
      </c>
      <c r="AO24" s="193">
        <v>175.94</v>
      </c>
      <c r="AP24" s="193">
        <v>186.54</v>
      </c>
      <c r="AQ24" s="193">
        <v>187.67</v>
      </c>
      <c r="AR24" s="193">
        <v>188.82</v>
      </c>
      <c r="AS24" s="193">
        <v>193.54</v>
      </c>
      <c r="AT24" s="194">
        <v>188.82</v>
      </c>
      <c r="AU24" s="202"/>
      <c r="AV24" s="198">
        <v>124.97</v>
      </c>
      <c r="AW24" s="193">
        <v>142.01</v>
      </c>
      <c r="AX24" s="193">
        <v>150.57</v>
      </c>
      <c r="AY24" s="193">
        <v>151.47999999999999</v>
      </c>
      <c r="AZ24" s="193">
        <v>152.41</v>
      </c>
      <c r="BA24" s="193">
        <v>156.22</v>
      </c>
      <c r="BB24" s="194">
        <v>152.41</v>
      </c>
    </row>
    <row r="25" spans="1:63" x14ac:dyDescent="0.25">
      <c r="A25" s="47">
        <v>1018001190022</v>
      </c>
      <c r="B25" s="47">
        <v>505102801110317</v>
      </c>
      <c r="C25" s="48">
        <v>7896016800702</v>
      </c>
      <c r="D25" s="50">
        <v>1113754</v>
      </c>
      <c r="E25" s="51" t="s">
        <v>45</v>
      </c>
      <c r="F25" s="52" t="s">
        <v>42</v>
      </c>
      <c r="G25" s="53" t="s">
        <v>46</v>
      </c>
      <c r="H25" s="54">
        <v>0.18</v>
      </c>
      <c r="I25" s="55" t="s">
        <v>103</v>
      </c>
      <c r="J25" s="49">
        <v>0</v>
      </c>
      <c r="K25" s="56">
        <v>0</v>
      </c>
      <c r="L25" s="58" t="s">
        <v>101</v>
      </c>
      <c r="M25" s="57" t="s">
        <v>102</v>
      </c>
      <c r="N25" s="70" t="s">
        <v>154</v>
      </c>
      <c r="O25" s="192">
        <v>958.68</v>
      </c>
      <c r="P25" s="193">
        <v>1169.1300000000001</v>
      </c>
      <c r="Q25" s="193">
        <v>1089.4090909090908</v>
      </c>
      <c r="R25" s="193">
        <v>1030.8387096774193</v>
      </c>
      <c r="S25" s="193">
        <v>1089.4090909090908</v>
      </c>
      <c r="T25" s="193">
        <v>1089.4090909090908</v>
      </c>
      <c r="U25" s="193">
        <v>1030.8387096774193</v>
      </c>
      <c r="V25" s="193">
        <v>1030.8387096774193</v>
      </c>
      <c r="W25" s="193">
        <v>1004.8847999999999</v>
      </c>
      <c r="X25" s="193">
        <v>1155.04</v>
      </c>
      <c r="Y25" s="193">
        <v>1198.3499999999999</v>
      </c>
      <c r="Z25" s="193">
        <v>1030.8387096774193</v>
      </c>
      <c r="AA25" s="193">
        <v>1030.8387096774193</v>
      </c>
      <c r="AB25" s="193">
        <v>1010.12832</v>
      </c>
      <c r="AC25" s="194">
        <v>1162.04</v>
      </c>
      <c r="AD25" s="30"/>
      <c r="AE25" s="30"/>
      <c r="AF25" s="198">
        <v>1325.31</v>
      </c>
      <c r="AG25" s="193">
        <v>1506.04</v>
      </c>
      <c r="AH25" s="193">
        <v>1596.77</v>
      </c>
      <c r="AI25" s="193">
        <v>1606.45</v>
      </c>
      <c r="AJ25" s="193">
        <v>1616.25</v>
      </c>
      <c r="AK25" s="193">
        <v>1656.64</v>
      </c>
      <c r="AL25" s="194">
        <v>1616.25</v>
      </c>
      <c r="AM25" s="160"/>
      <c r="AN25" s="198">
        <v>958.68</v>
      </c>
      <c r="AO25" s="193">
        <v>1089.4100000000001</v>
      </c>
      <c r="AP25" s="193">
        <v>1155.04</v>
      </c>
      <c r="AQ25" s="193">
        <v>1162.04</v>
      </c>
      <c r="AR25" s="193">
        <v>1169.1300000000001</v>
      </c>
      <c r="AS25" s="193">
        <v>1198.3499999999999</v>
      </c>
      <c r="AT25" s="194">
        <v>1169.1300000000001</v>
      </c>
      <c r="AU25" s="202"/>
      <c r="AV25" s="198">
        <v>773.84</v>
      </c>
      <c r="AW25" s="193">
        <v>879.37</v>
      </c>
      <c r="AX25" s="193">
        <v>932.34</v>
      </c>
      <c r="AY25" s="193">
        <v>937.99</v>
      </c>
      <c r="AZ25" s="193">
        <v>943.72</v>
      </c>
      <c r="BA25" s="193">
        <v>967.3</v>
      </c>
      <c r="BB25" s="194">
        <v>943.72</v>
      </c>
    </row>
    <row r="26" spans="1:63" x14ac:dyDescent="0.25">
      <c r="A26" s="47">
        <v>1018001420033</v>
      </c>
      <c r="B26" s="47">
        <v>505103302118310</v>
      </c>
      <c r="C26" s="48">
        <v>7896016800726</v>
      </c>
      <c r="D26" s="50">
        <v>1231687</v>
      </c>
      <c r="E26" s="51" t="s">
        <v>165</v>
      </c>
      <c r="F26" s="52" t="s">
        <v>51</v>
      </c>
      <c r="G26" s="53" t="s">
        <v>52</v>
      </c>
      <c r="H26" s="54">
        <v>0.18</v>
      </c>
      <c r="I26" s="55" t="s">
        <v>103</v>
      </c>
      <c r="J26" s="49">
        <v>0</v>
      </c>
      <c r="K26" s="56">
        <v>0</v>
      </c>
      <c r="L26" s="58" t="s">
        <v>101</v>
      </c>
      <c r="M26" s="57" t="s">
        <v>101</v>
      </c>
      <c r="N26" s="70" t="s">
        <v>154</v>
      </c>
      <c r="O26" s="192" t="s">
        <v>106</v>
      </c>
      <c r="P26" s="193">
        <v>216.07</v>
      </c>
      <c r="Q26" s="193">
        <v>201.33547200000001</v>
      </c>
      <c r="R26" s="193">
        <v>190.51304999999999</v>
      </c>
      <c r="S26" s="193">
        <v>201.33402599999999</v>
      </c>
      <c r="T26" s="193">
        <v>201.33837700000001</v>
      </c>
      <c r="U26" s="193">
        <v>190.51359599999998</v>
      </c>
      <c r="V26" s="193">
        <v>190.50891899999999</v>
      </c>
      <c r="W26" s="193">
        <v>213.46</v>
      </c>
      <c r="X26" s="193">
        <v>213.46</v>
      </c>
      <c r="Y26" s="193">
        <v>221.47</v>
      </c>
      <c r="Z26" s="193">
        <v>190.51304999999999</v>
      </c>
      <c r="AA26" s="193">
        <v>190.50891899999999</v>
      </c>
      <c r="AB26" s="193">
        <v>216.07</v>
      </c>
      <c r="AC26" s="194">
        <v>214.76</v>
      </c>
      <c r="AD26" s="30"/>
      <c r="AE26" s="30"/>
      <c r="AF26" s="198">
        <v>244.92</v>
      </c>
      <c r="AG26" s="193">
        <v>278.32</v>
      </c>
      <c r="AH26" s="193">
        <v>295.08999999999997</v>
      </c>
      <c r="AI26" s="193">
        <v>296.89</v>
      </c>
      <c r="AJ26" s="193">
        <v>298.7</v>
      </c>
      <c r="AK26" s="193">
        <v>306.16000000000003</v>
      </c>
      <c r="AL26" s="194">
        <v>298.7</v>
      </c>
      <c r="AM26" s="160"/>
      <c r="AN26" s="198">
        <v>177.17</v>
      </c>
      <c r="AO26" s="193">
        <v>201.33</v>
      </c>
      <c r="AP26" s="193">
        <v>213.46</v>
      </c>
      <c r="AQ26" s="193">
        <v>214.76</v>
      </c>
      <c r="AR26" s="193">
        <v>216.07</v>
      </c>
      <c r="AS26" s="193">
        <v>221.47</v>
      </c>
      <c r="AT26" s="194">
        <v>216.07</v>
      </c>
      <c r="AU26" s="202"/>
      <c r="AV26" s="198">
        <v>143.01</v>
      </c>
      <c r="AW26" s="193">
        <v>162.51</v>
      </c>
      <c r="AX26" s="193">
        <v>172.3</v>
      </c>
      <c r="AY26" s="193">
        <v>173.35</v>
      </c>
      <c r="AZ26" s="193">
        <v>174.41</v>
      </c>
      <c r="BA26" s="193">
        <v>178.77</v>
      </c>
      <c r="BB26" s="194">
        <v>174.41</v>
      </c>
    </row>
    <row r="27" spans="1:63" x14ac:dyDescent="0.25">
      <c r="A27" s="47">
        <v>1018004080015</v>
      </c>
      <c r="B27" s="47">
        <v>505116070022701</v>
      </c>
      <c r="C27" s="48">
        <v>7896016808272</v>
      </c>
      <c r="D27" s="50">
        <v>1319909</v>
      </c>
      <c r="E27" s="51" t="s">
        <v>166</v>
      </c>
      <c r="F27" s="52" t="s">
        <v>146</v>
      </c>
      <c r="G27" s="53" t="s">
        <v>145</v>
      </c>
      <c r="H27" s="54">
        <v>0.18</v>
      </c>
      <c r="I27" s="55" t="s">
        <v>104</v>
      </c>
      <c r="J27" s="49">
        <v>0.12</v>
      </c>
      <c r="K27" s="56">
        <v>0</v>
      </c>
      <c r="L27" s="56" t="s">
        <v>101</v>
      </c>
      <c r="M27" s="57" t="s">
        <v>101</v>
      </c>
      <c r="N27" s="70" t="s">
        <v>155</v>
      </c>
      <c r="O27" s="192" t="s">
        <v>106</v>
      </c>
      <c r="P27" s="193">
        <v>3223.78</v>
      </c>
      <c r="Q27" s="193">
        <v>2998.4799600000001</v>
      </c>
      <c r="R27" s="193">
        <v>2837.3021250000002</v>
      </c>
      <c r="S27" s="193">
        <v>3003.9182040000001</v>
      </c>
      <c r="T27" s="193">
        <v>3015.5847010000002</v>
      </c>
      <c r="U27" s="193">
        <v>2839.8377460000002</v>
      </c>
      <c r="V27" s="193">
        <v>2842.4068260000004</v>
      </c>
      <c r="W27" s="193">
        <v>3179.05</v>
      </c>
      <c r="X27" s="193">
        <v>3179.05</v>
      </c>
      <c r="Y27" s="193">
        <v>3317.11</v>
      </c>
      <c r="Z27" s="193">
        <v>2837.3021250000002</v>
      </c>
      <c r="AA27" s="193">
        <v>2842.4068260000004</v>
      </c>
      <c r="AB27" s="193">
        <v>3223.78</v>
      </c>
      <c r="AC27" s="194">
        <v>3201.26</v>
      </c>
      <c r="AD27" s="30"/>
      <c r="AE27" s="30"/>
      <c r="AF27" s="199">
        <v>3451.07</v>
      </c>
      <c r="AG27" s="200">
        <v>3971.12</v>
      </c>
      <c r="AH27" s="200">
        <v>4237.43</v>
      </c>
      <c r="AI27" s="200">
        <v>4266.0600000000004</v>
      </c>
      <c r="AJ27" s="200">
        <v>4295.0600000000004</v>
      </c>
      <c r="AK27" s="200">
        <v>4415.18</v>
      </c>
      <c r="AL27" s="201">
        <v>3872.48</v>
      </c>
      <c r="AM27" s="161"/>
      <c r="AN27" s="199">
        <v>2572.62</v>
      </c>
      <c r="AO27" s="200">
        <v>2972.88</v>
      </c>
      <c r="AP27" s="200">
        <v>3179.05</v>
      </c>
      <c r="AQ27" s="200">
        <v>3201.26</v>
      </c>
      <c r="AR27" s="200">
        <v>3223.78</v>
      </c>
      <c r="AS27" s="200">
        <v>3317.11</v>
      </c>
      <c r="AT27" s="201">
        <v>2801.19</v>
      </c>
      <c r="AU27" s="202"/>
      <c r="AV27" s="199">
        <v>2076.61</v>
      </c>
      <c r="AW27" s="200">
        <v>2399.6999999999998</v>
      </c>
      <c r="AX27" s="200">
        <v>2566.12</v>
      </c>
      <c r="AY27" s="200">
        <v>2584.0500000000002</v>
      </c>
      <c r="AZ27" s="200">
        <v>2602.23</v>
      </c>
      <c r="BA27" s="200">
        <v>2677.57</v>
      </c>
      <c r="BB27" s="201">
        <v>2261.12</v>
      </c>
    </row>
    <row r="28" spans="1:63" x14ac:dyDescent="0.25">
      <c r="A28" s="47">
        <v>1018004080023</v>
      </c>
      <c r="B28" s="47">
        <v>505116070022601</v>
      </c>
      <c r="C28" s="48">
        <v>7896016808265</v>
      </c>
      <c r="D28" s="50">
        <v>1319946</v>
      </c>
      <c r="E28" s="51" t="s">
        <v>167</v>
      </c>
      <c r="F28" s="52" t="s">
        <v>147</v>
      </c>
      <c r="G28" s="53" t="s">
        <v>145</v>
      </c>
      <c r="H28" s="54">
        <v>0.18</v>
      </c>
      <c r="I28" s="55" t="s">
        <v>104</v>
      </c>
      <c r="J28" s="49">
        <v>0.12</v>
      </c>
      <c r="K28" s="56">
        <v>0</v>
      </c>
      <c r="L28" s="56" t="s">
        <v>101</v>
      </c>
      <c r="M28" s="57" t="s">
        <v>101</v>
      </c>
      <c r="N28" s="70" t="s">
        <v>155</v>
      </c>
      <c r="O28" s="192" t="s">
        <v>106</v>
      </c>
      <c r="P28" s="193">
        <v>8059.46</v>
      </c>
      <c r="Q28" s="193">
        <v>7496.2234799999997</v>
      </c>
      <c r="R28" s="193">
        <v>7093.2776249999997</v>
      </c>
      <c r="S28" s="193">
        <v>7509.8048279999994</v>
      </c>
      <c r="T28" s="193">
        <v>7538.9753890000011</v>
      </c>
      <c r="U28" s="193">
        <v>7099.6032359999999</v>
      </c>
      <c r="V28" s="193">
        <v>7106.0258819999999</v>
      </c>
      <c r="W28" s="193">
        <v>7947.65</v>
      </c>
      <c r="X28" s="193">
        <v>7947.65</v>
      </c>
      <c r="Y28" s="193">
        <v>8292.7900000000009</v>
      </c>
      <c r="Z28" s="193">
        <v>7093.2776249999997</v>
      </c>
      <c r="AA28" s="193">
        <v>7106.0258819999999</v>
      </c>
      <c r="AB28" s="193">
        <v>8059.46</v>
      </c>
      <c r="AC28" s="194">
        <v>8003.16</v>
      </c>
      <c r="AD28" s="30"/>
      <c r="AE28" s="30"/>
      <c r="AF28" s="199">
        <v>8627.7000000000007</v>
      </c>
      <c r="AG28" s="200">
        <v>9927.85</v>
      </c>
      <c r="AH28" s="200">
        <v>10593.61</v>
      </c>
      <c r="AI28" s="200">
        <v>10665.16</v>
      </c>
      <c r="AJ28" s="200">
        <v>10737.68</v>
      </c>
      <c r="AK28" s="200">
        <v>11037.97</v>
      </c>
      <c r="AL28" s="201">
        <v>9681.23</v>
      </c>
      <c r="AM28" s="161"/>
      <c r="AN28" s="199">
        <v>6431.56</v>
      </c>
      <c r="AO28" s="200">
        <v>7432.23</v>
      </c>
      <c r="AP28" s="200">
        <v>7947.65</v>
      </c>
      <c r="AQ28" s="200">
        <v>8003.16</v>
      </c>
      <c r="AR28" s="200">
        <v>8059.46</v>
      </c>
      <c r="AS28" s="200">
        <v>8292.7900000000009</v>
      </c>
      <c r="AT28" s="201">
        <v>7003</v>
      </c>
      <c r="AU28" s="202"/>
      <c r="AV28" s="199">
        <v>5191.55</v>
      </c>
      <c r="AW28" s="200">
        <v>5999.29</v>
      </c>
      <c r="AX28" s="200">
        <v>6415.34</v>
      </c>
      <c r="AY28" s="200">
        <v>6460.15</v>
      </c>
      <c r="AZ28" s="200">
        <v>6505.59</v>
      </c>
      <c r="BA28" s="200">
        <v>6693.94</v>
      </c>
      <c r="BB28" s="201">
        <v>5652.82</v>
      </c>
    </row>
    <row r="29" spans="1:63" x14ac:dyDescent="0.25">
      <c r="A29" s="47">
        <v>1018003900078</v>
      </c>
      <c r="B29" s="47">
        <v>505113100020505</v>
      </c>
      <c r="C29" s="48">
        <v>7896016808197</v>
      </c>
      <c r="D29" s="50">
        <v>1306823</v>
      </c>
      <c r="E29" s="51" t="s">
        <v>62</v>
      </c>
      <c r="F29" s="52" t="s">
        <v>97</v>
      </c>
      <c r="G29" s="53" t="s">
        <v>63</v>
      </c>
      <c r="H29" s="54">
        <v>0.18</v>
      </c>
      <c r="I29" s="55" t="s">
        <v>103</v>
      </c>
      <c r="J29" s="49">
        <v>0</v>
      </c>
      <c r="K29" s="56">
        <v>0</v>
      </c>
      <c r="L29" s="58" t="s">
        <v>101</v>
      </c>
      <c r="M29" s="57" t="s">
        <v>101</v>
      </c>
      <c r="N29" s="70" t="s">
        <v>157</v>
      </c>
      <c r="O29" s="192" t="s">
        <v>106</v>
      </c>
      <c r="P29" s="193">
        <v>5564.29</v>
      </c>
      <c r="Q29" s="193">
        <v>5185.0061999999998</v>
      </c>
      <c r="R29" s="193">
        <v>4906.2956249999997</v>
      </c>
      <c r="S29" s="193">
        <v>5184.8054219999995</v>
      </c>
      <c r="T29" s="193">
        <v>5184.951849</v>
      </c>
      <c r="U29" s="193">
        <v>4906.1597760000004</v>
      </c>
      <c r="V29" s="193">
        <v>4906.0344930000001</v>
      </c>
      <c r="W29" s="193">
        <v>5497.25</v>
      </c>
      <c r="X29" s="193">
        <v>5497.25</v>
      </c>
      <c r="Y29" s="193">
        <v>5703.39</v>
      </c>
      <c r="Z29" s="193">
        <v>4906.2956249999997</v>
      </c>
      <c r="AA29" s="193">
        <v>4906.0344930000001</v>
      </c>
      <c r="AB29" s="193">
        <v>5564.29</v>
      </c>
      <c r="AC29" s="194">
        <v>5530.56</v>
      </c>
      <c r="AD29" s="30"/>
      <c r="AE29" s="30"/>
      <c r="AF29" s="198">
        <v>6307.67</v>
      </c>
      <c r="AG29" s="193">
        <v>7167.82</v>
      </c>
      <c r="AH29" s="193">
        <v>7599.62</v>
      </c>
      <c r="AI29" s="193">
        <v>7645.67</v>
      </c>
      <c r="AJ29" s="193">
        <v>7692.3</v>
      </c>
      <c r="AK29" s="193">
        <v>7884.6</v>
      </c>
      <c r="AL29" s="194">
        <v>7692.3</v>
      </c>
      <c r="AM29" s="160"/>
      <c r="AN29" s="198">
        <v>4562.71</v>
      </c>
      <c r="AO29" s="193">
        <v>5184.8999999999996</v>
      </c>
      <c r="AP29" s="193">
        <v>5497.25</v>
      </c>
      <c r="AQ29" s="193">
        <v>5530.56</v>
      </c>
      <c r="AR29" s="193">
        <v>5564.29</v>
      </c>
      <c r="AS29" s="193">
        <v>5703.39</v>
      </c>
      <c r="AT29" s="194">
        <v>5564.29</v>
      </c>
      <c r="AU29" s="202"/>
      <c r="AV29" s="198">
        <v>3683.01</v>
      </c>
      <c r="AW29" s="193">
        <v>4185.25</v>
      </c>
      <c r="AX29" s="193">
        <v>4437.38</v>
      </c>
      <c r="AY29" s="193">
        <v>4464.26</v>
      </c>
      <c r="AZ29" s="193">
        <v>4491.49</v>
      </c>
      <c r="BA29" s="193">
        <v>4603.7700000000004</v>
      </c>
      <c r="BB29" s="194">
        <v>4491.49</v>
      </c>
    </row>
    <row r="30" spans="1:63" x14ac:dyDescent="0.25">
      <c r="A30" s="47">
        <v>1018003900019</v>
      </c>
      <c r="B30" s="47">
        <v>505107701157215</v>
      </c>
      <c r="C30" s="48">
        <v>7896016806469</v>
      </c>
      <c r="D30" s="50">
        <v>1214996</v>
      </c>
      <c r="E30" s="51" t="s">
        <v>64</v>
      </c>
      <c r="F30" s="52" t="s">
        <v>65</v>
      </c>
      <c r="G30" s="53" t="s">
        <v>63</v>
      </c>
      <c r="H30" s="54">
        <v>0.18</v>
      </c>
      <c r="I30" s="55" t="s">
        <v>103</v>
      </c>
      <c r="J30" s="49">
        <v>0</v>
      </c>
      <c r="K30" s="56">
        <v>0</v>
      </c>
      <c r="L30" s="58" t="s">
        <v>101</v>
      </c>
      <c r="M30" s="57" t="s">
        <v>101</v>
      </c>
      <c r="N30" s="70" t="s">
        <v>157</v>
      </c>
      <c r="O30" s="192" t="s">
        <v>106</v>
      </c>
      <c r="P30" s="193">
        <v>1752.22</v>
      </c>
      <c r="Q30" s="193">
        <v>1632.77352</v>
      </c>
      <c r="R30" s="193">
        <v>1545.0067499999998</v>
      </c>
      <c r="S30" s="193">
        <v>1632.7185959999999</v>
      </c>
      <c r="T30" s="193">
        <v>1632.761782</v>
      </c>
      <c r="U30" s="193">
        <v>1544.964489</v>
      </c>
      <c r="V30" s="193">
        <v>1544.932374</v>
      </c>
      <c r="W30" s="193">
        <v>1731.1</v>
      </c>
      <c r="X30" s="193">
        <v>1731.1</v>
      </c>
      <c r="Y30" s="193">
        <v>1796.02</v>
      </c>
      <c r="Z30" s="193">
        <v>1545.0067499999998</v>
      </c>
      <c r="AA30" s="193">
        <v>1544.932374</v>
      </c>
      <c r="AB30" s="193">
        <v>1752.22</v>
      </c>
      <c r="AC30" s="194">
        <v>1741.59</v>
      </c>
      <c r="AD30" s="30"/>
      <c r="AE30" s="30"/>
      <c r="AF30" s="198">
        <v>1986.31</v>
      </c>
      <c r="AG30" s="193">
        <v>2257.1799999999998</v>
      </c>
      <c r="AH30" s="193">
        <v>2393.14</v>
      </c>
      <c r="AI30" s="193">
        <v>2407.64</v>
      </c>
      <c r="AJ30" s="193">
        <v>2422.34</v>
      </c>
      <c r="AK30" s="193">
        <v>2482.89</v>
      </c>
      <c r="AL30" s="194">
        <v>2422.34</v>
      </c>
      <c r="AM30" s="160"/>
      <c r="AN30" s="198">
        <v>1436.82</v>
      </c>
      <c r="AO30" s="193">
        <v>1632.75</v>
      </c>
      <c r="AP30" s="193">
        <v>1731.1</v>
      </c>
      <c r="AQ30" s="193">
        <v>1741.59</v>
      </c>
      <c r="AR30" s="193">
        <v>1752.22</v>
      </c>
      <c r="AS30" s="193">
        <v>1796.02</v>
      </c>
      <c r="AT30" s="194">
        <v>1752.22</v>
      </c>
      <c r="AU30" s="202"/>
      <c r="AV30" s="198">
        <v>1159.8</v>
      </c>
      <c r="AW30" s="193">
        <v>1317.95</v>
      </c>
      <c r="AX30" s="193">
        <v>1397.34</v>
      </c>
      <c r="AY30" s="193">
        <v>1405.81</v>
      </c>
      <c r="AZ30" s="193">
        <v>1414.39</v>
      </c>
      <c r="BA30" s="193">
        <v>1449.74</v>
      </c>
      <c r="BB30" s="194">
        <v>1414.39</v>
      </c>
    </row>
    <row r="31" spans="1:63" x14ac:dyDescent="0.25">
      <c r="A31" s="47">
        <v>1018001090044</v>
      </c>
      <c r="B31" s="47">
        <v>505112120019203</v>
      </c>
      <c r="C31" s="48">
        <v>7896016807534</v>
      </c>
      <c r="D31" s="50">
        <v>1281034</v>
      </c>
      <c r="E31" s="51" t="s">
        <v>69</v>
      </c>
      <c r="F31" s="52" t="s">
        <v>71</v>
      </c>
      <c r="G31" s="53" t="s">
        <v>70</v>
      </c>
      <c r="H31" s="54">
        <v>0.18</v>
      </c>
      <c r="I31" s="55" t="s">
        <v>103</v>
      </c>
      <c r="J31" s="49">
        <v>0</v>
      </c>
      <c r="K31" s="56">
        <v>0</v>
      </c>
      <c r="L31" s="56" t="s">
        <v>102</v>
      </c>
      <c r="M31" s="57" t="s">
        <v>101</v>
      </c>
      <c r="N31" s="70" t="s">
        <v>154</v>
      </c>
      <c r="O31" s="192" t="s">
        <v>106</v>
      </c>
      <c r="P31" s="193">
        <v>284.76</v>
      </c>
      <c r="Q31" s="193">
        <v>243.22927200000001</v>
      </c>
      <c r="R31" s="193">
        <v>243.22927200000001</v>
      </c>
      <c r="S31" s="193">
        <v>243.24199199999998</v>
      </c>
      <c r="T31" s="193">
        <v>243.21527100000003</v>
      </c>
      <c r="U31" s="193">
        <v>243.23598199999995</v>
      </c>
      <c r="V31" s="193">
        <v>243.24199199999998</v>
      </c>
      <c r="W31" s="193">
        <v>281.32</v>
      </c>
      <c r="X31" s="193">
        <v>281.32</v>
      </c>
      <c r="Y31" s="193">
        <v>291.87</v>
      </c>
      <c r="Z31" s="193">
        <v>243.22927200000001</v>
      </c>
      <c r="AA31" s="193">
        <v>243.24199199999998</v>
      </c>
      <c r="AB31" s="193">
        <v>284.76</v>
      </c>
      <c r="AC31" s="194">
        <v>283.02999999999997</v>
      </c>
      <c r="AD31" s="30"/>
      <c r="AE31" s="168"/>
      <c r="AF31" s="198">
        <v>322.8</v>
      </c>
      <c r="AG31" s="193">
        <v>366.81</v>
      </c>
      <c r="AH31" s="193">
        <v>388.9</v>
      </c>
      <c r="AI31" s="193">
        <v>391.27</v>
      </c>
      <c r="AJ31" s="193">
        <v>393.66</v>
      </c>
      <c r="AK31" s="193">
        <v>403.49</v>
      </c>
      <c r="AL31" s="194">
        <v>393.66</v>
      </c>
      <c r="AM31" s="160"/>
      <c r="AN31" s="198">
        <v>233.5</v>
      </c>
      <c r="AO31" s="193">
        <v>265.33999999999997</v>
      </c>
      <c r="AP31" s="193">
        <v>281.32</v>
      </c>
      <c r="AQ31" s="193">
        <v>283.02999999999997</v>
      </c>
      <c r="AR31" s="193">
        <v>284.76</v>
      </c>
      <c r="AS31" s="193">
        <v>291.87</v>
      </c>
      <c r="AT31" s="194">
        <v>284.76</v>
      </c>
      <c r="AU31" s="202"/>
      <c r="AV31" s="198">
        <v>188.48</v>
      </c>
      <c r="AW31" s="193">
        <v>214.18</v>
      </c>
      <c r="AX31" s="193">
        <v>227.08</v>
      </c>
      <c r="AY31" s="193">
        <v>228.46</v>
      </c>
      <c r="AZ31" s="193">
        <v>229.85</v>
      </c>
      <c r="BA31" s="193">
        <v>235.59</v>
      </c>
      <c r="BB31" s="194">
        <v>229.85</v>
      </c>
    </row>
    <row r="32" spans="1:63" x14ac:dyDescent="0.25">
      <c r="A32" s="179">
        <v>1018003920036</v>
      </c>
      <c r="B32" s="179">
        <v>505107801119218</v>
      </c>
      <c r="C32" s="180">
        <v>7896016806599</v>
      </c>
      <c r="D32" s="181">
        <v>1221908</v>
      </c>
      <c r="E32" s="173" t="s">
        <v>168</v>
      </c>
      <c r="F32" s="174" t="s">
        <v>76</v>
      </c>
      <c r="G32" s="175" t="s">
        <v>77</v>
      </c>
      <c r="H32" s="176">
        <v>0.18</v>
      </c>
      <c r="I32" s="177" t="s">
        <v>103</v>
      </c>
      <c r="J32" s="182">
        <v>0</v>
      </c>
      <c r="K32" s="178">
        <v>0</v>
      </c>
      <c r="L32" s="58" t="s">
        <v>101</v>
      </c>
      <c r="M32" s="57" t="s">
        <v>102</v>
      </c>
      <c r="N32" s="70" t="s">
        <v>155</v>
      </c>
      <c r="O32" s="192">
        <v>5062.47</v>
      </c>
      <c r="P32" s="193">
        <v>6173.75</v>
      </c>
      <c r="Q32" s="193">
        <v>5752.806818181818</v>
      </c>
      <c r="R32" s="193">
        <v>5443.5161290322585</v>
      </c>
      <c r="S32" s="193">
        <v>5752.806818181818</v>
      </c>
      <c r="T32" s="193">
        <v>5752.806818181818</v>
      </c>
      <c r="U32" s="193">
        <v>5443.5161290322585</v>
      </c>
      <c r="V32" s="193">
        <v>5443.5161290322585</v>
      </c>
      <c r="W32" s="193">
        <v>5306.4431999999997</v>
      </c>
      <c r="X32" s="193">
        <v>6099.36</v>
      </c>
      <c r="Y32" s="193">
        <v>6328.09</v>
      </c>
      <c r="Z32" s="193">
        <v>5443.5161290322585</v>
      </c>
      <c r="AA32" s="193">
        <v>5443.5161290322585</v>
      </c>
      <c r="AB32" s="193">
        <v>5334.12</v>
      </c>
      <c r="AC32" s="194">
        <v>6136.33</v>
      </c>
      <c r="AD32" s="30"/>
      <c r="AE32" s="30"/>
      <c r="AF32" s="198">
        <v>6998.56</v>
      </c>
      <c r="AG32" s="193">
        <v>7952.92</v>
      </c>
      <c r="AH32" s="193">
        <v>8432</v>
      </c>
      <c r="AI32" s="193">
        <v>8483.11</v>
      </c>
      <c r="AJ32" s="193">
        <v>8534.84</v>
      </c>
      <c r="AK32" s="193">
        <v>8748.2099999999991</v>
      </c>
      <c r="AL32" s="194">
        <v>8534.84</v>
      </c>
      <c r="AM32" s="160"/>
      <c r="AN32" s="198">
        <v>5062.47</v>
      </c>
      <c r="AO32" s="193">
        <v>5752.81</v>
      </c>
      <c r="AP32" s="193">
        <v>6099.36</v>
      </c>
      <c r="AQ32" s="193">
        <v>6136.33</v>
      </c>
      <c r="AR32" s="193">
        <v>6173.75</v>
      </c>
      <c r="AS32" s="193">
        <v>6328.09</v>
      </c>
      <c r="AT32" s="194">
        <v>6173.75</v>
      </c>
      <c r="AU32" s="202"/>
      <c r="AV32" s="198">
        <v>4086.42</v>
      </c>
      <c r="AW32" s="193">
        <v>4643.66</v>
      </c>
      <c r="AX32" s="193">
        <v>4923.3999999999996</v>
      </c>
      <c r="AY32" s="193">
        <v>4953.24</v>
      </c>
      <c r="AZ32" s="193">
        <v>4983.45</v>
      </c>
      <c r="BA32" s="193">
        <v>5108.03</v>
      </c>
      <c r="BB32" s="194">
        <v>4983.45</v>
      </c>
    </row>
    <row r="33" spans="1:54" x14ac:dyDescent="0.25">
      <c r="A33" s="179" t="s">
        <v>79</v>
      </c>
      <c r="B33" s="179">
        <v>505112050017802</v>
      </c>
      <c r="C33" s="180">
        <v>7896016807046</v>
      </c>
      <c r="D33" s="181">
        <v>1294053</v>
      </c>
      <c r="E33" s="173" t="s">
        <v>169</v>
      </c>
      <c r="F33" s="174" t="s">
        <v>81</v>
      </c>
      <c r="G33" s="175" t="s">
        <v>77</v>
      </c>
      <c r="H33" s="176">
        <v>0.18</v>
      </c>
      <c r="I33" s="177" t="s">
        <v>103</v>
      </c>
      <c r="J33" s="182">
        <v>0</v>
      </c>
      <c r="K33" s="178">
        <v>0</v>
      </c>
      <c r="L33" s="58" t="s">
        <v>101</v>
      </c>
      <c r="M33" s="183" t="s">
        <v>102</v>
      </c>
      <c r="N33" s="184" t="s">
        <v>155</v>
      </c>
      <c r="O33" s="195">
        <v>10053.41</v>
      </c>
      <c r="P33" s="196">
        <v>12260.26</v>
      </c>
      <c r="Q33" s="196">
        <v>11424.329545454546</v>
      </c>
      <c r="R33" s="196">
        <v>10810.118279569893</v>
      </c>
      <c r="S33" s="196">
        <v>11424.329545454546</v>
      </c>
      <c r="T33" s="196">
        <v>11424.329545454546</v>
      </c>
      <c r="U33" s="196">
        <v>10810.118279569893</v>
      </c>
      <c r="V33" s="196">
        <v>10810.118279569893</v>
      </c>
      <c r="W33" s="196">
        <v>10537.909800000001</v>
      </c>
      <c r="X33" s="196">
        <v>12112.54</v>
      </c>
      <c r="Y33" s="196">
        <v>12566.76</v>
      </c>
      <c r="Z33" s="196">
        <v>10810.118279569893</v>
      </c>
      <c r="AA33" s="196">
        <v>10810.118279569893</v>
      </c>
      <c r="AB33" s="196">
        <v>10592.86464</v>
      </c>
      <c r="AC33" s="197">
        <v>12185.95</v>
      </c>
      <c r="AD33" s="30"/>
      <c r="AE33" s="30"/>
      <c r="AF33" s="198">
        <v>13898.24</v>
      </c>
      <c r="AG33" s="193">
        <v>15793.46</v>
      </c>
      <c r="AH33" s="193">
        <v>16744.87</v>
      </c>
      <c r="AI33" s="193">
        <v>16846.36</v>
      </c>
      <c r="AJ33" s="193">
        <v>16949.09</v>
      </c>
      <c r="AK33" s="193">
        <v>17372.8</v>
      </c>
      <c r="AL33" s="194">
        <v>16949.09</v>
      </c>
      <c r="AM33" s="160"/>
      <c r="AN33" s="198">
        <v>10053.41</v>
      </c>
      <c r="AO33" s="193">
        <v>11424.33</v>
      </c>
      <c r="AP33" s="193">
        <v>12112.54</v>
      </c>
      <c r="AQ33" s="193">
        <v>12185.95</v>
      </c>
      <c r="AR33" s="193">
        <v>12260.26</v>
      </c>
      <c r="AS33" s="193">
        <v>12566.76</v>
      </c>
      <c r="AT33" s="194">
        <v>12260.26</v>
      </c>
      <c r="AU33" s="202"/>
      <c r="AV33" s="198">
        <v>8115.11</v>
      </c>
      <c r="AW33" s="193">
        <v>9221.7099999999991</v>
      </c>
      <c r="AX33" s="193">
        <v>9777.24</v>
      </c>
      <c r="AY33" s="193">
        <v>9836.49</v>
      </c>
      <c r="AZ33" s="193">
        <v>9896.48</v>
      </c>
      <c r="BA33" s="193">
        <v>10143.879999999999</v>
      </c>
      <c r="BB33" s="194">
        <v>9896.48</v>
      </c>
    </row>
    <row r="34" spans="1:54" x14ac:dyDescent="0.25">
      <c r="A34" s="179">
        <v>1018001510035</v>
      </c>
      <c r="B34" s="179">
        <v>505105901159312</v>
      </c>
      <c r="C34" s="180">
        <v>7896016802362</v>
      </c>
      <c r="D34" s="181">
        <v>1179105</v>
      </c>
      <c r="E34" s="173" t="s">
        <v>170</v>
      </c>
      <c r="F34" s="174" t="s">
        <v>57</v>
      </c>
      <c r="G34" s="175" t="s">
        <v>85</v>
      </c>
      <c r="H34" s="176">
        <v>0.18</v>
      </c>
      <c r="I34" s="177" t="s">
        <v>103</v>
      </c>
      <c r="J34" s="182">
        <v>0</v>
      </c>
      <c r="K34" s="178">
        <v>0</v>
      </c>
      <c r="L34" s="56" t="s">
        <v>102</v>
      </c>
      <c r="M34" s="57" t="s">
        <v>102</v>
      </c>
      <c r="N34" s="70" t="s">
        <v>154</v>
      </c>
      <c r="O34" s="192">
        <v>2266.7600000000002</v>
      </c>
      <c r="P34" s="193">
        <v>2764.35</v>
      </c>
      <c r="Q34" s="193">
        <v>2361.2083333333335</v>
      </c>
      <c r="R34" s="193">
        <v>2361.2083333333335</v>
      </c>
      <c r="S34" s="193">
        <v>2361.2083333333335</v>
      </c>
      <c r="T34" s="193">
        <v>2361.2083333333335</v>
      </c>
      <c r="U34" s="193">
        <v>2361.2083333333335</v>
      </c>
      <c r="V34" s="193">
        <v>2361.2083333333335</v>
      </c>
      <c r="W34" s="193">
        <v>2408.7772799999998</v>
      </c>
      <c r="X34" s="193">
        <v>2731.04</v>
      </c>
      <c r="Y34" s="193">
        <v>2833.45</v>
      </c>
      <c r="Z34" s="193">
        <v>2361.2083333333335</v>
      </c>
      <c r="AA34" s="193">
        <v>2361.2083333333335</v>
      </c>
      <c r="AB34" s="193">
        <v>2421.5706</v>
      </c>
      <c r="AC34" s="194">
        <v>2747.59</v>
      </c>
      <c r="AD34" s="30"/>
      <c r="AE34" s="30"/>
      <c r="AF34" s="198">
        <v>3133.66</v>
      </c>
      <c r="AG34" s="193">
        <v>3560.98</v>
      </c>
      <c r="AH34" s="193">
        <v>3775.5</v>
      </c>
      <c r="AI34" s="193">
        <v>3798.38</v>
      </c>
      <c r="AJ34" s="193">
        <v>3821.55</v>
      </c>
      <c r="AK34" s="193">
        <v>3917.07</v>
      </c>
      <c r="AL34" s="194">
        <v>3821.55</v>
      </c>
      <c r="AM34" s="160"/>
      <c r="AN34" s="198">
        <v>2266.7600000000002</v>
      </c>
      <c r="AO34" s="193">
        <v>2575.87</v>
      </c>
      <c r="AP34" s="193">
        <v>2731.04</v>
      </c>
      <c r="AQ34" s="193">
        <v>2747.59</v>
      </c>
      <c r="AR34" s="193">
        <v>2764.35</v>
      </c>
      <c r="AS34" s="193">
        <v>2833.45</v>
      </c>
      <c r="AT34" s="194">
        <v>2764.35</v>
      </c>
      <c r="AU34" s="202"/>
      <c r="AV34" s="198">
        <v>1829.72</v>
      </c>
      <c r="AW34" s="193">
        <v>2079.2399999999998</v>
      </c>
      <c r="AX34" s="193">
        <v>2204.4899999999998</v>
      </c>
      <c r="AY34" s="193">
        <v>2217.85</v>
      </c>
      <c r="AZ34" s="193">
        <v>2231.38</v>
      </c>
      <c r="BA34" s="193">
        <v>2287.16</v>
      </c>
      <c r="BB34" s="194">
        <v>2231.38</v>
      </c>
    </row>
    <row r="35" spans="1:54" x14ac:dyDescent="0.25">
      <c r="A35" s="179">
        <v>1018001510051</v>
      </c>
      <c r="B35" s="179">
        <v>505105902155310</v>
      </c>
      <c r="C35" s="180">
        <v>7896016804618</v>
      </c>
      <c r="D35" s="181">
        <v>1179104</v>
      </c>
      <c r="E35" s="173" t="s">
        <v>171</v>
      </c>
      <c r="F35" s="174" t="s">
        <v>57</v>
      </c>
      <c r="G35" s="175" t="s">
        <v>85</v>
      </c>
      <c r="H35" s="176">
        <v>0.18</v>
      </c>
      <c r="I35" s="177" t="s">
        <v>103</v>
      </c>
      <c r="J35" s="182">
        <v>0</v>
      </c>
      <c r="K35" s="178">
        <v>0</v>
      </c>
      <c r="L35" s="56" t="s">
        <v>102</v>
      </c>
      <c r="M35" s="57" t="s">
        <v>102</v>
      </c>
      <c r="N35" s="70" t="s">
        <v>154</v>
      </c>
      <c r="O35" s="192">
        <v>6800.47</v>
      </c>
      <c r="P35" s="193">
        <v>8293.26</v>
      </c>
      <c r="Q35" s="193">
        <v>7083.822916666667</v>
      </c>
      <c r="R35" s="193">
        <v>7083.822916666667</v>
      </c>
      <c r="S35" s="193">
        <v>7083.822916666667</v>
      </c>
      <c r="T35" s="193">
        <v>7083.822916666667</v>
      </c>
      <c r="U35" s="193">
        <v>7083.822916666667</v>
      </c>
      <c r="V35" s="193">
        <v>7083.822916666667</v>
      </c>
      <c r="W35" s="193">
        <v>7226.5258800000001</v>
      </c>
      <c r="X35" s="193">
        <v>8193.34</v>
      </c>
      <c r="Y35" s="193">
        <v>8500.59</v>
      </c>
      <c r="Z35" s="193">
        <v>7083.822916666667</v>
      </c>
      <c r="AA35" s="193">
        <v>7083.822916666667</v>
      </c>
      <c r="AB35" s="193">
        <v>7264.8957600000003</v>
      </c>
      <c r="AC35" s="194">
        <v>8242.99</v>
      </c>
      <c r="AD35" s="30"/>
      <c r="AE35" s="30"/>
      <c r="AF35" s="198">
        <v>9401.25</v>
      </c>
      <c r="AG35" s="193">
        <v>10683.23</v>
      </c>
      <c r="AH35" s="193">
        <v>11326.81</v>
      </c>
      <c r="AI35" s="193">
        <v>11395.45</v>
      </c>
      <c r="AJ35" s="193">
        <v>11464.94</v>
      </c>
      <c r="AK35" s="193">
        <v>11751.56</v>
      </c>
      <c r="AL35" s="194">
        <v>11464.94</v>
      </c>
      <c r="AM35" s="160"/>
      <c r="AN35" s="198">
        <v>6800.47</v>
      </c>
      <c r="AO35" s="193">
        <v>7727.8</v>
      </c>
      <c r="AP35" s="193">
        <v>8193.34</v>
      </c>
      <c r="AQ35" s="193">
        <v>8242.99</v>
      </c>
      <c r="AR35" s="193">
        <v>8293.26</v>
      </c>
      <c r="AS35" s="193">
        <v>8500.59</v>
      </c>
      <c r="AT35" s="194">
        <v>8293.26</v>
      </c>
      <c r="AU35" s="202"/>
      <c r="AV35" s="198">
        <v>5489.33</v>
      </c>
      <c r="AW35" s="193">
        <v>6237.88</v>
      </c>
      <c r="AX35" s="193">
        <v>6613.66</v>
      </c>
      <c r="AY35" s="193">
        <v>6653.74</v>
      </c>
      <c r="AZ35" s="193">
        <v>6694.31</v>
      </c>
      <c r="BA35" s="193">
        <v>6861.67</v>
      </c>
      <c r="BB35" s="194">
        <v>6694.31</v>
      </c>
    </row>
    <row r="36" spans="1:54" x14ac:dyDescent="0.25">
      <c r="A36" s="179">
        <v>1018001510019</v>
      </c>
      <c r="B36" s="179">
        <v>505105903151319</v>
      </c>
      <c r="C36" s="180">
        <v>7896016801792</v>
      </c>
      <c r="D36" s="181">
        <v>1179106</v>
      </c>
      <c r="E36" s="173" t="s">
        <v>172</v>
      </c>
      <c r="F36" s="174" t="s">
        <v>57</v>
      </c>
      <c r="G36" s="175" t="s">
        <v>85</v>
      </c>
      <c r="H36" s="176">
        <v>0.18</v>
      </c>
      <c r="I36" s="177" t="s">
        <v>103</v>
      </c>
      <c r="J36" s="182">
        <v>0</v>
      </c>
      <c r="K36" s="178">
        <v>0</v>
      </c>
      <c r="L36" s="56" t="s">
        <v>102</v>
      </c>
      <c r="M36" s="57" t="s">
        <v>102</v>
      </c>
      <c r="N36" s="70" t="s">
        <v>154</v>
      </c>
      <c r="O36" s="192">
        <v>679.99</v>
      </c>
      <c r="P36" s="193">
        <v>829.26</v>
      </c>
      <c r="Q36" s="193">
        <v>708.32291666666674</v>
      </c>
      <c r="R36" s="193">
        <v>708.32291666666674</v>
      </c>
      <c r="S36" s="193">
        <v>708.32291666666674</v>
      </c>
      <c r="T36" s="193">
        <v>708.32291666666674</v>
      </c>
      <c r="U36" s="193">
        <v>708.32291666666674</v>
      </c>
      <c r="V36" s="193">
        <v>708.32291666666674</v>
      </c>
      <c r="W36" s="193">
        <v>722.58731999999998</v>
      </c>
      <c r="X36" s="193">
        <v>819.26</v>
      </c>
      <c r="Y36" s="193">
        <v>849.99</v>
      </c>
      <c r="Z36" s="193">
        <v>708.32291666666674</v>
      </c>
      <c r="AA36" s="193">
        <v>708.32291666666674</v>
      </c>
      <c r="AB36" s="193">
        <v>726.43175999999994</v>
      </c>
      <c r="AC36" s="194">
        <v>824.23</v>
      </c>
      <c r="AD36" s="30"/>
      <c r="AE36" s="30"/>
      <c r="AF36" s="198">
        <v>940.04</v>
      </c>
      <c r="AG36" s="193">
        <v>1068.22</v>
      </c>
      <c r="AH36" s="193">
        <v>1132.57</v>
      </c>
      <c r="AI36" s="193">
        <v>1139.44</v>
      </c>
      <c r="AJ36" s="193">
        <v>1146.4000000000001</v>
      </c>
      <c r="AK36" s="193">
        <v>1175.06</v>
      </c>
      <c r="AL36" s="194">
        <v>1146.4000000000001</v>
      </c>
      <c r="AM36" s="160"/>
      <c r="AN36" s="198">
        <v>679.99</v>
      </c>
      <c r="AO36" s="193">
        <v>772.71</v>
      </c>
      <c r="AP36" s="193">
        <v>819.26</v>
      </c>
      <c r="AQ36" s="193">
        <v>824.23</v>
      </c>
      <c r="AR36" s="193">
        <v>829.26</v>
      </c>
      <c r="AS36" s="193">
        <v>849.99</v>
      </c>
      <c r="AT36" s="194">
        <v>829.26</v>
      </c>
      <c r="AU36" s="202"/>
      <c r="AV36" s="198">
        <v>548.88</v>
      </c>
      <c r="AW36" s="193">
        <v>623.73</v>
      </c>
      <c r="AX36" s="193">
        <v>661.3</v>
      </c>
      <c r="AY36" s="193">
        <v>665.31</v>
      </c>
      <c r="AZ36" s="193">
        <v>669.37</v>
      </c>
      <c r="BA36" s="193">
        <v>686.11</v>
      </c>
      <c r="BB36" s="194">
        <v>669.37</v>
      </c>
    </row>
    <row r="37" spans="1:54" x14ac:dyDescent="0.25">
      <c r="A37" s="47">
        <v>1018004020012</v>
      </c>
      <c r="B37" s="47">
        <v>505112120019302</v>
      </c>
      <c r="C37" s="48">
        <v>7896016807589</v>
      </c>
      <c r="D37" s="50">
        <v>1292000</v>
      </c>
      <c r="E37" s="51" t="s">
        <v>173</v>
      </c>
      <c r="F37" s="52" t="s">
        <v>93</v>
      </c>
      <c r="G37" s="53" t="s">
        <v>94</v>
      </c>
      <c r="H37" s="54">
        <v>0.18</v>
      </c>
      <c r="I37" s="55" t="s">
        <v>103</v>
      </c>
      <c r="J37" s="49">
        <v>0</v>
      </c>
      <c r="K37" s="56">
        <v>0</v>
      </c>
      <c r="L37" s="143" t="s">
        <v>101</v>
      </c>
      <c r="M37" s="57" t="s">
        <v>101</v>
      </c>
      <c r="N37" s="70" t="s">
        <v>155</v>
      </c>
      <c r="O37" s="192" t="s">
        <v>106</v>
      </c>
      <c r="P37" s="193">
        <v>17021.259999999998</v>
      </c>
      <c r="Q37" s="193">
        <v>15861.020976000002</v>
      </c>
      <c r="R37" s="193">
        <v>15008.44065</v>
      </c>
      <c r="S37" s="193">
        <v>15860.410067999997</v>
      </c>
      <c r="T37" s="193">
        <v>15860.876789000002</v>
      </c>
      <c r="U37" s="193">
        <v>15008.037639</v>
      </c>
      <c r="V37" s="193">
        <v>15007.644941999999</v>
      </c>
      <c r="W37" s="193">
        <v>16816.18</v>
      </c>
      <c r="X37" s="193">
        <v>16816.18</v>
      </c>
      <c r="Y37" s="193">
        <v>17446.79</v>
      </c>
      <c r="Z37" s="193">
        <v>15008.44065</v>
      </c>
      <c r="AA37" s="193">
        <v>15007.644941999999</v>
      </c>
      <c r="AB37" s="193">
        <v>17021.259999999998</v>
      </c>
      <c r="AC37" s="194">
        <v>16918.09</v>
      </c>
      <c r="AD37" s="30"/>
      <c r="AE37" s="30"/>
      <c r="AF37" s="198">
        <v>19295.32</v>
      </c>
      <c r="AG37" s="193">
        <v>21926.5</v>
      </c>
      <c r="AH37" s="193">
        <v>23247.38</v>
      </c>
      <c r="AI37" s="193">
        <v>23388.26</v>
      </c>
      <c r="AJ37" s="193">
        <v>23530.89</v>
      </c>
      <c r="AK37" s="193">
        <v>24119.16</v>
      </c>
      <c r="AL37" s="194">
        <v>23530.89</v>
      </c>
      <c r="AM37" s="160"/>
      <c r="AN37" s="198">
        <v>13957.43</v>
      </c>
      <c r="AO37" s="193">
        <v>15860.71</v>
      </c>
      <c r="AP37" s="193">
        <v>16816.18</v>
      </c>
      <c r="AQ37" s="193">
        <v>16918.09</v>
      </c>
      <c r="AR37" s="193">
        <v>17021.259999999998</v>
      </c>
      <c r="AS37" s="193">
        <v>17446.79</v>
      </c>
      <c r="AT37" s="194">
        <v>17021.259999999998</v>
      </c>
      <c r="AU37" s="202"/>
      <c r="AV37" s="198">
        <v>11266.43</v>
      </c>
      <c r="AW37" s="193">
        <v>12802.76</v>
      </c>
      <c r="AX37" s="193">
        <v>13574.02</v>
      </c>
      <c r="AY37" s="193">
        <v>13656.28</v>
      </c>
      <c r="AZ37" s="193">
        <v>13739.56</v>
      </c>
      <c r="BA37" s="193">
        <v>14083.04</v>
      </c>
      <c r="BB37" s="194">
        <v>13739.56</v>
      </c>
    </row>
    <row r="38" spans="1:54" x14ac:dyDescent="0.25">
      <c r="A38" s="47">
        <v>1018004020020</v>
      </c>
      <c r="B38" s="47">
        <v>505112120019402</v>
      </c>
      <c r="C38" s="48">
        <v>7896016807596</v>
      </c>
      <c r="D38" s="50">
        <v>1292019</v>
      </c>
      <c r="E38" s="51" t="s">
        <v>174</v>
      </c>
      <c r="F38" s="52" t="s">
        <v>96</v>
      </c>
      <c r="G38" s="53" t="s">
        <v>94</v>
      </c>
      <c r="H38" s="54">
        <v>0.18</v>
      </c>
      <c r="I38" s="55" t="s">
        <v>103</v>
      </c>
      <c r="J38" s="49">
        <v>0</v>
      </c>
      <c r="K38" s="56">
        <v>0</v>
      </c>
      <c r="L38" s="143" t="s">
        <v>101</v>
      </c>
      <c r="M38" s="57" t="s">
        <v>101</v>
      </c>
      <c r="N38" s="70" t="s">
        <v>155</v>
      </c>
      <c r="O38" s="192" t="s">
        <v>106</v>
      </c>
      <c r="P38" s="193">
        <v>68085.100000000006</v>
      </c>
      <c r="Q38" s="193">
        <v>63444.168791999997</v>
      </c>
      <c r="R38" s="193">
        <v>60033.842924999997</v>
      </c>
      <c r="S38" s="193">
        <v>63441.696180000006</v>
      </c>
      <c r="T38" s="193">
        <v>63443.561701999999</v>
      </c>
      <c r="U38" s="193">
        <v>60032.212652999995</v>
      </c>
      <c r="V38" s="193">
        <v>60030.632670000006</v>
      </c>
      <c r="W38" s="193">
        <v>67264.81</v>
      </c>
      <c r="X38" s="193">
        <v>67264.81</v>
      </c>
      <c r="Y38" s="193">
        <v>69787.22</v>
      </c>
      <c r="Z38" s="193">
        <v>60033.842924999997</v>
      </c>
      <c r="AA38" s="193">
        <v>60030.632670000006</v>
      </c>
      <c r="AB38" s="193">
        <v>68085.100000000006</v>
      </c>
      <c r="AC38" s="194">
        <v>67672.429999999993</v>
      </c>
      <c r="AD38" s="30"/>
      <c r="AE38" s="30"/>
      <c r="AF38" s="198">
        <v>77181.39</v>
      </c>
      <c r="AG38" s="193">
        <v>87706.11</v>
      </c>
      <c r="AH38" s="193">
        <v>92989.65</v>
      </c>
      <c r="AI38" s="193">
        <v>93553.16</v>
      </c>
      <c r="AJ38" s="193">
        <v>94123.65</v>
      </c>
      <c r="AK38" s="193">
        <v>96476.73</v>
      </c>
      <c r="AL38" s="194">
        <v>94123.65</v>
      </c>
      <c r="AM38" s="161"/>
      <c r="AN38" s="198">
        <v>55829.78</v>
      </c>
      <c r="AO38" s="193">
        <v>63442.92</v>
      </c>
      <c r="AP38" s="193">
        <v>67264.81</v>
      </c>
      <c r="AQ38" s="193">
        <v>67672.429999999993</v>
      </c>
      <c r="AR38" s="193">
        <v>68085.100000000006</v>
      </c>
      <c r="AS38" s="193">
        <v>69787.22</v>
      </c>
      <c r="AT38" s="194">
        <v>68085.100000000006</v>
      </c>
      <c r="AU38" s="202"/>
      <c r="AV38" s="198">
        <v>45065.79</v>
      </c>
      <c r="AW38" s="193">
        <v>51211.12</v>
      </c>
      <c r="AX38" s="193">
        <v>54296.15</v>
      </c>
      <c r="AY38" s="193">
        <v>54625.18</v>
      </c>
      <c r="AZ38" s="193">
        <v>54958.29</v>
      </c>
      <c r="BA38" s="193">
        <v>56332.24</v>
      </c>
      <c r="BB38" s="194">
        <v>54958.29</v>
      </c>
    </row>
    <row r="41" spans="1:54" x14ac:dyDescent="0.25">
      <c r="H41"/>
      <c r="I41"/>
      <c r="J41"/>
      <c r="K41"/>
      <c r="L41"/>
      <c r="M41"/>
      <c r="O41"/>
      <c r="Q41"/>
      <c r="AF41"/>
      <c r="AN41"/>
      <c r="AP41"/>
      <c r="AQ41"/>
      <c r="AR41"/>
      <c r="AS41"/>
      <c r="AT41" s="145"/>
      <c r="AV41"/>
    </row>
    <row r="42" spans="1:54" s="1" customFormat="1" x14ac:dyDescent="0.25">
      <c r="AM42" s="169"/>
      <c r="AT42" s="148"/>
      <c r="AU42" s="169"/>
    </row>
  </sheetData>
  <autoFilter ref="E19:N38"/>
  <mergeCells count="7">
    <mergeCell ref="AN18:AT18"/>
    <mergeCell ref="AV18:BB18"/>
    <mergeCell ref="A18:C18"/>
    <mergeCell ref="D18:G18"/>
    <mergeCell ref="H18:M18"/>
    <mergeCell ref="O18:AC18"/>
    <mergeCell ref="AF18:AL18"/>
  </mergeCells>
  <conditionalFormatting sqref="I1:I4 I6:I15 I43:I1048576 I18:I26 I29:I41">
    <cfRule type="containsText" dxfId="4" priority="16" operator="containsText" text="Negativa">
      <formula>NOT(ISERROR(SEARCH("Negativa",I1)))</formula>
    </cfRule>
  </conditionalFormatting>
  <conditionalFormatting sqref="M1:M11 M14:M15 L1:L15 L39:M41 L43:M1048576 L29:L30 L18:M26 M29:M38 L32:L33">
    <cfRule type="containsText" dxfId="3" priority="15" operator="containsText" text="Não">
      <formula>NOT(ISERROR(SEARCH("Não",L1)))</formula>
    </cfRule>
  </conditionalFormatting>
  <conditionalFormatting sqref="I27:I28">
    <cfRule type="containsText" dxfId="2" priority="10" operator="containsText" text="Negativa">
      <formula>NOT(ISERROR(SEARCH("Negativa",I27)))</formula>
    </cfRule>
  </conditionalFormatting>
  <conditionalFormatting sqref="M27:M28">
    <cfRule type="containsText" dxfId="1" priority="9" operator="containsText" text="Não">
      <formula>NOT(ISERROR(SEARCH("Não",M27)))</formula>
    </cfRule>
  </conditionalFormatting>
  <conditionalFormatting sqref="L20:L38">
    <cfRule type="expression" dxfId="0" priority="4">
      <formula>"não"</formula>
    </cfRule>
  </conditionalFormatting>
  <dataValidations count="2">
    <dataValidation type="list" allowBlank="1" showInputMessage="1" showErrorMessage="1" sqref="L20:M38">
      <formula1>$J$4:$J$5</formula1>
    </dataValidation>
    <dataValidation type="list" allowBlank="1" showInputMessage="1" showErrorMessage="1" sqref="I20:I38">
      <formula1>$I$4:$I$5</formula1>
    </dataValidation>
  </dataValidations>
  <pageMargins left="0" right="0" top="0" bottom="0" header="0" footer="0"/>
  <pageSetup scale="44" orientation="landscape" r:id="rId1"/>
  <colBreaks count="3" manualBreakCount="3">
    <brk id="6" min="17" max="93" man="1"/>
    <brk id="26" min="17" max="93" man="1"/>
    <brk id="27" min="17" max="9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0"/>
  <sheetViews>
    <sheetView zoomScale="80" zoomScaleNormal="80" workbookViewId="0">
      <selection activeCell="B23" sqref="B23"/>
    </sheetView>
  </sheetViews>
  <sheetFormatPr defaultRowHeight="15" x14ac:dyDescent="0.25"/>
  <cols>
    <col min="1" max="1" width="17.42578125" customWidth="1"/>
    <col min="2" max="2" width="31" customWidth="1"/>
    <col min="3" max="3" width="31.85546875" customWidth="1"/>
    <col min="4" max="4" width="21.85546875" customWidth="1"/>
    <col min="5" max="5" width="11.5703125" customWidth="1"/>
  </cols>
  <sheetData>
    <row r="1" spans="1:7" ht="15.75" thickBot="1" x14ac:dyDescent="0.3"/>
    <row r="2" spans="1:7" ht="15.75" thickBot="1" x14ac:dyDescent="0.3">
      <c r="B2" s="116" t="s">
        <v>126</v>
      </c>
      <c r="C2" s="115" t="s">
        <v>127</v>
      </c>
      <c r="D2" s="115" t="s">
        <v>128</v>
      </c>
      <c r="E2" s="114"/>
    </row>
    <row r="3" spans="1:7" x14ac:dyDescent="0.25">
      <c r="A3" s="221" t="s">
        <v>10</v>
      </c>
      <c r="B3" s="224">
        <v>0.04</v>
      </c>
      <c r="C3" s="113">
        <v>0.12</v>
      </c>
      <c r="D3" s="112">
        <v>8.3299999999999999E-2</v>
      </c>
      <c r="E3" s="111">
        <v>56</v>
      </c>
      <c r="F3" s="91"/>
      <c r="G3" s="91"/>
    </row>
    <row r="4" spans="1:7" x14ac:dyDescent="0.25">
      <c r="A4" s="222"/>
      <c r="B4" s="225"/>
      <c r="C4" s="142">
        <v>0.17</v>
      </c>
      <c r="D4" s="108">
        <v>0.13539999999999999</v>
      </c>
      <c r="E4" s="107" t="s">
        <v>130</v>
      </c>
      <c r="F4" s="91"/>
      <c r="G4" s="91"/>
    </row>
    <row r="5" spans="1:7" x14ac:dyDescent="0.25">
      <c r="A5" s="222"/>
      <c r="B5" s="225"/>
      <c r="C5" s="110">
        <v>0.17499999999999999</v>
      </c>
      <c r="D5" s="108">
        <v>0.1406</v>
      </c>
      <c r="E5" s="107"/>
      <c r="F5" s="91"/>
      <c r="G5" s="91"/>
    </row>
    <row r="6" spans="1:7" x14ac:dyDescent="0.25">
      <c r="A6" s="222"/>
      <c r="B6" s="225"/>
      <c r="C6" s="109">
        <v>0.18</v>
      </c>
      <c r="D6" s="108">
        <v>0.14580000000000001</v>
      </c>
      <c r="E6" s="107">
        <v>54</v>
      </c>
      <c r="F6" s="91"/>
      <c r="G6" s="91"/>
    </row>
    <row r="7" spans="1:7" x14ac:dyDescent="0.25">
      <c r="A7" s="222"/>
      <c r="B7" s="225"/>
      <c r="C7" s="109">
        <v>0.19</v>
      </c>
      <c r="D7" s="108">
        <v>0.15629999999999999</v>
      </c>
      <c r="E7" s="107" t="s">
        <v>134</v>
      </c>
      <c r="F7" s="91"/>
      <c r="G7" s="91"/>
    </row>
    <row r="8" spans="1:7" ht="15.75" thickBot="1" x14ac:dyDescent="0.3">
      <c r="A8" s="223"/>
      <c r="B8" s="226"/>
      <c r="C8" s="106">
        <v>0.2</v>
      </c>
      <c r="D8" s="93">
        <v>0.16669999999999999</v>
      </c>
      <c r="E8" s="105"/>
      <c r="F8" s="91"/>
      <c r="G8" s="91"/>
    </row>
    <row r="9" spans="1:7" x14ac:dyDescent="0.25">
      <c r="A9" s="227" t="s">
        <v>143</v>
      </c>
      <c r="B9" s="230">
        <v>7.0000000000000007E-2</v>
      </c>
      <c r="C9" s="104">
        <v>0.12</v>
      </c>
      <c r="D9" s="103">
        <v>5.3800000000000001E-2</v>
      </c>
      <c r="E9" s="102">
        <v>56</v>
      </c>
      <c r="F9" s="91"/>
      <c r="G9" s="91"/>
    </row>
    <row r="10" spans="1:7" x14ac:dyDescent="0.25">
      <c r="A10" s="228"/>
      <c r="B10" s="231"/>
      <c r="C10" s="97">
        <v>0.17</v>
      </c>
      <c r="D10" s="96">
        <v>0.1075</v>
      </c>
      <c r="E10" s="95" t="s">
        <v>129</v>
      </c>
      <c r="F10" s="91"/>
      <c r="G10" s="91"/>
    </row>
    <row r="11" spans="1:7" x14ac:dyDescent="0.25">
      <c r="A11" s="228"/>
      <c r="B11" s="231"/>
      <c r="C11" s="98">
        <v>0.17499999999999999</v>
      </c>
      <c r="D11" s="96">
        <v>0.1129</v>
      </c>
      <c r="E11" s="95"/>
      <c r="F11" s="91"/>
      <c r="G11" s="91"/>
    </row>
    <row r="12" spans="1:7" x14ac:dyDescent="0.25">
      <c r="A12" s="228"/>
      <c r="B12" s="231"/>
      <c r="C12" s="97">
        <v>0.18</v>
      </c>
      <c r="D12" s="96">
        <v>0.1183</v>
      </c>
      <c r="E12" s="95">
        <v>57</v>
      </c>
      <c r="F12" s="91"/>
      <c r="G12" s="91"/>
    </row>
    <row r="13" spans="1:7" x14ac:dyDescent="0.25">
      <c r="A13" s="228"/>
      <c r="B13" s="231"/>
      <c r="C13" s="97">
        <v>0.19</v>
      </c>
      <c r="D13" s="96">
        <v>0.129</v>
      </c>
      <c r="E13" s="95">
        <v>58</v>
      </c>
      <c r="F13" s="91"/>
      <c r="G13" s="91"/>
    </row>
    <row r="14" spans="1:7" x14ac:dyDescent="0.25">
      <c r="A14" s="228"/>
      <c r="B14" s="232"/>
      <c r="C14" s="101">
        <v>0.2</v>
      </c>
      <c r="D14" s="100">
        <v>0.13980000000000001</v>
      </c>
      <c r="E14" s="99"/>
      <c r="F14" s="91"/>
      <c r="G14" s="91"/>
    </row>
    <row r="15" spans="1:7" x14ac:dyDescent="0.25">
      <c r="A15" s="228"/>
      <c r="B15" s="231">
        <v>0.12</v>
      </c>
      <c r="C15" s="97">
        <v>0.12</v>
      </c>
      <c r="D15" s="96">
        <v>0</v>
      </c>
      <c r="E15" s="95"/>
      <c r="F15" s="91"/>
      <c r="G15" s="91"/>
    </row>
    <row r="16" spans="1:7" x14ac:dyDescent="0.25">
      <c r="A16" s="228"/>
      <c r="B16" s="231"/>
      <c r="C16" s="97">
        <v>0.17</v>
      </c>
      <c r="D16" s="96">
        <v>5.6800000000000003E-2</v>
      </c>
      <c r="E16" s="95">
        <v>52</v>
      </c>
      <c r="F16" s="91"/>
      <c r="G16" s="91"/>
    </row>
    <row r="17" spans="1:7" x14ac:dyDescent="0.25">
      <c r="A17" s="228"/>
      <c r="B17" s="231"/>
      <c r="C17" s="98">
        <v>0.17499999999999999</v>
      </c>
      <c r="D17" s="96">
        <v>6.25E-2</v>
      </c>
      <c r="E17" s="95"/>
      <c r="F17" s="91"/>
      <c r="G17" s="91"/>
    </row>
    <row r="18" spans="1:7" x14ac:dyDescent="0.25">
      <c r="A18" s="228"/>
      <c r="B18" s="231"/>
      <c r="C18" s="97">
        <v>0.18</v>
      </c>
      <c r="D18" s="96">
        <v>6.8199999999999997E-2</v>
      </c>
      <c r="E18" s="95">
        <v>54</v>
      </c>
      <c r="F18" s="91"/>
      <c r="G18" s="91"/>
    </row>
    <row r="19" spans="1:7" x14ac:dyDescent="0.25">
      <c r="A19" s="228"/>
      <c r="B19" s="231"/>
      <c r="C19" s="97">
        <v>0.19</v>
      </c>
      <c r="D19" s="96">
        <v>7.9500000000000001E-2</v>
      </c>
      <c r="E19" s="95">
        <v>55</v>
      </c>
      <c r="F19" s="91"/>
      <c r="G19" s="91"/>
    </row>
    <row r="20" spans="1:7" ht="15.75" thickBot="1" x14ac:dyDescent="0.3">
      <c r="A20" s="229"/>
      <c r="B20" s="233"/>
      <c r="C20" s="94">
        <v>0.2</v>
      </c>
      <c r="D20" s="93">
        <v>9.0899999999999995E-2</v>
      </c>
      <c r="E20" s="92"/>
      <c r="F20" s="91"/>
      <c r="G20" s="91"/>
    </row>
  </sheetData>
  <mergeCells count="5">
    <mergeCell ref="A3:A8"/>
    <mergeCell ref="B3:B8"/>
    <mergeCell ref="A9:A20"/>
    <mergeCell ref="B9:B14"/>
    <mergeCell ref="B15:B20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3"/>
  <sheetViews>
    <sheetView workbookViewId="0">
      <selection activeCell="F26" sqref="F26"/>
    </sheetView>
  </sheetViews>
  <sheetFormatPr defaultRowHeight="15" x14ac:dyDescent="0.25"/>
  <cols>
    <col min="12" max="12" width="13.140625" customWidth="1"/>
  </cols>
  <sheetData>
    <row r="3" spans="1:12" ht="15.75" thickBot="1" x14ac:dyDescent="0.3">
      <c r="D3" s="118" t="s">
        <v>149</v>
      </c>
    </row>
    <row r="4" spans="1:12" x14ac:dyDescent="0.25">
      <c r="A4" s="46" t="s">
        <v>150</v>
      </c>
      <c r="B4" s="46" t="s">
        <v>151</v>
      </c>
      <c r="D4" s="46">
        <v>0</v>
      </c>
      <c r="E4" s="45">
        <v>12</v>
      </c>
      <c r="F4" s="43">
        <v>17</v>
      </c>
      <c r="G4" s="85">
        <v>17.5</v>
      </c>
      <c r="H4" s="59">
        <v>18</v>
      </c>
      <c r="I4" s="43">
        <v>20</v>
      </c>
      <c r="J4" s="44" t="s">
        <v>144</v>
      </c>
      <c r="K4" s="44" t="s">
        <v>158</v>
      </c>
      <c r="L4" s="44" t="s">
        <v>159</v>
      </c>
    </row>
    <row r="5" spans="1:12" x14ac:dyDescent="0.25">
      <c r="A5" t="s">
        <v>103</v>
      </c>
      <c r="B5" t="s">
        <v>103</v>
      </c>
      <c r="C5" s="90">
        <v>0.18</v>
      </c>
      <c r="D5">
        <v>0.82</v>
      </c>
      <c r="E5">
        <v>0.93181800000000004</v>
      </c>
      <c r="F5">
        <v>0.98795200000000005</v>
      </c>
      <c r="G5">
        <v>0.99393900000000002</v>
      </c>
      <c r="H5">
        <v>1</v>
      </c>
      <c r="I5">
        <v>1.0249999999999999</v>
      </c>
      <c r="J5">
        <v>1</v>
      </c>
    </row>
    <row r="6" spans="1:12" x14ac:dyDescent="0.25">
      <c r="A6" t="s">
        <v>104</v>
      </c>
      <c r="B6" t="s">
        <v>104</v>
      </c>
      <c r="C6" s="119">
        <v>0.18</v>
      </c>
      <c r="D6">
        <v>0.798014</v>
      </c>
      <c r="E6">
        <v>0.92217499999999997</v>
      </c>
      <c r="F6">
        <v>0.986128</v>
      </c>
      <c r="G6">
        <v>0.99301499999999998</v>
      </c>
      <c r="H6">
        <v>1</v>
      </c>
      <c r="I6">
        <v>1.0289520000000001</v>
      </c>
      <c r="J6">
        <v>0.86891700000000005</v>
      </c>
      <c r="K6">
        <v>0.85844799999999999</v>
      </c>
      <c r="L6">
        <v>0.86365099999999995</v>
      </c>
    </row>
    <row r="7" spans="1:12" x14ac:dyDescent="0.25">
      <c r="C7" s="119"/>
    </row>
    <row r="8" spans="1:12" x14ac:dyDescent="0.25">
      <c r="C8" s="119"/>
    </row>
    <row r="10" spans="1:12" ht="15.75" thickBot="1" x14ac:dyDescent="0.3">
      <c r="D10" s="118" t="s">
        <v>152</v>
      </c>
    </row>
    <row r="11" spans="1:12" x14ac:dyDescent="0.25">
      <c r="D11" s="46">
        <v>0</v>
      </c>
      <c r="E11" s="45">
        <v>12</v>
      </c>
      <c r="F11" s="43">
        <v>17</v>
      </c>
      <c r="G11" s="85">
        <v>17.5</v>
      </c>
      <c r="H11" s="59">
        <v>18</v>
      </c>
      <c r="I11" s="43">
        <v>20</v>
      </c>
      <c r="J11" s="44" t="s">
        <v>144</v>
      </c>
    </row>
    <row r="12" spans="1:12" x14ac:dyDescent="0.25">
      <c r="C12" t="s">
        <v>103</v>
      </c>
      <c r="D12">
        <v>0.72335799999999995</v>
      </c>
      <c r="E12">
        <v>0.72335799999999995</v>
      </c>
      <c r="F12">
        <v>0.72335799999999995</v>
      </c>
      <c r="G12">
        <v>0.72335799999999995</v>
      </c>
      <c r="H12">
        <v>0.72335799999999995</v>
      </c>
      <c r="I12">
        <v>0.72335799999999995</v>
      </c>
      <c r="J12" s="120">
        <v>0.72335799999999995</v>
      </c>
    </row>
    <row r="13" spans="1:12" x14ac:dyDescent="0.25">
      <c r="C13" t="s">
        <v>104</v>
      </c>
      <c r="D13">
        <v>0.74545399999999995</v>
      </c>
      <c r="E13">
        <v>0.74862399999999996</v>
      </c>
      <c r="F13">
        <v>0.75022999999999995</v>
      </c>
      <c r="G13">
        <v>0.75040200000000001</v>
      </c>
      <c r="H13">
        <v>0.75057700000000005</v>
      </c>
      <c r="I13">
        <v>0.75129599999999996</v>
      </c>
      <c r="J13" s="120">
        <v>0.75057700000000005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_x0037_ xmlns="c828ec2d-1f81-48e5-90fb-10f4aa82ce4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9B20845CE904C45A01C1829CDEEB44D" ma:contentTypeVersion="4" ma:contentTypeDescription="Criar um novo documento." ma:contentTypeScope="" ma:versionID="f41ac20336be5076ccdf48dfe7d9613b">
  <xsd:schema xmlns:xsd="http://www.w3.org/2001/XMLSchema" xmlns:p="http://schemas.microsoft.com/office/2006/metadata/properties" xmlns:ns2="c828ec2d-1f81-48e5-90fb-10f4aa82ce4d" targetNamespace="http://schemas.microsoft.com/office/2006/metadata/properties" ma:root="true" ma:fieldsID="5bc436dd1e7e8632844ba4327284eabc" ns2:_="">
    <xsd:import namespace="c828ec2d-1f81-48e5-90fb-10f4aa82ce4d"/>
    <xsd:element name="properties">
      <xsd:complexType>
        <xsd:sequence>
          <xsd:element name="documentManagement">
            <xsd:complexType>
              <xsd:all>
                <xsd:element ref="ns2:_x0037_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c828ec2d-1f81-48e5-90fb-10f4aa82ce4d" elementFormDefault="qualified">
    <xsd:import namespace="http://schemas.microsoft.com/office/2006/documentManagement/types"/>
    <xsd:element name="_x0037_" ma:index="10" nillable="true" ma:displayName="7" ma:internalName="_x0037_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62AF38-236D-423F-BFBD-AA136B055DF5}">
  <ds:schemaRefs>
    <ds:schemaRef ds:uri="http://purl.org/dc/elements/1.1/"/>
    <ds:schemaRef ds:uri="http://schemas.microsoft.com/office/2006/metadata/properties"/>
    <ds:schemaRef ds:uri="c828ec2d-1f81-48e5-90fb-10f4aa82ce4d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663B4AE-9A60-45AF-B55B-2886B339EA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28ec2d-1f81-48e5-90fb-10f4aa82ce4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AAC5DA2-0B07-4E19-8E49-4093BE6830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Cálculos PF18%</vt:lpstr>
      <vt:lpstr>Lista de Preços</vt:lpstr>
      <vt:lpstr>Alíquotas</vt:lpstr>
      <vt:lpstr>Fatores</vt:lpstr>
      <vt:lpstr>'Lista de Preços'!Area_de_impressao</vt:lpstr>
    </vt:vector>
  </TitlesOfParts>
  <Company>Bristol-Myers Squibb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BMS</dc:creator>
  <cp:lastModifiedBy>Matheus Helias Soares</cp:lastModifiedBy>
  <cp:lastPrinted>2017-03-23T19:48:37Z</cp:lastPrinted>
  <dcterms:created xsi:type="dcterms:W3CDTF">2015-03-19T17:09:52Z</dcterms:created>
  <dcterms:modified xsi:type="dcterms:W3CDTF">2018-04-20T13:30:24Z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0x01010009B20845CE904C45A01C1829CDEEB44D</vt:lpwstr>
  </property>
</Properties>
</file>