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5130" tabRatio="601" firstSheet="1" activeTab="1"/>
  </bookViews>
  <sheets>
    <sheet name="Recuperada_Plan1" sheetId="1" state="veryHidden" r:id="rId1"/>
    <sheet name="Tabelas" sheetId="2" r:id="rId2"/>
  </sheets>
  <definedNames>
    <definedName name="_xlnm.Print_Area" localSheetId="1">'Tabelas'!$A$1:$R$109</definedName>
    <definedName name="_xlnm.Print_Titles" localSheetId="1">'Tabelas'!$1:$9</definedName>
  </definedNames>
  <calcPr fullCalcOnLoad="1"/>
</workbook>
</file>

<file path=xl/sharedStrings.xml><?xml version="1.0" encoding="utf-8"?>
<sst xmlns="http://schemas.openxmlformats.org/spreadsheetml/2006/main" count="315" uniqueCount="284">
  <si>
    <t>PREÇO</t>
  </si>
  <si>
    <t>CÓDIGO</t>
  </si>
  <si>
    <t>PRODUTO</t>
  </si>
  <si>
    <t>MÁX.CONS.</t>
  </si>
  <si>
    <t>FÁB. R$</t>
  </si>
  <si>
    <t>OBS.</t>
  </si>
  <si>
    <t>OBSERVAÇÃO:</t>
  </si>
  <si>
    <t>Classificação dos produtos conforme Legislação:</t>
  </si>
  <si>
    <t>CÁLCULO PMC</t>
  </si>
  <si>
    <t>POSITIVA (1)</t>
  </si>
  <si>
    <t>NEGATIVA (2)</t>
  </si>
  <si>
    <t>UF: DEMAIS</t>
  </si>
  <si>
    <t>UF: RJ</t>
  </si>
  <si>
    <t>ZFM</t>
  </si>
  <si>
    <t>ITEM</t>
  </si>
  <si>
    <t>BARRAS</t>
  </si>
  <si>
    <t>1 PO - Produtos da Lista Positiva.</t>
  </si>
  <si>
    <t>2 NG - Produtos da Lista Negativa com Preço Máximo ao Consumidor [com dedução do ICMS, Covênio 24/01 (dedução não aplicada para SC)].</t>
  </si>
  <si>
    <t>3 NG - Produtos da Lista Negativa sem Preço Máximo ao Consumidor [com dedução do ICMS, Covênio 24/01 (dedução não aplicada para SC)].</t>
  </si>
  <si>
    <t>5 NA - Não aplicado.</t>
  </si>
  <si>
    <t>NEUTRA</t>
  </si>
  <si>
    <t>4 NE - Produtos da Lista Neutra sem Preço Máximo ao Consumidor.</t>
  </si>
  <si>
    <t>000539</t>
  </si>
  <si>
    <t>7896023705397</t>
  </si>
  <si>
    <t>Agua Inglesa 500ml</t>
  </si>
  <si>
    <t>000888</t>
  </si>
  <si>
    <t>7896023705892</t>
  </si>
  <si>
    <t>Balsamo Branco 30ml</t>
  </si>
  <si>
    <t>000636</t>
  </si>
  <si>
    <t>7896023700637</t>
  </si>
  <si>
    <t>Camomila 150ml</t>
  </si>
  <si>
    <t>022729</t>
  </si>
  <si>
    <t>7896023727290</t>
  </si>
  <si>
    <t>Catuama Capsulas 2x15 cps</t>
  </si>
  <si>
    <t>022727</t>
  </si>
  <si>
    <t>7896023722721</t>
  </si>
  <si>
    <t>Catuama Liquido 500ml</t>
  </si>
  <si>
    <t>014326</t>
  </si>
  <si>
    <t>17896023701433</t>
  </si>
  <si>
    <t>Elixir  Paregorico 24x30ml</t>
  </si>
  <si>
    <t>Frasco 30 ml</t>
  </si>
  <si>
    <t>000108</t>
  </si>
  <si>
    <t>7896023700101</t>
  </si>
  <si>
    <t>Figatil Drageas 5x4 drg</t>
  </si>
  <si>
    <t>015684</t>
  </si>
  <si>
    <t>17896023756846</t>
  </si>
  <si>
    <t>Figatil Flaconetes 48x10ml</t>
  </si>
  <si>
    <t>Flaconete 10 ml</t>
  </si>
  <si>
    <t>000115</t>
  </si>
  <si>
    <t>7896023700118</t>
  </si>
  <si>
    <t>Figatil Liquido 150ml</t>
  </si>
  <si>
    <t>000220</t>
  </si>
  <si>
    <t>17896023702201</t>
  </si>
  <si>
    <t>Reidratante  50x8,5g</t>
  </si>
  <si>
    <t>Envelope 8,5 g</t>
  </si>
  <si>
    <t>000250</t>
  </si>
  <si>
    <t>7896023702501</t>
  </si>
  <si>
    <t>Sadol 400ml</t>
  </si>
  <si>
    <t>000276</t>
  </si>
  <si>
    <t>7896023702761</t>
  </si>
  <si>
    <t>Sadol Chocolate 400ml</t>
  </si>
  <si>
    <t>000275</t>
  </si>
  <si>
    <t>7896023702754</t>
  </si>
  <si>
    <t>Sadol Morango 400ml</t>
  </si>
  <si>
    <t>019994</t>
  </si>
  <si>
    <t>7896023799945</t>
  </si>
  <si>
    <t>Agua Boricada 100ml</t>
  </si>
  <si>
    <t>000555</t>
  </si>
  <si>
    <t>7896023705557</t>
  </si>
  <si>
    <t>Agua Oxigenada 10 vol 100ml</t>
  </si>
  <si>
    <t>000610</t>
  </si>
  <si>
    <t>7896023706103</t>
  </si>
  <si>
    <t>Bicarbonato de Sodio 100g</t>
  </si>
  <si>
    <t>004290</t>
  </si>
  <si>
    <t>7896023742903</t>
  </si>
  <si>
    <t>Canfora 150g</t>
  </si>
  <si>
    <t>023599</t>
  </si>
  <si>
    <t>37896023725990</t>
  </si>
  <si>
    <t>Sal Amargo 50x15g</t>
  </si>
  <si>
    <t>Envelope 15 g</t>
  </si>
  <si>
    <t>019897</t>
  </si>
  <si>
    <t>7896023719899</t>
  </si>
  <si>
    <t>Melagriao  Xarope 150ml</t>
  </si>
  <si>
    <t>019158</t>
  </si>
  <si>
    <t>17896023791588</t>
  </si>
  <si>
    <t>Sache 5 pastilhas</t>
  </si>
  <si>
    <t>019170</t>
  </si>
  <si>
    <t>17896023791700</t>
  </si>
  <si>
    <t>019374</t>
  </si>
  <si>
    <t>7896023793745</t>
  </si>
  <si>
    <t>Melagriao Propolive 30ml</t>
  </si>
  <si>
    <t>019334</t>
  </si>
  <si>
    <t>7896023793349</t>
  </si>
  <si>
    <t>Melagriao Spray Laranja 30ml</t>
  </si>
  <si>
    <t>019333</t>
  </si>
  <si>
    <t>7896023793332</t>
  </si>
  <si>
    <t>Melagriao Spray Limao 30ml</t>
  </si>
  <si>
    <t>025251</t>
  </si>
  <si>
    <t>78909700</t>
  </si>
  <si>
    <t>Melagriao Spray Menta 30ml</t>
  </si>
  <si>
    <t>019991</t>
  </si>
  <si>
    <t>7896023719912</t>
  </si>
  <si>
    <t>018488</t>
  </si>
  <si>
    <t>7896023703010</t>
  </si>
  <si>
    <t>Alcachofrax 100 cpr</t>
  </si>
  <si>
    <t>000026</t>
  </si>
  <si>
    <t>7896023700262</t>
  </si>
  <si>
    <t>Alicura 50x4 cpr</t>
  </si>
  <si>
    <t>Envelope 4 cpr</t>
  </si>
  <si>
    <t>019351</t>
  </si>
  <si>
    <t>7896023793516</t>
  </si>
  <si>
    <t>Fibrothin 500 60 cps</t>
  </si>
  <si>
    <t>018879</t>
  </si>
  <si>
    <t>7896023788796</t>
  </si>
  <si>
    <t>G500 Balsamico 150ml</t>
  </si>
  <si>
    <t>014300</t>
  </si>
  <si>
    <t>7896023743009</t>
  </si>
  <si>
    <t>Ginkgo Biloba 3x10 cpr</t>
  </si>
  <si>
    <t>018553</t>
  </si>
  <si>
    <t>7896023785535</t>
  </si>
  <si>
    <t>Phytovein 3x15 cps</t>
  </si>
  <si>
    <t>018087</t>
  </si>
  <si>
    <t>7896023718083</t>
  </si>
  <si>
    <t>Posdrink 25x4 cpr</t>
  </si>
  <si>
    <t>020081</t>
  </si>
  <si>
    <t>7896023700811</t>
  </si>
  <si>
    <t>020049</t>
  </si>
  <si>
    <t>7896023700491</t>
  </si>
  <si>
    <t>Calcio 500D 60 cps</t>
  </si>
  <si>
    <t>019257</t>
  </si>
  <si>
    <t>7896023792571</t>
  </si>
  <si>
    <t>Cartamus 1000 90 cps</t>
  </si>
  <si>
    <t>019219</t>
  </si>
  <si>
    <t>7896023792199</t>
  </si>
  <si>
    <t>Colageno Hidrolisado 50 cps</t>
  </si>
  <si>
    <t>020031</t>
  </si>
  <si>
    <t>7896023700316</t>
  </si>
  <si>
    <t>Complexo B 60 cps</t>
  </si>
  <si>
    <t>019220</t>
  </si>
  <si>
    <t>7896023792205</t>
  </si>
  <si>
    <t>Guarana Comprimidos 60 cpr</t>
  </si>
  <si>
    <t>019221</t>
  </si>
  <si>
    <t>7896023792212</t>
  </si>
  <si>
    <t>Guarana Po 60g</t>
  </si>
  <si>
    <t>019222</t>
  </si>
  <si>
    <t>7896023792229</t>
  </si>
  <si>
    <t>Lecitina de Soja 40 cps</t>
  </si>
  <si>
    <t>019224</t>
  </si>
  <si>
    <t>7896023792243</t>
  </si>
  <si>
    <t>Levedura de Cerveja 150 cpr</t>
  </si>
  <si>
    <t>019225</t>
  </si>
  <si>
    <t>7896023792250</t>
  </si>
  <si>
    <t>Oleo de Alho Desodorizado 60 cps</t>
  </si>
  <si>
    <t>020002</t>
  </si>
  <si>
    <t>7896023700026</t>
  </si>
  <si>
    <t>Oleo de Chia 60 cps</t>
  </si>
  <si>
    <t>019917</t>
  </si>
  <si>
    <t>7896023799174</t>
  </si>
  <si>
    <t>Oleo de Coco [1000mg] 60 cps</t>
  </si>
  <si>
    <t>019227</t>
  </si>
  <si>
    <t>7896023792274</t>
  </si>
  <si>
    <t>Oleo de Primula 45 cps</t>
  </si>
  <si>
    <t>019226</t>
  </si>
  <si>
    <t>7896023792267</t>
  </si>
  <si>
    <t>Omega 3  [500mg] 80 cps</t>
  </si>
  <si>
    <t>019998</t>
  </si>
  <si>
    <t>7896023799983</t>
  </si>
  <si>
    <t>Omega 3 [1000mg]  60 cps</t>
  </si>
  <si>
    <t>019401</t>
  </si>
  <si>
    <t>7896023794018</t>
  </si>
  <si>
    <t>Omega 3 [1000mg] 120 cps</t>
  </si>
  <si>
    <t>020008</t>
  </si>
  <si>
    <t>7896023700088</t>
  </si>
  <si>
    <t>Picolinato de Cromo 60 cps</t>
  </si>
  <si>
    <t>020040</t>
  </si>
  <si>
    <t>7896023700408</t>
  </si>
  <si>
    <t>Quitosana [350mg] 60 cps</t>
  </si>
  <si>
    <t>020052</t>
  </si>
  <si>
    <t>7896023700521</t>
  </si>
  <si>
    <t>Vitamina D [5µg] 60 cps</t>
  </si>
  <si>
    <t>020022</t>
  </si>
  <si>
    <t>7896023700224</t>
  </si>
  <si>
    <t>Vitamina E 60 cps</t>
  </si>
  <si>
    <t>025504</t>
  </si>
  <si>
    <t>8470002358201</t>
  </si>
  <si>
    <t>Skin-Cap  Spray 100ml</t>
  </si>
  <si>
    <t>019166</t>
  </si>
  <si>
    <t>17896023791663</t>
  </si>
  <si>
    <t>019169</t>
  </si>
  <si>
    <t>17896023791694</t>
  </si>
  <si>
    <t>Oleo de Linhaça 120 cps</t>
  </si>
  <si>
    <t>020219</t>
  </si>
  <si>
    <t>020306</t>
  </si>
  <si>
    <t>7896023702198</t>
  </si>
  <si>
    <t>Polivitaminico 60 cps</t>
  </si>
  <si>
    <t>UF: RO</t>
  </si>
  <si>
    <t>020307</t>
  </si>
  <si>
    <t>Nuova Colageno Hidrolisado 60 cps</t>
  </si>
  <si>
    <t>020399</t>
  </si>
  <si>
    <t>Omega do Alasca [1000mg] 30 cps</t>
  </si>
  <si>
    <t>7896023703997</t>
  </si>
  <si>
    <t>7896023703072</t>
  </si>
  <si>
    <t>020508</t>
  </si>
  <si>
    <t>Nuova Cabelos e Unhas 60 cps</t>
  </si>
  <si>
    <t>020513</t>
  </si>
  <si>
    <t xml:space="preserve">Biosupra Omega 3 [1000mg] 120 cps </t>
  </si>
  <si>
    <t>Cafeina [210mg] 60 caps</t>
  </si>
  <si>
    <t>7896023705137</t>
  </si>
  <si>
    <t>7896023705083</t>
  </si>
  <si>
    <t>029228</t>
  </si>
  <si>
    <t>Beta Prime 30 cps</t>
  </si>
  <si>
    <t>7896023792281</t>
  </si>
  <si>
    <t>7896023703065</t>
  </si>
  <si>
    <t>Manaus e Tabatinga (AM)</t>
  </si>
  <si>
    <t>Boa Vista e Bonfim (RR)</t>
  </si>
  <si>
    <t>Macapa e Santana (AP)</t>
  </si>
  <si>
    <t>Guajara-Mirim (RO)</t>
  </si>
  <si>
    <t>e Cruzeiro do Sul (AC)</t>
  </si>
  <si>
    <t xml:space="preserve">Brasileia, Epitaciolandia </t>
  </si>
  <si>
    <t>PB/PE/PI/PR/RN/RS/SE/SP/TO</t>
  </si>
  <si>
    <t>UF: AM/AP/BA/CE/MA/MG/</t>
  </si>
  <si>
    <t>020525</t>
  </si>
  <si>
    <t>7896023705250</t>
  </si>
  <si>
    <t>Suprabio A-Z 60 cps</t>
  </si>
  <si>
    <t>020479</t>
  </si>
  <si>
    <t>7896023704796</t>
  </si>
  <si>
    <t>Suprabio Homem 60 cps</t>
  </si>
  <si>
    <t>020478</t>
  </si>
  <si>
    <t>7896023704789</t>
  </si>
  <si>
    <t>Suprabio Mulher 60 cps</t>
  </si>
  <si>
    <t>020524</t>
  </si>
  <si>
    <t>7896023705243</t>
  </si>
  <si>
    <t>Suprabio Senior 60 cps</t>
  </si>
  <si>
    <t>020293</t>
  </si>
  <si>
    <t>Colageno Hidrolisado 120 cps</t>
  </si>
  <si>
    <t>020506</t>
  </si>
  <si>
    <t>Vitamina C 60 cpr</t>
  </si>
  <si>
    <t>7896023705069</t>
  </si>
  <si>
    <t>7896023702938</t>
  </si>
  <si>
    <t>Nuova Corpo 60 cps</t>
  </si>
  <si>
    <t>020594</t>
  </si>
  <si>
    <t>7896023705946</t>
  </si>
  <si>
    <t>020311</t>
  </si>
  <si>
    <t>Nuova Dermofolin Locao Capilar 5 em 1 60 ml</t>
  </si>
  <si>
    <t>7896023703119</t>
  </si>
  <si>
    <t>Suprabio A-Z 30 cps</t>
  </si>
  <si>
    <t>020813</t>
  </si>
  <si>
    <t>Suprabio Homem 30 cps</t>
  </si>
  <si>
    <t>020812</t>
  </si>
  <si>
    <t>Suprabio Mulher 30 cps</t>
  </si>
  <si>
    <t>020814</t>
  </si>
  <si>
    <t>7896023718120</t>
  </si>
  <si>
    <t>7896023718137</t>
  </si>
  <si>
    <t>7896023718144</t>
  </si>
  <si>
    <t>020648</t>
  </si>
  <si>
    <t>7896023706486</t>
  </si>
  <si>
    <t>Cloreto de Magnesio 100 cpr</t>
  </si>
  <si>
    <t>020784</t>
  </si>
  <si>
    <t>Calkade 600 mg 30 cpr</t>
  </si>
  <si>
    <t>7896023707841</t>
  </si>
  <si>
    <t>020655</t>
  </si>
  <si>
    <t>Calkade 600 mg 60 cpr</t>
  </si>
  <si>
    <t>7896023706554</t>
  </si>
  <si>
    <t>020651</t>
  </si>
  <si>
    <t>7896023706516</t>
  </si>
  <si>
    <t>Suprabio Mastigavel Laranja 30 cpr</t>
  </si>
  <si>
    <t>020649</t>
  </si>
  <si>
    <t>7896023706493</t>
  </si>
  <si>
    <t>020604</t>
  </si>
  <si>
    <t>Omega 3 DHA Gesta 30 cps</t>
  </si>
  <si>
    <t>Cloreto de Magnesio PA Po 33g</t>
  </si>
  <si>
    <t>Vigência: 01/04/2018</t>
  </si>
  <si>
    <t>384/18 - ICMS 17% ALC</t>
  </si>
  <si>
    <t>385/18 - ICMS 17%</t>
  </si>
  <si>
    <t>386/18 - ICMS 17,5% ALC</t>
  </si>
  <si>
    <t>387/18 - ICMS 17,5%</t>
  </si>
  <si>
    <t>388/18 - ICMS 18% ALC</t>
  </si>
  <si>
    <t>389/18 - ICMS 18%</t>
  </si>
  <si>
    <t>390/18 - ICMS 20%</t>
  </si>
  <si>
    <t>Melagriao Past Laranja c/ acucar c/ vitamina C 24x5 past</t>
  </si>
  <si>
    <t>Melagriao Past Limao s/ acucar c/ vitamina C 24x5 past</t>
  </si>
  <si>
    <t>Melagriao Past Menta c/ acucar c/ vitamina C 24x5 past</t>
  </si>
  <si>
    <t>Melagriao Past Menta s/ acucar c/ vitamina C 24x5 past</t>
  </si>
  <si>
    <t>Melagriao Spray Tutti Frutti s/ alcool 30ml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</si>
</sst>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#,#00"/>
    <numFmt numFmtId="187" formatCode="000000"/>
    <numFmt numFmtId="188" formatCode="0%;\(0%\)"/>
    <numFmt numFmtId="189" formatCode=";;;"/>
    <numFmt numFmtId="190" formatCode=";;"/>
    <numFmt numFmtId="191" formatCode="\ \ \ \ \ \ \ \ \ @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[$-416]dddd\,\ d&quot; de &quot;mmmm&quot; de &quot;yyyy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Zurich Cn BT"/>
      <family val="2"/>
    </font>
    <font>
      <sz val="14"/>
      <name val="Zurich Cn BT"/>
      <family val="2"/>
    </font>
    <font>
      <sz val="8"/>
      <color indexed="18"/>
      <name val="Helv"/>
      <family val="0"/>
    </font>
    <font>
      <sz val="12"/>
      <name val="Courier"/>
      <family val="3"/>
    </font>
    <font>
      <sz val="8"/>
      <name val="Arial"/>
      <family val="2"/>
    </font>
    <font>
      <sz val="10"/>
      <name val="Helv"/>
      <family val="0"/>
    </font>
    <font>
      <sz val="10"/>
      <name val="BERNHARD"/>
      <family val="0"/>
    </font>
    <font>
      <sz val="1"/>
      <color indexed="8"/>
      <name val="Courier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i/>
      <sz val="18"/>
      <color indexed="12"/>
      <name val="Arial MT Black"/>
      <family val="0"/>
    </font>
    <font>
      <b/>
      <sz val="12"/>
      <color indexed="8"/>
      <name val="Albertus Medium"/>
      <family val="2"/>
    </font>
    <font>
      <b/>
      <sz val="11"/>
      <color indexed="8"/>
      <name val="Batang"/>
      <family val="1"/>
    </font>
    <font>
      <b/>
      <sz val="10"/>
      <color indexed="8"/>
      <name val="Batang"/>
      <family val="1"/>
    </font>
    <font>
      <u val="single"/>
      <sz val="10"/>
      <color indexed="36"/>
      <name val="Arial"/>
      <family val="2"/>
    </font>
    <font>
      <b/>
      <sz val="14"/>
      <color indexed="8"/>
      <name val="Batang"/>
      <family val="1"/>
    </font>
    <font>
      <sz val="14"/>
      <name val="Arial"/>
      <family val="2"/>
    </font>
    <font>
      <b/>
      <sz val="10"/>
      <name val="Batang"/>
      <family val="1"/>
    </font>
    <font>
      <b/>
      <sz val="11"/>
      <name val="Batang"/>
      <family val="1"/>
    </font>
    <font>
      <b/>
      <sz val="13.5"/>
      <color indexed="8"/>
      <name val="Batang"/>
      <family val="1"/>
    </font>
    <font>
      <sz val="13.5"/>
      <name val="Arial"/>
      <family val="2"/>
    </font>
    <font>
      <sz val="10"/>
      <name val="Zurich Cn BT"/>
      <family val="2"/>
    </font>
    <font>
      <b/>
      <sz val="11"/>
      <color indexed="8"/>
      <name val="Zurich Cn BT"/>
      <family val="2"/>
    </font>
    <font>
      <b/>
      <sz val="20"/>
      <color indexed="12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7" fontId="6" fillId="0" borderId="0">
      <alignment horizontal="center"/>
      <protection/>
    </xf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9" fontId="7" fillId="0" borderId="0" applyFill="0" applyBorder="0" applyAlignment="0">
      <protection/>
    </xf>
    <xf numFmtId="0" fontId="0" fillId="0" borderId="0" applyFill="0" applyBorder="0" applyAlignment="0">
      <protection/>
    </xf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91" fontId="7" fillId="0" borderId="0">
      <alignment horizont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1" fillId="0" borderId="0">
      <alignment/>
      <protection locked="0"/>
    </xf>
    <xf numFmtId="14" fontId="12" fillId="0" borderId="0" applyFill="0" applyBorder="0" applyAlignment="0"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9" fontId="7" fillId="0" borderId="0" applyFill="0" applyBorder="0" applyAlignment="0">
      <protection/>
    </xf>
    <xf numFmtId="0" fontId="0" fillId="0" borderId="0" applyFill="0" applyBorder="0" applyAlignment="0">
      <protection/>
    </xf>
    <xf numFmtId="0" fontId="52" fillId="29" borderId="1" applyNumberFormat="0" applyAlignment="0" applyProtection="0"/>
    <xf numFmtId="186" fontId="11" fillId="0" borderId="0">
      <alignment/>
      <protection locked="0"/>
    </xf>
    <xf numFmtId="38" fontId="8" fillId="30" borderId="0" applyNumberFormat="0" applyBorder="0" applyAlignment="0" applyProtection="0"/>
    <xf numFmtId="0" fontId="13" fillId="0" borderId="4" applyNumberFormat="0" applyAlignment="0" applyProtection="0"/>
    <xf numFmtId="0" fontId="13" fillId="0" borderId="5">
      <alignment horizontal="left" vertical="center"/>
      <protection/>
    </xf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0" fontId="8" fillId="31" borderId="6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9" fontId="7" fillId="0" borderId="0" applyFill="0" applyBorder="0" applyAlignment="0">
      <protection/>
    </xf>
    <xf numFmtId="0" fontId="0" fillId="0" borderId="0" applyFill="0" applyBorder="0" applyAlignment="0"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55" fillId="21" borderId="8" applyNumberFormat="0" applyAlignment="0" applyProtection="0"/>
    <xf numFmtId="17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7" fillId="0" borderId="13" xfId="0" applyFont="1" applyBorder="1" applyAlignment="1" applyProtection="1">
      <alignment/>
      <protection hidden="1"/>
    </xf>
    <xf numFmtId="0" fontId="27" fillId="0" borderId="1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Continuous"/>
      <protection hidden="1"/>
    </xf>
    <xf numFmtId="0" fontId="23" fillId="0" borderId="0" xfId="0" applyFont="1" applyAlignment="1" applyProtection="1">
      <alignment horizontal="center"/>
      <protection hidden="1"/>
    </xf>
    <xf numFmtId="0" fontId="27" fillId="0" borderId="15" xfId="0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27" fillId="0" borderId="17" xfId="0" applyFont="1" applyBorder="1" applyAlignment="1" applyProtection="1">
      <alignment horizontal="center"/>
      <protection hidden="1"/>
    </xf>
    <xf numFmtId="0" fontId="27" fillId="0" borderId="18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7" fillId="0" borderId="19" xfId="0" applyFont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7" fillId="0" borderId="21" xfId="0" applyFont="1" applyBorder="1" applyAlignment="1" applyProtection="1">
      <alignment horizontal="center"/>
      <protection hidden="1"/>
    </xf>
    <xf numFmtId="0" fontId="27" fillId="0" borderId="22" xfId="0" applyFont="1" applyBorder="1" applyAlignment="1" applyProtection="1">
      <alignment horizontal="center"/>
      <protection hidden="1"/>
    </xf>
    <xf numFmtId="9" fontId="22" fillId="0" borderId="0" xfId="0" applyNumberFormat="1" applyFont="1" applyAlignment="1" applyProtection="1">
      <alignment/>
      <protection hidden="1"/>
    </xf>
    <xf numFmtId="194" fontId="22" fillId="0" borderId="0" xfId="104" applyNumberFormat="1" applyFont="1" applyAlignment="1" applyProtection="1">
      <alignment/>
      <protection hidden="1"/>
    </xf>
    <xf numFmtId="194" fontId="22" fillId="0" borderId="0" xfId="104" applyNumberFormat="1" applyFont="1" applyAlignment="1" applyProtection="1">
      <alignment/>
      <protection hidden="1"/>
    </xf>
    <xf numFmtId="177" fontId="4" fillId="0" borderId="17" xfId="104" applyFont="1" applyBorder="1" applyAlignment="1" applyProtection="1">
      <alignment/>
      <protection hidden="1"/>
    </xf>
    <xf numFmtId="177" fontId="4" fillId="0" borderId="18" xfId="104" applyFont="1" applyBorder="1" applyAlignment="1" applyProtection="1">
      <alignment/>
      <protection hidden="1"/>
    </xf>
    <xf numFmtId="177" fontId="4" fillId="0" borderId="15" xfId="104" applyFont="1" applyBorder="1" applyAlignment="1" applyProtection="1">
      <alignment/>
      <protection hidden="1"/>
    </xf>
    <xf numFmtId="177" fontId="4" fillId="0" borderId="18" xfId="104" applyNumberFormat="1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177" fontId="4" fillId="0" borderId="15" xfId="104" applyNumberFormat="1" applyFont="1" applyBorder="1" applyAlignment="1" applyProtection="1">
      <alignment/>
      <protection hidden="1"/>
    </xf>
    <xf numFmtId="177" fontId="5" fillId="0" borderId="0" xfId="104" applyFont="1" applyBorder="1" applyAlignment="1" applyProtection="1">
      <alignment/>
      <protection hidden="1"/>
    </xf>
    <xf numFmtId="177" fontId="5" fillId="0" borderId="0" xfId="104" applyNumberFormat="1" applyFont="1" applyBorder="1" applyAlignment="1" applyProtection="1">
      <alignment/>
      <protection hidden="1"/>
    </xf>
    <xf numFmtId="177" fontId="4" fillId="0" borderId="23" xfId="104" applyFont="1" applyBorder="1" applyAlignment="1" applyProtection="1">
      <alignment/>
      <protection hidden="1"/>
    </xf>
    <xf numFmtId="177" fontId="4" fillId="0" borderId="24" xfId="104" applyFont="1" applyBorder="1" applyAlignment="1" applyProtection="1">
      <alignment/>
      <protection hidden="1"/>
    </xf>
    <xf numFmtId="177" fontId="4" fillId="0" borderId="25" xfId="104" applyFont="1" applyBorder="1" applyAlignment="1" applyProtection="1">
      <alignment/>
      <protection hidden="1"/>
    </xf>
    <xf numFmtId="177" fontId="4" fillId="0" borderId="25" xfId="104" applyNumberFormat="1" applyFont="1" applyBorder="1" applyAlignment="1" applyProtection="1">
      <alignment/>
      <protection hidden="1"/>
    </xf>
    <xf numFmtId="177" fontId="4" fillId="0" borderId="26" xfId="104" applyFont="1" applyBorder="1" applyAlignment="1" applyProtection="1">
      <alignment/>
      <protection hidden="1"/>
    </xf>
    <xf numFmtId="177" fontId="4" fillId="0" borderId="0" xfId="104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5" fillId="0" borderId="0" xfId="0" applyFont="1" applyAlignment="1" applyProtection="1">
      <alignment/>
      <protection hidden="1"/>
    </xf>
    <xf numFmtId="49" fontId="4" fillId="0" borderId="16" xfId="0" applyNumberFormat="1" applyFont="1" applyBorder="1" applyAlignment="1" applyProtection="1" quotePrefix="1">
      <alignment horizontal="left"/>
      <protection hidden="1"/>
    </xf>
    <xf numFmtId="49" fontId="4" fillId="0" borderId="16" xfId="0" applyNumberFormat="1" applyFont="1" applyBorder="1" applyAlignment="1" applyProtection="1">
      <alignment horizontal="left"/>
      <protection hidden="1"/>
    </xf>
    <xf numFmtId="49" fontId="4" fillId="0" borderId="15" xfId="0" applyNumberFormat="1" applyFont="1" applyBorder="1" applyAlignment="1" applyProtection="1" quotePrefix="1">
      <alignment horizontal="left"/>
      <protection hidden="1"/>
    </xf>
    <xf numFmtId="49" fontId="4" fillId="0" borderId="15" xfId="0" applyNumberFormat="1" applyFont="1" applyBorder="1" applyAlignment="1" applyProtection="1">
      <alignment horizontal="left"/>
      <protection hidden="1"/>
    </xf>
    <xf numFmtId="49" fontId="4" fillId="0" borderId="24" xfId="0" applyNumberFormat="1" applyFont="1" applyBorder="1" applyAlignment="1" applyProtection="1" quotePrefix="1">
      <alignment horizontal="left"/>
      <protection hidden="1"/>
    </xf>
    <xf numFmtId="0" fontId="26" fillId="0" borderId="27" xfId="0" applyFont="1" applyBorder="1" applyAlignment="1" applyProtection="1">
      <alignment horizontal="center"/>
      <protection hidden="1"/>
    </xf>
    <xf numFmtId="0" fontId="27" fillId="0" borderId="23" xfId="0" applyFont="1" applyBorder="1" applyAlignment="1" applyProtection="1">
      <alignment horizontal="center"/>
      <protection hidden="1"/>
    </xf>
    <xf numFmtId="49" fontId="4" fillId="0" borderId="17" xfId="0" applyNumberFormat="1" applyFont="1" applyBorder="1" applyAlignment="1" applyProtection="1">
      <alignment horizontal="left"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49" fontId="4" fillId="0" borderId="28" xfId="0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 quotePrefix="1">
      <alignment horizontal="left"/>
      <protection hidden="1"/>
    </xf>
    <xf numFmtId="0" fontId="4" fillId="0" borderId="15" xfId="0" applyFont="1" applyBorder="1" applyAlignment="1" applyProtection="1" quotePrefix="1">
      <alignment horizontal="left"/>
      <protection hidden="1"/>
    </xf>
    <xf numFmtId="0" fontId="4" fillId="0" borderId="24" xfId="0" applyFont="1" applyBorder="1" applyAlignment="1" applyProtection="1" quotePrefix="1">
      <alignment horizontal="left"/>
      <protection hidden="1"/>
    </xf>
    <xf numFmtId="177" fontId="4" fillId="0" borderId="26" xfId="104" applyNumberFormat="1" applyFont="1" applyBorder="1" applyAlignment="1" applyProtection="1">
      <alignment/>
      <protection hidden="1"/>
    </xf>
    <xf numFmtId="49" fontId="4" fillId="0" borderId="29" xfId="0" applyNumberFormat="1" applyFont="1" applyBorder="1" applyAlignment="1" applyProtection="1">
      <alignment horizontal="left"/>
      <protection hidden="1"/>
    </xf>
    <xf numFmtId="49" fontId="4" fillId="0" borderId="22" xfId="0" applyNumberFormat="1" applyFont="1" applyBorder="1" applyAlignment="1" applyProtection="1" quotePrefix="1">
      <alignment horizontal="left"/>
      <protection hidden="1"/>
    </xf>
    <xf numFmtId="177" fontId="4" fillId="0" borderId="30" xfId="104" applyFont="1" applyBorder="1" applyAlignment="1" applyProtection="1">
      <alignment/>
      <protection hidden="1"/>
    </xf>
    <xf numFmtId="49" fontId="4" fillId="0" borderId="28" xfId="0" applyNumberFormat="1" applyFont="1" applyBorder="1" applyAlignment="1" applyProtection="1" quotePrefix="1">
      <alignment horizontal="left"/>
      <protection hidden="1"/>
    </xf>
    <xf numFmtId="49" fontId="4" fillId="0" borderId="28" xfId="0" applyNumberFormat="1" applyFont="1" applyBorder="1" applyAlignment="1" applyProtection="1" quotePrefix="1">
      <alignment horizontal="left"/>
      <protection hidden="1"/>
    </xf>
    <xf numFmtId="177" fontId="4" fillId="0" borderId="31" xfId="104" applyFont="1" applyBorder="1" applyAlignment="1" applyProtection="1">
      <alignment/>
      <protection hidden="1"/>
    </xf>
    <xf numFmtId="177" fontId="4" fillId="0" borderId="30" xfId="104" applyNumberFormat="1" applyFont="1" applyBorder="1" applyAlignment="1" applyProtection="1">
      <alignment/>
      <protection hidden="1"/>
    </xf>
    <xf numFmtId="0" fontId="27" fillId="0" borderId="30" xfId="0" applyFont="1" applyBorder="1" applyAlignment="1" applyProtection="1">
      <alignment/>
      <protection hidden="1"/>
    </xf>
    <xf numFmtId="0" fontId="27" fillId="0" borderId="18" xfId="0" applyFont="1" applyBorder="1" applyAlignment="1" applyProtection="1">
      <alignment horizontal="centerContinuous"/>
      <protection hidden="1"/>
    </xf>
    <xf numFmtId="0" fontId="27" fillId="0" borderId="32" xfId="0" applyFont="1" applyBorder="1" applyAlignment="1" applyProtection="1">
      <alignment horizontal="centerContinuous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49" fontId="4" fillId="0" borderId="17" xfId="0" applyNumberFormat="1" applyFont="1" applyBorder="1" applyAlignment="1" applyProtection="1" quotePrefix="1">
      <alignment horizontal="left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33" xfId="0" applyFont="1" applyBorder="1" applyAlignment="1" applyProtection="1">
      <alignment horizontal="center"/>
      <protection hidden="1"/>
    </xf>
    <xf numFmtId="177" fontId="4" fillId="0" borderId="27" xfId="104" applyFont="1" applyBorder="1" applyAlignment="1" applyProtection="1">
      <alignment/>
      <protection hidden="1"/>
    </xf>
    <xf numFmtId="177" fontId="4" fillId="0" borderId="34" xfId="104" applyFont="1" applyBorder="1" applyAlignment="1" applyProtection="1">
      <alignment/>
      <protection hidden="1"/>
    </xf>
    <xf numFmtId="177" fontId="4" fillId="0" borderId="17" xfId="104" applyNumberFormat="1" applyFont="1" applyBorder="1" applyAlignment="1" applyProtection="1">
      <alignment/>
      <protection hidden="1"/>
    </xf>
    <xf numFmtId="0" fontId="27" fillId="0" borderId="35" xfId="0" applyFont="1" applyBorder="1" applyAlignment="1" applyProtection="1">
      <alignment horizontal="center"/>
      <protection hidden="1"/>
    </xf>
    <xf numFmtId="0" fontId="27" fillId="0" borderId="25" xfId="0" applyFont="1" applyBorder="1" applyAlignment="1" applyProtection="1">
      <alignment horizontal="center"/>
      <protection hidden="1"/>
    </xf>
    <xf numFmtId="0" fontId="27" fillId="0" borderId="28" xfId="0" applyFont="1" applyBorder="1" applyAlignment="1" applyProtection="1">
      <alignment horizontal="center"/>
      <protection hidden="1"/>
    </xf>
    <xf numFmtId="177" fontId="4" fillId="0" borderId="36" xfId="104" applyNumberFormat="1" applyFont="1" applyBorder="1" applyAlignment="1" applyProtection="1">
      <alignment/>
      <protection hidden="1"/>
    </xf>
    <xf numFmtId="177" fontId="4" fillId="0" borderId="37" xfId="104" applyFont="1" applyBorder="1" applyAlignment="1" applyProtection="1">
      <alignment/>
      <protection hidden="1"/>
    </xf>
    <xf numFmtId="177" fontId="4" fillId="0" borderId="38" xfId="104" applyNumberFormat="1" applyFont="1" applyBorder="1" applyAlignment="1" applyProtection="1">
      <alignment/>
      <protection hidden="1"/>
    </xf>
    <xf numFmtId="177" fontId="4" fillId="0" borderId="27" xfId="104" applyNumberFormat="1" applyFont="1" applyBorder="1" applyAlignment="1" applyProtection="1">
      <alignment/>
      <protection hidden="1"/>
    </xf>
    <xf numFmtId="177" fontId="4" fillId="0" borderId="31" xfId="104" applyNumberFormat="1" applyFont="1" applyBorder="1" applyAlignment="1" applyProtection="1">
      <alignment/>
      <protection hidden="1"/>
    </xf>
    <xf numFmtId="177" fontId="4" fillId="0" borderId="23" xfId="104" applyNumberFormat="1" applyFont="1" applyBorder="1" applyAlignment="1" applyProtection="1">
      <alignment/>
      <protection hidden="1"/>
    </xf>
    <xf numFmtId="177" fontId="4" fillId="0" borderId="24" xfId="104" applyNumberFormat="1" applyFont="1" applyBorder="1" applyAlignment="1" applyProtection="1">
      <alignment/>
      <protection hidden="1"/>
    </xf>
    <xf numFmtId="49" fontId="4" fillId="0" borderId="28" xfId="0" applyNumberFormat="1" applyFont="1" applyBorder="1" applyAlignment="1" applyProtection="1">
      <alignment horizontal="left"/>
      <protection hidden="1"/>
    </xf>
    <xf numFmtId="49" fontId="4" fillId="0" borderId="29" xfId="0" applyNumberFormat="1" applyFont="1" applyBorder="1" applyAlignment="1" applyProtection="1">
      <alignment horizontal="left"/>
      <protection hidden="1"/>
    </xf>
    <xf numFmtId="49" fontId="4" fillId="0" borderId="17" xfId="0" applyNumberFormat="1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 quotePrefix="1">
      <alignment horizontal="left"/>
      <protection hidden="1" locked="0"/>
    </xf>
    <xf numFmtId="0" fontId="27" fillId="0" borderId="29" xfId="0" applyFont="1" applyBorder="1" applyAlignment="1" applyProtection="1">
      <alignment horizontal="center"/>
      <protection hidden="1"/>
    </xf>
    <xf numFmtId="0" fontId="27" fillId="0" borderId="26" xfId="0" applyFont="1" applyBorder="1" applyAlignment="1" applyProtection="1">
      <alignment horizontal="center"/>
      <protection hidden="1"/>
    </xf>
    <xf numFmtId="0" fontId="27" fillId="0" borderId="39" xfId="0" applyFont="1" applyBorder="1" applyAlignment="1" applyProtection="1">
      <alignment horizontal="center"/>
      <protection hidden="1"/>
    </xf>
    <xf numFmtId="0" fontId="27" fillId="0" borderId="40" xfId="0" applyFont="1" applyBorder="1" applyAlignment="1" applyProtection="1">
      <alignment horizontal="center"/>
      <protection hidden="1"/>
    </xf>
    <xf numFmtId="0" fontId="27" fillId="0" borderId="41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center"/>
      <protection hidden="1"/>
    </xf>
    <xf numFmtId="0" fontId="27" fillId="0" borderId="43" xfId="0" applyFont="1" applyBorder="1" applyAlignment="1" applyProtection="1">
      <alignment horizontal="center"/>
      <protection hidden="1"/>
    </xf>
    <xf numFmtId="0" fontId="27" fillId="0" borderId="28" xfId="0" applyFont="1" applyBorder="1" applyAlignment="1" applyProtection="1">
      <alignment horizontal="center"/>
      <protection hidden="1"/>
    </xf>
    <xf numFmtId="0" fontId="27" fillId="0" borderId="25" xfId="0" applyFont="1" applyBorder="1" applyAlignment="1" applyProtection="1">
      <alignment horizontal="center"/>
      <protection hidden="1"/>
    </xf>
    <xf numFmtId="0" fontId="27" fillId="0" borderId="21" xfId="0" applyFont="1" applyBorder="1" applyAlignment="1" applyProtection="1">
      <alignment horizontal="center"/>
      <protection hidden="1"/>
    </xf>
    <xf numFmtId="0" fontId="27" fillId="0" borderId="44" xfId="0" applyFont="1" applyBorder="1" applyAlignment="1" applyProtection="1">
      <alignment horizontal="center"/>
      <protection hidden="1"/>
    </xf>
  </cellXfs>
  <cellStyles count="9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-0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álculo" xfId="43"/>
    <cellStyle name="Célula de Verificação" xfId="44"/>
    <cellStyle name="Célula Vinculada" xfId="45"/>
    <cellStyle name="Comma [0]_#6 Temps &amp; Contractors" xfId="46"/>
    <cellStyle name="Comma [00]" xfId="47"/>
    <cellStyle name="Comma_#6 Temps &amp; Contractors" xfId="48"/>
    <cellStyle name="Comma0 - Modelo1" xfId="49"/>
    <cellStyle name="Comma0 - Style1" xfId="50"/>
    <cellStyle name="Comma1 - Modelo2" xfId="51"/>
    <cellStyle name="Comma1 - Style2" xfId="52"/>
    <cellStyle name="Contracts" xfId="53"/>
    <cellStyle name="Currency [0]_#6 Temps &amp; Contractors" xfId="54"/>
    <cellStyle name="Currency [00]" xfId="55"/>
    <cellStyle name="Currency_#6 Temps &amp; Contractors" xfId="56"/>
    <cellStyle name="Data" xfId="57"/>
    <cellStyle name="Date Short" xfId="58"/>
    <cellStyle name="Ênfase1" xfId="59"/>
    <cellStyle name="Ênfase2" xfId="60"/>
    <cellStyle name="Ênfase3" xfId="61"/>
    <cellStyle name="Ênfase4" xfId="62"/>
    <cellStyle name="Ênfase5" xfId="63"/>
    <cellStyle name="Ênfase6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Entrada" xfId="70"/>
    <cellStyle name="Fixo" xfId="71"/>
    <cellStyle name="Grey" xfId="72"/>
    <cellStyle name="Header1" xfId="73"/>
    <cellStyle name="Header2" xfId="74"/>
    <cellStyle name="Hyperlink" xfId="75"/>
    <cellStyle name="Followed Hyperlink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Currency" xfId="83"/>
    <cellStyle name="Currency [0]" xfId="84"/>
    <cellStyle name="Neutro" xfId="85"/>
    <cellStyle name="Normal - Style1" xfId="86"/>
    <cellStyle name="Nota" xfId="87"/>
    <cellStyle name="Percent [0]" xfId="88"/>
    <cellStyle name="Percent [00]" xfId="89"/>
    <cellStyle name="Percent [2]" xfId="90"/>
    <cellStyle name="Percent_#6 Temps &amp; Contractors" xfId="91"/>
    <cellStyle name="Percent" xfId="92"/>
    <cellStyle name="Ruim" xfId="93"/>
    <cellStyle name="Saída" xfId="94"/>
    <cellStyle name="Comma [0]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Comma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9525</xdr:rowOff>
    </xdr:from>
    <xdr:to>
      <xdr:col>2</xdr:col>
      <xdr:colOff>3000375</xdr:colOff>
      <xdr:row>1</xdr:row>
      <xdr:rowOff>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1362075" y="9525"/>
          <a:ext cx="3352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Rua Doutor João Colin, 1053 América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89204-001     Joinville - SC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vendas@catarinensepharma.com.br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Televendas  0800 47 8989 Fax 0800 644 0500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www.catarinensepharma.com.br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619125</xdr:colOff>
      <xdr:row>0</xdr:row>
      <xdr:rowOff>1047750</xdr:rowOff>
    </xdr:to>
    <xdr:pic>
      <xdr:nvPicPr>
        <xdr:cNvPr id="2" name="Imagem 1" descr="Imagem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CG93" sqref="CG93:BY66 CG66:BV79 DA68:DI93 CT33:DL77 BW102:CX115 AX117:AZ33 AG49:CC49 A68:B1 FY1281:BP221 J1921:EY3 B2101:P101 B301:AS3 BN3:BA2 A1 A1 A1 A1 A1 A1 A1 A1 A1 A1:A2 A1:C2 A1:IV270 A65536:A1 A1 CA1:AI18757 DY1:FG565 A38790:A1 A1 A1 A1:AE1 A1:B1 A1 A2:A1 A2:A1 A1 A1:A4 A1 A1 A1 A1 A1 A1 A1 A1 A1 A1 A1 A1 A1 A1 A1 A1 A1 A1 A1 A1 A1 A1 A1 A1 A1 A1 A1 A1 A1 A1 A1 A1 A1 A1 A1 A1 A1 A1 A1 A1 A1 A1 A1 A1 A1 A1 A1 A1 A1 A1 A1 A1 A1"/>
      <selection pane="bottomRight" activeCell="B10" sqref="B10"/>
    </sheetView>
  </sheetViews>
  <sheetFormatPr defaultColWidth="9.140625" defaultRowHeight="12.75"/>
  <cols>
    <col min="1" max="1" width="8.421875" style="4" customWidth="1"/>
    <col min="2" max="2" width="17.28125" style="4" bestFit="1" customWidth="1"/>
    <col min="3" max="3" width="58.421875" style="4" customWidth="1"/>
    <col min="4" max="4" width="5.28125" style="4" bestFit="1" customWidth="1"/>
    <col min="5" max="14" width="11.7109375" style="4" customWidth="1"/>
    <col min="15" max="16" width="12.7109375" style="4" customWidth="1"/>
    <col min="17" max="18" width="11.421875" style="4" customWidth="1"/>
    <col min="19" max="19" width="14.8515625" style="4" hidden="1" customWidth="1"/>
    <col min="20" max="20" width="17.7109375" style="4" hidden="1" customWidth="1"/>
    <col min="21" max="21" width="19.00390625" style="4" hidden="1" customWidth="1"/>
    <col min="22" max="22" width="9.8515625" style="4" hidden="1" customWidth="1"/>
    <col min="23" max="16384" width="9.140625" style="4" customWidth="1"/>
  </cols>
  <sheetData>
    <row r="1" spans="1:19" ht="8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</row>
    <row r="2" spans="1:1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</row>
    <row r="3" spans="1:19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271</v>
      </c>
      <c r="S3" s="3"/>
    </row>
    <row r="4" spans="1:21" ht="15.75">
      <c r="A4" s="46"/>
      <c r="B4" s="5"/>
      <c r="C4" s="6"/>
      <c r="D4" s="62"/>
      <c r="E4" s="91" t="s">
        <v>272</v>
      </c>
      <c r="F4" s="92"/>
      <c r="G4" s="91" t="s">
        <v>273</v>
      </c>
      <c r="H4" s="92"/>
      <c r="I4" s="91" t="s">
        <v>274</v>
      </c>
      <c r="J4" s="92"/>
      <c r="K4" s="91" t="s">
        <v>275</v>
      </c>
      <c r="L4" s="92"/>
      <c r="M4" s="91" t="s">
        <v>276</v>
      </c>
      <c r="N4" s="92"/>
      <c r="O4" s="91" t="s">
        <v>277</v>
      </c>
      <c r="P4" s="95"/>
      <c r="Q4" s="92" t="s">
        <v>278</v>
      </c>
      <c r="R4" s="95"/>
      <c r="S4" s="7"/>
      <c r="T4" s="8" t="s">
        <v>8</v>
      </c>
      <c r="U4" s="8"/>
    </row>
    <row r="5" spans="1:22" ht="15.75">
      <c r="A5" s="11" t="s">
        <v>1</v>
      </c>
      <c r="B5" s="10" t="s">
        <v>1</v>
      </c>
      <c r="C5" s="10" t="s">
        <v>2</v>
      </c>
      <c r="D5" s="63" t="s">
        <v>5</v>
      </c>
      <c r="E5" s="11" t="s">
        <v>0</v>
      </c>
      <c r="F5" s="12" t="s">
        <v>0</v>
      </c>
      <c r="G5" s="9" t="s">
        <v>0</v>
      </c>
      <c r="H5" s="12" t="s">
        <v>0</v>
      </c>
      <c r="I5" s="75" t="s">
        <v>0</v>
      </c>
      <c r="J5" s="12" t="s">
        <v>0</v>
      </c>
      <c r="K5" s="75" t="s">
        <v>0</v>
      </c>
      <c r="L5" s="12" t="s">
        <v>0</v>
      </c>
      <c r="M5" s="75" t="s">
        <v>0</v>
      </c>
      <c r="N5" s="12" t="s">
        <v>0</v>
      </c>
      <c r="O5" s="75" t="s">
        <v>0</v>
      </c>
      <c r="P5" s="12" t="s">
        <v>0</v>
      </c>
      <c r="Q5" s="9" t="s">
        <v>0</v>
      </c>
      <c r="R5" s="12" t="s">
        <v>0</v>
      </c>
      <c r="S5" s="7"/>
      <c r="T5" s="13" t="s">
        <v>9</v>
      </c>
      <c r="U5" s="13" t="s">
        <v>10</v>
      </c>
      <c r="V5" s="13" t="s">
        <v>20</v>
      </c>
    </row>
    <row r="6" spans="1:21" ht="15.75">
      <c r="A6" s="11" t="s">
        <v>14</v>
      </c>
      <c r="B6" s="10" t="s">
        <v>15</v>
      </c>
      <c r="C6" s="10"/>
      <c r="D6" s="63"/>
      <c r="E6" s="71" t="s">
        <v>4</v>
      </c>
      <c r="F6" s="14" t="s">
        <v>3</v>
      </c>
      <c r="G6" s="15" t="s">
        <v>4</v>
      </c>
      <c r="H6" s="14" t="s">
        <v>3</v>
      </c>
      <c r="I6" s="71" t="s">
        <v>4</v>
      </c>
      <c r="J6" s="14" t="s">
        <v>3</v>
      </c>
      <c r="K6" s="71" t="s">
        <v>4</v>
      </c>
      <c r="L6" s="14" t="s">
        <v>3</v>
      </c>
      <c r="M6" s="71" t="s">
        <v>4</v>
      </c>
      <c r="N6" s="14" t="s">
        <v>3</v>
      </c>
      <c r="O6" s="71" t="s">
        <v>4</v>
      </c>
      <c r="P6" s="14" t="s">
        <v>3</v>
      </c>
      <c r="Q6" s="15" t="s">
        <v>4</v>
      </c>
      <c r="R6" s="14" t="s">
        <v>3</v>
      </c>
      <c r="S6" s="7"/>
      <c r="T6" s="16"/>
      <c r="U6" s="16"/>
    </row>
    <row r="7" spans="1:21" ht="15.75">
      <c r="A7" s="11"/>
      <c r="B7" s="70"/>
      <c r="C7" s="10"/>
      <c r="D7" s="63"/>
      <c r="E7" s="93" t="s">
        <v>218</v>
      </c>
      <c r="F7" s="94"/>
      <c r="G7" s="93" t="s">
        <v>11</v>
      </c>
      <c r="H7" s="94"/>
      <c r="I7" s="93" t="s">
        <v>216</v>
      </c>
      <c r="J7" s="94"/>
      <c r="K7" s="93" t="s">
        <v>195</v>
      </c>
      <c r="L7" s="94"/>
      <c r="M7" s="93" t="s">
        <v>213</v>
      </c>
      <c r="N7" s="94"/>
      <c r="O7" s="93" t="s">
        <v>220</v>
      </c>
      <c r="P7" s="94"/>
      <c r="Q7" s="99" t="s">
        <v>12</v>
      </c>
      <c r="R7" s="94"/>
      <c r="S7" s="7"/>
      <c r="T7" s="16"/>
      <c r="U7" s="16"/>
    </row>
    <row r="8" spans="1:21" ht="15.75">
      <c r="A8" s="11"/>
      <c r="B8" s="70"/>
      <c r="C8" s="10"/>
      <c r="D8" s="63"/>
      <c r="E8" s="96" t="s">
        <v>217</v>
      </c>
      <c r="F8" s="97"/>
      <c r="G8" s="77"/>
      <c r="H8" s="76"/>
      <c r="I8" s="77"/>
      <c r="J8" s="76"/>
      <c r="K8" s="77"/>
      <c r="L8" s="76"/>
      <c r="M8" s="96" t="s">
        <v>215</v>
      </c>
      <c r="N8" s="97"/>
      <c r="O8" s="96" t="s">
        <v>219</v>
      </c>
      <c r="P8" s="97"/>
      <c r="Q8" s="70"/>
      <c r="R8" s="76"/>
      <c r="S8" s="7"/>
      <c r="T8" s="16"/>
      <c r="U8" s="16"/>
    </row>
    <row r="9" spans="1:22" ht="15.75" thickBot="1">
      <c r="A9" s="47"/>
      <c r="B9" s="17"/>
      <c r="C9" s="18"/>
      <c r="D9" s="64"/>
      <c r="E9" s="89" t="s">
        <v>214</v>
      </c>
      <c r="F9" s="90"/>
      <c r="G9" s="89"/>
      <c r="H9" s="90"/>
      <c r="I9" s="89"/>
      <c r="J9" s="90"/>
      <c r="K9" s="89"/>
      <c r="L9" s="90"/>
      <c r="M9" s="89"/>
      <c r="N9" s="90"/>
      <c r="O9" s="89"/>
      <c r="P9" s="90"/>
      <c r="Q9" s="98"/>
      <c r="R9" s="90"/>
      <c r="S9" s="19">
        <v>0.18</v>
      </c>
      <c r="T9" s="20">
        <v>0.7234</v>
      </c>
      <c r="U9" s="20">
        <v>0.7519</v>
      </c>
      <c r="V9" s="21">
        <v>0.7073</v>
      </c>
    </row>
    <row r="10" spans="1:22" ht="15">
      <c r="A10" s="48" t="s">
        <v>22</v>
      </c>
      <c r="B10" s="41" t="s">
        <v>23</v>
      </c>
      <c r="C10" s="51" t="s">
        <v>24</v>
      </c>
      <c r="D10" s="65">
        <v>3</v>
      </c>
      <c r="E10" s="72">
        <v>22.61</v>
      </c>
      <c r="F10" s="57">
        <v>0</v>
      </c>
      <c r="G10" s="72">
        <v>25.98</v>
      </c>
      <c r="H10" s="57">
        <v>0</v>
      </c>
      <c r="I10" s="72">
        <v>22.75</v>
      </c>
      <c r="J10" s="57">
        <v>0</v>
      </c>
      <c r="K10" s="72">
        <v>26.16</v>
      </c>
      <c r="L10" s="57">
        <v>0</v>
      </c>
      <c r="M10" s="72">
        <v>22.89</v>
      </c>
      <c r="N10" s="57">
        <v>0</v>
      </c>
      <c r="O10" s="72">
        <v>26.34</v>
      </c>
      <c r="P10" s="57">
        <v>0</v>
      </c>
      <c r="Q10" s="60">
        <v>27.11</v>
      </c>
      <c r="R10" s="61">
        <v>0</v>
      </c>
      <c r="S10" s="19">
        <v>0.17</v>
      </c>
      <c r="T10" s="20">
        <v>0.7234</v>
      </c>
      <c r="U10" s="20">
        <v>0.7515</v>
      </c>
      <c r="V10" s="21">
        <v>0.7075</v>
      </c>
    </row>
    <row r="11" spans="1:22" ht="15">
      <c r="A11" s="48" t="s">
        <v>25</v>
      </c>
      <c r="B11" s="42" t="s">
        <v>26</v>
      </c>
      <c r="C11" s="51" t="s">
        <v>27</v>
      </c>
      <c r="D11" s="65">
        <v>3</v>
      </c>
      <c r="E11" s="22">
        <v>14.9</v>
      </c>
      <c r="F11" s="23">
        <v>0</v>
      </c>
      <c r="G11" s="22">
        <v>17.12</v>
      </c>
      <c r="H11" s="23">
        <v>0</v>
      </c>
      <c r="I11" s="22">
        <v>14.99</v>
      </c>
      <c r="J11" s="23">
        <v>0</v>
      </c>
      <c r="K11" s="22">
        <v>17.23</v>
      </c>
      <c r="L11" s="23">
        <v>0</v>
      </c>
      <c r="M11" s="22">
        <v>15.08</v>
      </c>
      <c r="N11" s="23">
        <v>0</v>
      </c>
      <c r="O11" s="22">
        <v>17.36</v>
      </c>
      <c r="P11" s="23">
        <v>0</v>
      </c>
      <c r="Q11" s="27">
        <v>17.86</v>
      </c>
      <c r="R11" s="25">
        <v>0</v>
      </c>
      <c r="S11" s="19">
        <v>0.19</v>
      </c>
      <c r="T11" s="20">
        <v>0.7234</v>
      </c>
      <c r="U11" s="20">
        <v>0.7523</v>
      </c>
      <c r="V11" s="21">
        <v>0.7071</v>
      </c>
    </row>
    <row r="12" spans="1:22" ht="15">
      <c r="A12" s="48" t="s">
        <v>28</v>
      </c>
      <c r="B12" s="41" t="s">
        <v>29</v>
      </c>
      <c r="C12" s="51" t="s">
        <v>30</v>
      </c>
      <c r="D12" s="65">
        <v>3</v>
      </c>
      <c r="E12" s="22">
        <v>17.9</v>
      </c>
      <c r="F12" s="23">
        <v>0</v>
      </c>
      <c r="G12" s="22">
        <v>20.56</v>
      </c>
      <c r="H12" s="23">
        <v>0</v>
      </c>
      <c r="I12" s="22">
        <v>18.01</v>
      </c>
      <c r="J12" s="23">
        <v>0</v>
      </c>
      <c r="K12" s="22">
        <v>20.71</v>
      </c>
      <c r="L12" s="23">
        <v>0</v>
      </c>
      <c r="M12" s="22">
        <v>18.12</v>
      </c>
      <c r="N12" s="23">
        <v>0</v>
      </c>
      <c r="O12" s="22">
        <v>20.85</v>
      </c>
      <c r="P12" s="23">
        <v>0</v>
      </c>
      <c r="Q12" s="24">
        <v>21.46</v>
      </c>
      <c r="R12" s="25">
        <v>0</v>
      </c>
      <c r="S12" s="26" t="s">
        <v>13</v>
      </c>
      <c r="T12" s="20">
        <v>0.7234</v>
      </c>
      <c r="U12" s="20">
        <v>0.7234</v>
      </c>
      <c r="V12" s="21">
        <v>0.9257</v>
      </c>
    </row>
    <row r="13" spans="1:22" ht="15">
      <c r="A13" s="48" t="s">
        <v>31</v>
      </c>
      <c r="B13" s="42" t="s">
        <v>32</v>
      </c>
      <c r="C13" s="51" t="s">
        <v>33</v>
      </c>
      <c r="D13" s="65">
        <v>3</v>
      </c>
      <c r="E13" s="74">
        <v>51.72</v>
      </c>
      <c r="F13" s="25">
        <v>0</v>
      </c>
      <c r="G13" s="74">
        <v>59.41</v>
      </c>
      <c r="H13" s="25">
        <v>0</v>
      </c>
      <c r="I13" s="74">
        <v>52.03</v>
      </c>
      <c r="J13" s="25">
        <v>0</v>
      </c>
      <c r="K13" s="74">
        <v>59.83</v>
      </c>
      <c r="L13" s="25">
        <v>0</v>
      </c>
      <c r="M13" s="74">
        <v>52.35</v>
      </c>
      <c r="N13" s="25">
        <v>0</v>
      </c>
      <c r="O13" s="74">
        <v>60.25</v>
      </c>
      <c r="P13" s="25">
        <v>0</v>
      </c>
      <c r="Q13" s="27">
        <v>61.99</v>
      </c>
      <c r="R13" s="25">
        <v>0</v>
      </c>
      <c r="S13" s="19">
        <v>0.12</v>
      </c>
      <c r="T13" s="20">
        <v>0.7234</v>
      </c>
      <c r="U13" s="20">
        <v>0.7499</v>
      </c>
      <c r="V13" s="21">
        <v>0.7084</v>
      </c>
    </row>
    <row r="14" spans="1:19" ht="18">
      <c r="A14" s="48" t="s">
        <v>34</v>
      </c>
      <c r="B14" s="41" t="s">
        <v>35</v>
      </c>
      <c r="C14" s="51" t="s">
        <v>36</v>
      </c>
      <c r="D14" s="65">
        <v>3</v>
      </c>
      <c r="E14" s="22">
        <v>30.81</v>
      </c>
      <c r="F14" s="23">
        <v>0</v>
      </c>
      <c r="G14" s="22">
        <v>35.39</v>
      </c>
      <c r="H14" s="23">
        <v>0</v>
      </c>
      <c r="I14" s="22">
        <v>31</v>
      </c>
      <c r="J14" s="23">
        <v>0</v>
      </c>
      <c r="K14" s="22">
        <v>35.64</v>
      </c>
      <c r="L14" s="23">
        <v>0</v>
      </c>
      <c r="M14" s="22">
        <v>31.18</v>
      </c>
      <c r="N14" s="23">
        <v>0</v>
      </c>
      <c r="O14" s="22">
        <v>35.89</v>
      </c>
      <c r="P14" s="23">
        <v>0</v>
      </c>
      <c r="Q14" s="24">
        <v>36.93</v>
      </c>
      <c r="R14" s="25">
        <v>0</v>
      </c>
      <c r="S14" s="28"/>
    </row>
    <row r="15" spans="1:19" ht="18">
      <c r="A15" s="48" t="s">
        <v>37</v>
      </c>
      <c r="B15" s="42" t="s">
        <v>38</v>
      </c>
      <c r="C15" s="51" t="s">
        <v>39</v>
      </c>
      <c r="D15" s="65">
        <v>3</v>
      </c>
      <c r="E15" s="74">
        <v>363.31</v>
      </c>
      <c r="F15" s="25">
        <v>0</v>
      </c>
      <c r="G15" s="74">
        <v>417.35</v>
      </c>
      <c r="H15" s="25">
        <v>0</v>
      </c>
      <c r="I15" s="74">
        <v>365.52</v>
      </c>
      <c r="J15" s="25">
        <v>0</v>
      </c>
      <c r="K15" s="74">
        <v>420.27</v>
      </c>
      <c r="L15" s="25">
        <v>0</v>
      </c>
      <c r="M15" s="74">
        <v>367.75</v>
      </c>
      <c r="N15" s="25">
        <v>0</v>
      </c>
      <c r="O15" s="74">
        <v>423.22</v>
      </c>
      <c r="P15" s="25">
        <v>0</v>
      </c>
      <c r="Q15" s="27">
        <v>435.48</v>
      </c>
      <c r="R15" s="25">
        <v>0</v>
      </c>
      <c r="S15" s="29"/>
    </row>
    <row r="16" spans="1:19" ht="18">
      <c r="A16" s="48"/>
      <c r="B16" s="41"/>
      <c r="C16" s="51" t="s">
        <v>40</v>
      </c>
      <c r="D16" s="65"/>
      <c r="E16" s="22">
        <f>E15/24</f>
        <v>15.137916666666667</v>
      </c>
      <c r="F16" s="23">
        <f>F15/24</f>
        <v>0</v>
      </c>
      <c r="G16" s="22">
        <f aca="true" t="shared" si="0" ref="G16:L16">G15/24</f>
        <v>17.389583333333334</v>
      </c>
      <c r="H16" s="23">
        <f t="shared" si="0"/>
        <v>0</v>
      </c>
      <c r="I16" s="22">
        <f t="shared" si="0"/>
        <v>15.229999999999999</v>
      </c>
      <c r="J16" s="23">
        <f t="shared" si="0"/>
        <v>0</v>
      </c>
      <c r="K16" s="22">
        <f t="shared" si="0"/>
        <v>17.51125</v>
      </c>
      <c r="L16" s="23">
        <f t="shared" si="0"/>
        <v>0</v>
      </c>
      <c r="M16" s="22">
        <f aca="true" t="shared" si="1" ref="M16:R16">M15/24</f>
        <v>15.322916666666666</v>
      </c>
      <c r="N16" s="23">
        <f t="shared" si="1"/>
        <v>0</v>
      </c>
      <c r="O16" s="22">
        <f t="shared" si="1"/>
        <v>17.63416666666667</v>
      </c>
      <c r="P16" s="23">
        <f t="shared" si="1"/>
        <v>0</v>
      </c>
      <c r="Q16" s="24">
        <f t="shared" si="1"/>
        <v>18.145</v>
      </c>
      <c r="R16" s="23">
        <f t="shared" si="1"/>
        <v>0</v>
      </c>
      <c r="S16" s="28"/>
    </row>
    <row r="17" spans="1:19" ht="18">
      <c r="A17" s="48" t="s">
        <v>41</v>
      </c>
      <c r="B17" s="41" t="s">
        <v>42</v>
      </c>
      <c r="C17" s="51" t="s">
        <v>43</v>
      </c>
      <c r="D17" s="65">
        <v>3</v>
      </c>
      <c r="E17" s="22">
        <v>17.31</v>
      </c>
      <c r="F17" s="23">
        <v>0</v>
      </c>
      <c r="G17" s="22">
        <v>19.89</v>
      </c>
      <c r="H17" s="23">
        <v>0</v>
      </c>
      <c r="I17" s="22">
        <v>17.42</v>
      </c>
      <c r="J17" s="23">
        <v>0</v>
      </c>
      <c r="K17" s="22">
        <v>20.03</v>
      </c>
      <c r="L17" s="23">
        <v>0</v>
      </c>
      <c r="M17" s="22">
        <v>17.53</v>
      </c>
      <c r="N17" s="23">
        <v>0</v>
      </c>
      <c r="O17" s="22">
        <v>20.17</v>
      </c>
      <c r="P17" s="23">
        <v>0</v>
      </c>
      <c r="Q17" s="24">
        <v>20.75</v>
      </c>
      <c r="R17" s="25">
        <v>0</v>
      </c>
      <c r="S17" s="28"/>
    </row>
    <row r="18" spans="1:19" ht="18">
      <c r="A18" s="48" t="s">
        <v>44</v>
      </c>
      <c r="B18" s="41" t="s">
        <v>45</v>
      </c>
      <c r="C18" s="51" t="s">
        <v>46</v>
      </c>
      <c r="D18" s="65">
        <v>3</v>
      </c>
      <c r="E18" s="22">
        <v>128.35</v>
      </c>
      <c r="F18" s="23">
        <v>0</v>
      </c>
      <c r="G18" s="22">
        <v>147.44</v>
      </c>
      <c r="H18" s="23">
        <v>0</v>
      </c>
      <c r="I18" s="22">
        <v>129.12</v>
      </c>
      <c r="J18" s="23">
        <v>0</v>
      </c>
      <c r="K18" s="22">
        <v>148.46</v>
      </c>
      <c r="L18" s="23">
        <v>0</v>
      </c>
      <c r="M18" s="22">
        <v>129.91</v>
      </c>
      <c r="N18" s="23">
        <v>0</v>
      </c>
      <c r="O18" s="22">
        <v>149.51</v>
      </c>
      <c r="P18" s="23">
        <v>0</v>
      </c>
      <c r="Q18" s="24">
        <v>153.84</v>
      </c>
      <c r="R18" s="25">
        <v>0</v>
      </c>
      <c r="S18" s="28"/>
    </row>
    <row r="19" spans="1:19" ht="18">
      <c r="A19" s="48"/>
      <c r="B19" s="41"/>
      <c r="C19" s="51" t="s">
        <v>47</v>
      </c>
      <c r="D19" s="65"/>
      <c r="E19" s="22">
        <f>E18/48</f>
        <v>2.673958333333333</v>
      </c>
      <c r="F19" s="23">
        <f>F18/48</f>
        <v>0</v>
      </c>
      <c r="G19" s="22">
        <f aca="true" t="shared" si="2" ref="G19:L19">G18/48</f>
        <v>3.0716666666666668</v>
      </c>
      <c r="H19" s="23">
        <f t="shared" si="2"/>
        <v>0</v>
      </c>
      <c r="I19" s="22">
        <f t="shared" si="2"/>
        <v>2.69</v>
      </c>
      <c r="J19" s="23">
        <f t="shared" si="2"/>
        <v>0</v>
      </c>
      <c r="K19" s="22">
        <f t="shared" si="2"/>
        <v>3.092916666666667</v>
      </c>
      <c r="L19" s="23">
        <f t="shared" si="2"/>
        <v>0</v>
      </c>
      <c r="M19" s="22">
        <f aca="true" t="shared" si="3" ref="M19:R19">M18/48</f>
        <v>2.7064583333333334</v>
      </c>
      <c r="N19" s="23">
        <f t="shared" si="3"/>
        <v>0</v>
      </c>
      <c r="O19" s="22">
        <f t="shared" si="3"/>
        <v>3.1147916666666666</v>
      </c>
      <c r="P19" s="23">
        <f t="shared" si="3"/>
        <v>0</v>
      </c>
      <c r="Q19" s="24">
        <f t="shared" si="3"/>
        <v>3.205</v>
      </c>
      <c r="R19" s="23">
        <f t="shared" si="3"/>
        <v>0</v>
      </c>
      <c r="S19" s="28"/>
    </row>
    <row r="20" spans="1:19" ht="18">
      <c r="A20" s="48" t="s">
        <v>48</v>
      </c>
      <c r="B20" s="41" t="s">
        <v>49</v>
      </c>
      <c r="C20" s="51" t="s">
        <v>50</v>
      </c>
      <c r="D20" s="65">
        <v>3</v>
      </c>
      <c r="E20" s="22">
        <v>21.53</v>
      </c>
      <c r="F20" s="23">
        <v>0</v>
      </c>
      <c r="G20" s="22">
        <v>24.74</v>
      </c>
      <c r="H20" s="23">
        <v>0</v>
      </c>
      <c r="I20" s="22">
        <v>21.66</v>
      </c>
      <c r="J20" s="23">
        <v>0</v>
      </c>
      <c r="K20" s="22">
        <v>24.91</v>
      </c>
      <c r="L20" s="23">
        <v>0</v>
      </c>
      <c r="M20" s="22">
        <v>21.8</v>
      </c>
      <c r="N20" s="23">
        <v>0</v>
      </c>
      <c r="O20" s="22">
        <v>25.08</v>
      </c>
      <c r="P20" s="23">
        <v>0</v>
      </c>
      <c r="Q20" s="24">
        <v>25.81</v>
      </c>
      <c r="R20" s="25">
        <v>0</v>
      </c>
      <c r="S20" s="28"/>
    </row>
    <row r="21" spans="1:19" ht="18">
      <c r="A21" s="48" t="s">
        <v>51</v>
      </c>
      <c r="B21" s="41" t="s">
        <v>52</v>
      </c>
      <c r="C21" s="51" t="s">
        <v>53</v>
      </c>
      <c r="D21" s="65">
        <v>2</v>
      </c>
      <c r="E21" s="22">
        <v>46.43</v>
      </c>
      <c r="F21" s="23">
        <v>64.18</v>
      </c>
      <c r="G21" s="22">
        <v>53.33</v>
      </c>
      <c r="H21" s="23">
        <v>71.08</v>
      </c>
      <c r="I21" s="22">
        <v>46.71</v>
      </c>
      <c r="J21" s="23">
        <v>64.57</v>
      </c>
      <c r="K21" s="22">
        <v>53.7</v>
      </c>
      <c r="L21" s="23">
        <v>71.56</v>
      </c>
      <c r="M21" s="22">
        <v>46.99</v>
      </c>
      <c r="N21" s="23">
        <v>64.96</v>
      </c>
      <c r="O21" s="22">
        <v>54.08</v>
      </c>
      <c r="P21" s="23">
        <v>72.05</v>
      </c>
      <c r="Q21" s="24">
        <v>55.65</v>
      </c>
      <c r="R21" s="23">
        <v>74.07</v>
      </c>
      <c r="S21" s="28"/>
    </row>
    <row r="22" spans="1:19" ht="18">
      <c r="A22" s="48"/>
      <c r="B22" s="41"/>
      <c r="C22" s="51" t="s">
        <v>54</v>
      </c>
      <c r="D22" s="65"/>
      <c r="E22" s="22">
        <f>E21/50</f>
        <v>0.9286</v>
      </c>
      <c r="F22" s="32">
        <f>F21/50</f>
        <v>1.2836</v>
      </c>
      <c r="G22" s="22">
        <f aca="true" t="shared" si="4" ref="G22:L22">G21/50</f>
        <v>1.0666</v>
      </c>
      <c r="H22" s="32">
        <f t="shared" si="4"/>
        <v>1.4216</v>
      </c>
      <c r="I22" s="22">
        <f t="shared" si="4"/>
        <v>0.9342</v>
      </c>
      <c r="J22" s="32">
        <f t="shared" si="4"/>
        <v>1.2913999999999999</v>
      </c>
      <c r="K22" s="22">
        <f t="shared" si="4"/>
        <v>1.074</v>
      </c>
      <c r="L22" s="32">
        <f t="shared" si="4"/>
        <v>1.4312</v>
      </c>
      <c r="M22" s="22">
        <f aca="true" t="shared" si="5" ref="M22:R22">M21/50</f>
        <v>0.9398000000000001</v>
      </c>
      <c r="N22" s="32">
        <f t="shared" si="5"/>
        <v>1.2992</v>
      </c>
      <c r="O22" s="22">
        <f t="shared" si="5"/>
        <v>1.0816</v>
      </c>
      <c r="P22" s="32">
        <f t="shared" si="5"/>
        <v>1.4409999999999998</v>
      </c>
      <c r="Q22" s="24">
        <f t="shared" si="5"/>
        <v>1.113</v>
      </c>
      <c r="R22" s="32">
        <f t="shared" si="5"/>
        <v>1.4813999999999998</v>
      </c>
      <c r="S22" s="28"/>
    </row>
    <row r="23" spans="1:19" ht="18">
      <c r="A23" s="48" t="s">
        <v>55</v>
      </c>
      <c r="B23" s="41" t="s">
        <v>56</v>
      </c>
      <c r="C23" s="51" t="s">
        <v>57</v>
      </c>
      <c r="D23" s="65">
        <v>3</v>
      </c>
      <c r="E23" s="22">
        <v>13.02</v>
      </c>
      <c r="F23" s="23">
        <v>0</v>
      </c>
      <c r="G23" s="22">
        <v>14.96</v>
      </c>
      <c r="H23" s="23">
        <v>0</v>
      </c>
      <c r="I23" s="22">
        <v>13.1</v>
      </c>
      <c r="J23" s="23">
        <v>0</v>
      </c>
      <c r="K23" s="22">
        <v>15.07</v>
      </c>
      <c r="L23" s="23">
        <v>0</v>
      </c>
      <c r="M23" s="22">
        <v>13.18</v>
      </c>
      <c r="N23" s="23">
        <v>0</v>
      </c>
      <c r="O23" s="22">
        <v>15.17</v>
      </c>
      <c r="P23" s="23">
        <v>0</v>
      </c>
      <c r="Q23" s="24">
        <v>15.61</v>
      </c>
      <c r="R23" s="25">
        <v>0</v>
      </c>
      <c r="S23" s="28"/>
    </row>
    <row r="24" spans="1:19" ht="18">
      <c r="A24" s="48" t="s">
        <v>58</v>
      </c>
      <c r="B24" s="43" t="s">
        <v>59</v>
      </c>
      <c r="C24" s="52" t="s">
        <v>60</v>
      </c>
      <c r="D24" s="66">
        <v>3</v>
      </c>
      <c r="E24" s="22">
        <v>13.02</v>
      </c>
      <c r="F24" s="32">
        <v>0</v>
      </c>
      <c r="G24" s="22">
        <v>14.96</v>
      </c>
      <c r="H24" s="32">
        <v>0</v>
      </c>
      <c r="I24" s="22">
        <v>13.1</v>
      </c>
      <c r="J24" s="32">
        <v>0</v>
      </c>
      <c r="K24" s="22">
        <v>15.07</v>
      </c>
      <c r="L24" s="32">
        <v>0</v>
      </c>
      <c r="M24" s="22">
        <v>13.18</v>
      </c>
      <c r="N24" s="32">
        <v>0</v>
      </c>
      <c r="O24" s="22">
        <v>15.17</v>
      </c>
      <c r="P24" s="32">
        <v>0</v>
      </c>
      <c r="Q24" s="24">
        <v>15.61</v>
      </c>
      <c r="R24" s="33">
        <v>0</v>
      </c>
      <c r="S24" s="28"/>
    </row>
    <row r="25" spans="1:19" ht="18.75" thickBot="1">
      <c r="A25" s="49" t="s">
        <v>61</v>
      </c>
      <c r="B25" s="45" t="s">
        <v>62</v>
      </c>
      <c r="C25" s="53" t="s">
        <v>63</v>
      </c>
      <c r="D25" s="67">
        <v>3</v>
      </c>
      <c r="E25" s="83">
        <v>13.02</v>
      </c>
      <c r="F25" s="34">
        <v>0</v>
      </c>
      <c r="G25" s="83">
        <v>14.96</v>
      </c>
      <c r="H25" s="34">
        <v>0</v>
      </c>
      <c r="I25" s="83">
        <v>13.1</v>
      </c>
      <c r="J25" s="34">
        <v>0</v>
      </c>
      <c r="K25" s="83">
        <v>15.07</v>
      </c>
      <c r="L25" s="34">
        <v>0</v>
      </c>
      <c r="M25" s="83">
        <v>13.18</v>
      </c>
      <c r="N25" s="34">
        <v>0</v>
      </c>
      <c r="O25" s="83">
        <v>15.17</v>
      </c>
      <c r="P25" s="34">
        <v>0</v>
      </c>
      <c r="Q25" s="84">
        <v>15.61</v>
      </c>
      <c r="R25" s="54">
        <v>0</v>
      </c>
      <c r="S25" s="29"/>
    </row>
    <row r="26" spans="1:19" ht="18">
      <c r="A26" s="48" t="s">
        <v>64</v>
      </c>
      <c r="B26" s="43" t="s">
        <v>65</v>
      </c>
      <c r="C26" s="52" t="s">
        <v>66</v>
      </c>
      <c r="D26" s="66">
        <v>3</v>
      </c>
      <c r="E26" s="22">
        <v>3.24</v>
      </c>
      <c r="F26" s="32">
        <v>0</v>
      </c>
      <c r="G26" s="22">
        <v>3.73</v>
      </c>
      <c r="H26" s="32">
        <v>0</v>
      </c>
      <c r="I26" s="22">
        <v>3.26</v>
      </c>
      <c r="J26" s="32">
        <v>0</v>
      </c>
      <c r="K26" s="22">
        <v>3.75</v>
      </c>
      <c r="L26" s="32">
        <v>0</v>
      </c>
      <c r="M26" s="22">
        <v>3.28</v>
      </c>
      <c r="N26" s="32">
        <v>0</v>
      </c>
      <c r="O26" s="22">
        <v>3.78</v>
      </c>
      <c r="P26" s="32">
        <v>0</v>
      </c>
      <c r="Q26" s="24">
        <v>3.89</v>
      </c>
      <c r="R26" s="33">
        <v>0</v>
      </c>
      <c r="S26" s="28"/>
    </row>
    <row r="27" spans="1:19" ht="18">
      <c r="A27" s="48" t="s">
        <v>67</v>
      </c>
      <c r="B27" s="43" t="s">
        <v>68</v>
      </c>
      <c r="C27" s="52" t="s">
        <v>69</v>
      </c>
      <c r="D27" s="66">
        <v>3</v>
      </c>
      <c r="E27" s="22">
        <v>2.8</v>
      </c>
      <c r="F27" s="32">
        <v>0</v>
      </c>
      <c r="G27" s="22">
        <v>3.22</v>
      </c>
      <c r="H27" s="32">
        <v>0</v>
      </c>
      <c r="I27" s="22">
        <v>2.82</v>
      </c>
      <c r="J27" s="32">
        <v>0</v>
      </c>
      <c r="K27" s="22">
        <v>3.24</v>
      </c>
      <c r="L27" s="32">
        <v>0</v>
      </c>
      <c r="M27" s="22">
        <v>2.84</v>
      </c>
      <c r="N27" s="32">
        <v>0</v>
      </c>
      <c r="O27" s="22">
        <v>3.27</v>
      </c>
      <c r="P27" s="32">
        <v>0</v>
      </c>
      <c r="Q27" s="24">
        <v>3.36</v>
      </c>
      <c r="R27" s="33">
        <v>0</v>
      </c>
      <c r="S27" s="28"/>
    </row>
    <row r="28" spans="1:19" ht="18">
      <c r="A28" s="48" t="s">
        <v>70</v>
      </c>
      <c r="B28" s="43" t="s">
        <v>71</v>
      </c>
      <c r="C28" s="52" t="s">
        <v>72</v>
      </c>
      <c r="D28" s="66">
        <v>3</v>
      </c>
      <c r="E28" s="22">
        <v>7.04</v>
      </c>
      <c r="F28" s="32">
        <v>0</v>
      </c>
      <c r="G28" s="22">
        <v>8.09</v>
      </c>
      <c r="H28" s="32">
        <v>0</v>
      </c>
      <c r="I28" s="22">
        <v>7.08</v>
      </c>
      <c r="J28" s="32">
        <v>0</v>
      </c>
      <c r="K28" s="22">
        <v>8.14</v>
      </c>
      <c r="L28" s="32">
        <v>0</v>
      </c>
      <c r="M28" s="22">
        <v>7.13</v>
      </c>
      <c r="N28" s="32">
        <v>0</v>
      </c>
      <c r="O28" s="22">
        <v>8.2</v>
      </c>
      <c r="P28" s="32">
        <v>0</v>
      </c>
      <c r="Q28" s="24">
        <v>8.44</v>
      </c>
      <c r="R28" s="33">
        <v>0</v>
      </c>
      <c r="S28" s="28"/>
    </row>
    <row r="29" spans="1:19" ht="18">
      <c r="A29" s="48" t="s">
        <v>73</v>
      </c>
      <c r="B29" s="44" t="s">
        <v>74</v>
      </c>
      <c r="C29" s="52" t="s">
        <v>75</v>
      </c>
      <c r="D29" s="66">
        <v>5</v>
      </c>
      <c r="E29" s="74">
        <v>38.06</v>
      </c>
      <c r="F29" s="32">
        <v>0</v>
      </c>
      <c r="G29" s="74">
        <f>E29</f>
        <v>38.06</v>
      </c>
      <c r="H29" s="32">
        <v>0</v>
      </c>
      <c r="I29" s="74">
        <f>E29</f>
        <v>38.06</v>
      </c>
      <c r="J29" s="32">
        <v>0</v>
      </c>
      <c r="K29" s="74">
        <f>E29</f>
        <v>38.06</v>
      </c>
      <c r="L29" s="32">
        <v>0</v>
      </c>
      <c r="M29" s="74">
        <f>E29</f>
        <v>38.06</v>
      </c>
      <c r="N29" s="32">
        <v>0</v>
      </c>
      <c r="O29" s="74">
        <f>E29</f>
        <v>38.06</v>
      </c>
      <c r="P29" s="32">
        <v>0</v>
      </c>
      <c r="Q29" s="27">
        <f>E29</f>
        <v>38.06</v>
      </c>
      <c r="R29" s="32">
        <v>0</v>
      </c>
      <c r="S29" s="28"/>
    </row>
    <row r="30" spans="1:19" ht="18">
      <c r="A30" s="69" t="s">
        <v>266</v>
      </c>
      <c r="B30" s="44" t="s">
        <v>267</v>
      </c>
      <c r="C30" s="52" t="s">
        <v>270</v>
      </c>
      <c r="D30" s="66">
        <v>5</v>
      </c>
      <c r="E30" s="74">
        <v>7</v>
      </c>
      <c r="F30" s="32">
        <v>0</v>
      </c>
      <c r="G30" s="74">
        <f>E30</f>
        <v>7</v>
      </c>
      <c r="H30" s="32">
        <v>0</v>
      </c>
      <c r="I30" s="74">
        <f>E30</f>
        <v>7</v>
      </c>
      <c r="J30" s="32">
        <v>0</v>
      </c>
      <c r="K30" s="74">
        <f>E30</f>
        <v>7</v>
      </c>
      <c r="L30" s="32">
        <v>0</v>
      </c>
      <c r="M30" s="74">
        <f>E30</f>
        <v>7</v>
      </c>
      <c r="N30" s="32">
        <v>0</v>
      </c>
      <c r="O30" s="74">
        <f>E30</f>
        <v>7</v>
      </c>
      <c r="P30" s="32">
        <v>0</v>
      </c>
      <c r="Q30" s="27">
        <f>E30</f>
        <v>7</v>
      </c>
      <c r="R30" s="32">
        <v>0</v>
      </c>
      <c r="S30" s="28"/>
    </row>
    <row r="31" spans="1:19" ht="18">
      <c r="A31" s="48" t="s">
        <v>76</v>
      </c>
      <c r="B31" s="43" t="s">
        <v>77</v>
      </c>
      <c r="C31" s="52" t="s">
        <v>78</v>
      </c>
      <c r="D31" s="66">
        <v>3</v>
      </c>
      <c r="E31" s="22">
        <v>61.91</v>
      </c>
      <c r="F31" s="32">
        <v>0</v>
      </c>
      <c r="G31" s="22">
        <v>71.11</v>
      </c>
      <c r="H31" s="32">
        <v>0</v>
      </c>
      <c r="I31" s="22">
        <v>62.28</v>
      </c>
      <c r="J31" s="32">
        <v>0</v>
      </c>
      <c r="K31" s="22">
        <v>71.61</v>
      </c>
      <c r="L31" s="32">
        <v>0</v>
      </c>
      <c r="M31" s="22">
        <v>62.66</v>
      </c>
      <c r="N31" s="32">
        <v>0</v>
      </c>
      <c r="O31" s="22">
        <v>72.11</v>
      </c>
      <c r="P31" s="32">
        <v>0</v>
      </c>
      <c r="Q31" s="24">
        <v>74.2</v>
      </c>
      <c r="R31" s="33">
        <v>0</v>
      </c>
      <c r="S31" s="28"/>
    </row>
    <row r="32" spans="1:19" ht="18.75" thickBot="1">
      <c r="A32" s="49"/>
      <c r="B32" s="45"/>
      <c r="C32" s="53" t="s">
        <v>79</v>
      </c>
      <c r="D32" s="67"/>
      <c r="E32" s="30">
        <f>E31/50</f>
        <v>1.2382</v>
      </c>
      <c r="F32" s="34">
        <f>F31/50</f>
        <v>0</v>
      </c>
      <c r="G32" s="30">
        <f aca="true" t="shared" si="6" ref="G32:L32">G31/50</f>
        <v>1.4222</v>
      </c>
      <c r="H32" s="34">
        <f t="shared" si="6"/>
        <v>0</v>
      </c>
      <c r="I32" s="30">
        <f t="shared" si="6"/>
        <v>1.2456</v>
      </c>
      <c r="J32" s="34">
        <f t="shared" si="6"/>
        <v>0</v>
      </c>
      <c r="K32" s="30">
        <f t="shared" si="6"/>
        <v>1.4322</v>
      </c>
      <c r="L32" s="34">
        <f t="shared" si="6"/>
        <v>0</v>
      </c>
      <c r="M32" s="30">
        <f aca="true" t="shared" si="7" ref="M32:R32">M31/50</f>
        <v>1.2531999999999999</v>
      </c>
      <c r="N32" s="34">
        <f t="shared" si="7"/>
        <v>0</v>
      </c>
      <c r="O32" s="30">
        <f t="shared" si="7"/>
        <v>1.4422</v>
      </c>
      <c r="P32" s="34">
        <f t="shared" si="7"/>
        <v>0</v>
      </c>
      <c r="Q32" s="31">
        <f t="shared" si="7"/>
        <v>1.484</v>
      </c>
      <c r="R32" s="34">
        <f t="shared" si="7"/>
        <v>0</v>
      </c>
      <c r="S32" s="28"/>
    </row>
    <row r="33" spans="1:19" ht="18">
      <c r="A33" s="48" t="s">
        <v>80</v>
      </c>
      <c r="B33" s="43" t="s">
        <v>81</v>
      </c>
      <c r="C33" s="52" t="s">
        <v>82</v>
      </c>
      <c r="D33" s="66">
        <v>3</v>
      </c>
      <c r="E33" s="72">
        <v>16.09</v>
      </c>
      <c r="F33" s="73">
        <v>0</v>
      </c>
      <c r="G33" s="72">
        <v>18.48</v>
      </c>
      <c r="H33" s="73">
        <v>0</v>
      </c>
      <c r="I33" s="72">
        <v>16.19</v>
      </c>
      <c r="J33" s="73">
        <v>0</v>
      </c>
      <c r="K33" s="72">
        <v>18.61</v>
      </c>
      <c r="L33" s="73">
        <v>0</v>
      </c>
      <c r="M33" s="72">
        <v>16.29</v>
      </c>
      <c r="N33" s="73">
        <v>0</v>
      </c>
      <c r="O33" s="72">
        <v>18.74</v>
      </c>
      <c r="P33" s="73">
        <v>0</v>
      </c>
      <c r="Q33" s="60">
        <v>19.28</v>
      </c>
      <c r="R33" s="73">
        <v>0</v>
      </c>
      <c r="S33" s="28"/>
    </row>
    <row r="34" spans="1:19" ht="18">
      <c r="A34" s="48" t="s">
        <v>83</v>
      </c>
      <c r="B34" s="43" t="s">
        <v>84</v>
      </c>
      <c r="C34" s="52" t="s">
        <v>279</v>
      </c>
      <c r="D34" s="66">
        <v>5</v>
      </c>
      <c r="E34" s="74">
        <v>37.1</v>
      </c>
      <c r="F34" s="32">
        <v>0</v>
      </c>
      <c r="G34" s="74">
        <f>E34</f>
        <v>37.1</v>
      </c>
      <c r="H34" s="32">
        <v>0</v>
      </c>
      <c r="I34" s="74">
        <f>E34</f>
        <v>37.1</v>
      </c>
      <c r="J34" s="32">
        <v>0</v>
      </c>
      <c r="K34" s="74">
        <f>E34</f>
        <v>37.1</v>
      </c>
      <c r="L34" s="32">
        <v>0</v>
      </c>
      <c r="M34" s="74">
        <f>E34</f>
        <v>37.1</v>
      </c>
      <c r="N34" s="32">
        <v>0</v>
      </c>
      <c r="O34" s="74">
        <f>E34</f>
        <v>37.1</v>
      </c>
      <c r="P34" s="32">
        <v>0</v>
      </c>
      <c r="Q34" s="27">
        <f>E34</f>
        <v>37.1</v>
      </c>
      <c r="R34" s="32">
        <v>0</v>
      </c>
      <c r="S34" s="28"/>
    </row>
    <row r="35" spans="1:19" ht="18">
      <c r="A35" s="48"/>
      <c r="B35" s="43"/>
      <c r="C35" s="52" t="s">
        <v>85</v>
      </c>
      <c r="D35" s="66"/>
      <c r="E35" s="22">
        <f>E34/24</f>
        <v>1.5458333333333334</v>
      </c>
      <c r="F35" s="32">
        <v>0</v>
      </c>
      <c r="G35" s="22">
        <f>G34/24</f>
        <v>1.5458333333333334</v>
      </c>
      <c r="H35" s="32">
        <v>0</v>
      </c>
      <c r="I35" s="22">
        <f>I34/24</f>
        <v>1.5458333333333334</v>
      </c>
      <c r="J35" s="32">
        <v>0</v>
      </c>
      <c r="K35" s="22">
        <f>K34/24</f>
        <v>1.5458333333333334</v>
      </c>
      <c r="L35" s="32">
        <v>0</v>
      </c>
      <c r="M35" s="22">
        <f>M34/24</f>
        <v>1.5458333333333334</v>
      </c>
      <c r="N35" s="32">
        <v>0</v>
      </c>
      <c r="O35" s="22">
        <f>O34/24</f>
        <v>1.5458333333333334</v>
      </c>
      <c r="P35" s="32">
        <v>0</v>
      </c>
      <c r="Q35" s="24">
        <f>Q34/24</f>
        <v>1.5458333333333334</v>
      </c>
      <c r="R35" s="33">
        <v>0</v>
      </c>
      <c r="S35" s="28"/>
    </row>
    <row r="36" spans="1:19" ht="18">
      <c r="A36" s="58" t="s">
        <v>186</v>
      </c>
      <c r="B36" s="41" t="s">
        <v>187</v>
      </c>
      <c r="C36" s="52" t="s">
        <v>280</v>
      </c>
      <c r="D36" s="66">
        <v>5</v>
      </c>
      <c r="E36" s="74">
        <v>61.79</v>
      </c>
      <c r="F36" s="32">
        <v>0</v>
      </c>
      <c r="G36" s="74">
        <f>E36</f>
        <v>61.79</v>
      </c>
      <c r="H36" s="32">
        <v>0</v>
      </c>
      <c r="I36" s="74">
        <f>E36</f>
        <v>61.79</v>
      </c>
      <c r="J36" s="32">
        <v>0</v>
      </c>
      <c r="K36" s="74">
        <f>E36</f>
        <v>61.79</v>
      </c>
      <c r="L36" s="32">
        <v>0</v>
      </c>
      <c r="M36" s="74">
        <f>E36</f>
        <v>61.79</v>
      </c>
      <c r="N36" s="32">
        <v>0</v>
      </c>
      <c r="O36" s="74">
        <f>E36</f>
        <v>61.79</v>
      </c>
      <c r="P36" s="32">
        <v>0</v>
      </c>
      <c r="Q36" s="27">
        <f>E36</f>
        <v>61.79</v>
      </c>
      <c r="R36" s="32">
        <v>0</v>
      </c>
      <c r="S36" s="29"/>
    </row>
    <row r="37" spans="1:19" ht="18">
      <c r="A37" s="50"/>
      <c r="B37" s="41"/>
      <c r="C37" s="52" t="s">
        <v>85</v>
      </c>
      <c r="D37" s="66"/>
      <c r="E37" s="22">
        <f>E36/24</f>
        <v>2.5745833333333334</v>
      </c>
      <c r="F37" s="32">
        <v>0</v>
      </c>
      <c r="G37" s="22">
        <f>G36/24</f>
        <v>2.5745833333333334</v>
      </c>
      <c r="H37" s="32">
        <v>0</v>
      </c>
      <c r="I37" s="22">
        <f>I36/24</f>
        <v>2.5745833333333334</v>
      </c>
      <c r="J37" s="32">
        <v>0</v>
      </c>
      <c r="K37" s="22">
        <f>K36/24</f>
        <v>2.5745833333333334</v>
      </c>
      <c r="L37" s="32">
        <v>0</v>
      </c>
      <c r="M37" s="22">
        <f>M36/24</f>
        <v>2.5745833333333334</v>
      </c>
      <c r="N37" s="32">
        <v>0</v>
      </c>
      <c r="O37" s="22">
        <f>O36/24</f>
        <v>2.5745833333333334</v>
      </c>
      <c r="P37" s="32">
        <v>0</v>
      </c>
      <c r="Q37" s="24">
        <f>Q36/24</f>
        <v>2.5745833333333334</v>
      </c>
      <c r="R37" s="32">
        <v>0</v>
      </c>
      <c r="S37" s="29"/>
    </row>
    <row r="38" spans="1:19" ht="18">
      <c r="A38" s="59" t="s">
        <v>188</v>
      </c>
      <c r="B38" s="41" t="s">
        <v>189</v>
      </c>
      <c r="C38" s="52" t="s">
        <v>281</v>
      </c>
      <c r="D38" s="66">
        <v>5</v>
      </c>
      <c r="E38" s="74">
        <v>37.1</v>
      </c>
      <c r="F38" s="32">
        <v>0</v>
      </c>
      <c r="G38" s="74">
        <f>E38</f>
        <v>37.1</v>
      </c>
      <c r="H38" s="32">
        <v>0</v>
      </c>
      <c r="I38" s="74">
        <f>E38</f>
        <v>37.1</v>
      </c>
      <c r="J38" s="32">
        <v>0</v>
      </c>
      <c r="K38" s="74">
        <f>E38</f>
        <v>37.1</v>
      </c>
      <c r="L38" s="32">
        <v>0</v>
      </c>
      <c r="M38" s="74">
        <f>E38</f>
        <v>37.1</v>
      </c>
      <c r="N38" s="32">
        <v>0</v>
      </c>
      <c r="O38" s="74">
        <f>E38</f>
        <v>37.1</v>
      </c>
      <c r="P38" s="32">
        <v>0</v>
      </c>
      <c r="Q38" s="27">
        <f>E38</f>
        <v>37.1</v>
      </c>
      <c r="R38" s="32">
        <v>0</v>
      </c>
      <c r="S38" s="29"/>
    </row>
    <row r="39" spans="1:19" ht="18">
      <c r="A39" s="50"/>
      <c r="B39" s="41"/>
      <c r="C39" s="52" t="s">
        <v>85</v>
      </c>
      <c r="D39" s="66"/>
      <c r="E39" s="22">
        <f>E38/24</f>
        <v>1.5458333333333334</v>
      </c>
      <c r="F39" s="32">
        <v>0</v>
      </c>
      <c r="G39" s="22">
        <f>G38/24</f>
        <v>1.5458333333333334</v>
      </c>
      <c r="H39" s="32">
        <v>0</v>
      </c>
      <c r="I39" s="22">
        <f>I38/24</f>
        <v>1.5458333333333334</v>
      </c>
      <c r="J39" s="32">
        <v>0</v>
      </c>
      <c r="K39" s="22">
        <f>K38/24</f>
        <v>1.5458333333333334</v>
      </c>
      <c r="L39" s="32">
        <v>0</v>
      </c>
      <c r="M39" s="22">
        <f>M38/24</f>
        <v>1.5458333333333334</v>
      </c>
      <c r="N39" s="32">
        <v>0</v>
      </c>
      <c r="O39" s="22">
        <f>O38/24</f>
        <v>1.5458333333333334</v>
      </c>
      <c r="P39" s="32">
        <v>0</v>
      </c>
      <c r="Q39" s="24">
        <f>Q38/24</f>
        <v>1.5458333333333334</v>
      </c>
      <c r="R39" s="33">
        <v>0</v>
      </c>
      <c r="S39" s="29"/>
    </row>
    <row r="40" spans="1:19" ht="18">
      <c r="A40" s="50" t="s">
        <v>86</v>
      </c>
      <c r="B40" s="41" t="s">
        <v>87</v>
      </c>
      <c r="C40" s="52" t="s">
        <v>282</v>
      </c>
      <c r="D40" s="66">
        <v>5</v>
      </c>
      <c r="E40" s="74">
        <v>61.79</v>
      </c>
      <c r="F40" s="32">
        <v>0</v>
      </c>
      <c r="G40" s="74">
        <f>E40</f>
        <v>61.79</v>
      </c>
      <c r="H40" s="32">
        <v>0</v>
      </c>
      <c r="I40" s="74">
        <f>E40</f>
        <v>61.79</v>
      </c>
      <c r="J40" s="32">
        <v>0</v>
      </c>
      <c r="K40" s="74">
        <f>E40</f>
        <v>61.79</v>
      </c>
      <c r="L40" s="32">
        <v>0</v>
      </c>
      <c r="M40" s="74">
        <f>E40</f>
        <v>61.79</v>
      </c>
      <c r="N40" s="32">
        <v>0</v>
      </c>
      <c r="O40" s="74">
        <f>E40</f>
        <v>61.79</v>
      </c>
      <c r="P40" s="32">
        <v>0</v>
      </c>
      <c r="Q40" s="27">
        <f>E40</f>
        <v>61.79</v>
      </c>
      <c r="R40" s="32">
        <v>0</v>
      </c>
      <c r="S40" s="29"/>
    </row>
    <row r="41" spans="1:19" ht="18">
      <c r="A41" s="50"/>
      <c r="B41" s="41"/>
      <c r="C41" s="52" t="s">
        <v>85</v>
      </c>
      <c r="D41" s="66"/>
      <c r="E41" s="22">
        <f>E40/24</f>
        <v>2.5745833333333334</v>
      </c>
      <c r="F41" s="33">
        <v>0</v>
      </c>
      <c r="G41" s="22">
        <f>G40/24</f>
        <v>2.5745833333333334</v>
      </c>
      <c r="H41" s="33">
        <v>0</v>
      </c>
      <c r="I41" s="22">
        <f>I40/24</f>
        <v>2.5745833333333334</v>
      </c>
      <c r="J41" s="33">
        <v>0</v>
      </c>
      <c r="K41" s="22">
        <f>K40/24</f>
        <v>2.5745833333333334</v>
      </c>
      <c r="L41" s="33">
        <v>0</v>
      </c>
      <c r="M41" s="22">
        <f>M40/24</f>
        <v>2.5745833333333334</v>
      </c>
      <c r="N41" s="33">
        <v>0</v>
      </c>
      <c r="O41" s="22">
        <f>O40/24</f>
        <v>2.5745833333333334</v>
      </c>
      <c r="P41" s="33">
        <v>0</v>
      </c>
      <c r="Q41" s="24">
        <f>Q40/24</f>
        <v>2.5745833333333334</v>
      </c>
      <c r="R41" s="33">
        <v>0</v>
      </c>
      <c r="S41" s="29"/>
    </row>
    <row r="42" spans="1:19" ht="18">
      <c r="A42" s="50" t="s">
        <v>88</v>
      </c>
      <c r="B42" s="41" t="s">
        <v>89</v>
      </c>
      <c r="C42" s="52" t="s">
        <v>90</v>
      </c>
      <c r="D42" s="66">
        <v>5</v>
      </c>
      <c r="E42" s="74">
        <v>21.14</v>
      </c>
      <c r="F42" s="32">
        <v>0</v>
      </c>
      <c r="G42" s="74">
        <f>E42</f>
        <v>21.14</v>
      </c>
      <c r="H42" s="32">
        <v>0</v>
      </c>
      <c r="I42" s="74">
        <f>E42</f>
        <v>21.14</v>
      </c>
      <c r="J42" s="32">
        <v>0</v>
      </c>
      <c r="K42" s="74">
        <f>E42</f>
        <v>21.14</v>
      </c>
      <c r="L42" s="32">
        <v>0</v>
      </c>
      <c r="M42" s="74">
        <f>E42</f>
        <v>21.14</v>
      </c>
      <c r="N42" s="32">
        <v>0</v>
      </c>
      <c r="O42" s="74">
        <f>E42</f>
        <v>21.14</v>
      </c>
      <c r="P42" s="32">
        <v>0</v>
      </c>
      <c r="Q42" s="27">
        <f>E42</f>
        <v>21.14</v>
      </c>
      <c r="R42" s="32">
        <v>0</v>
      </c>
      <c r="S42" s="29"/>
    </row>
    <row r="43" spans="1:19" ht="18">
      <c r="A43" s="50" t="s">
        <v>91</v>
      </c>
      <c r="B43" s="41" t="s">
        <v>92</v>
      </c>
      <c r="C43" s="52" t="s">
        <v>93</v>
      </c>
      <c r="D43" s="66">
        <v>3</v>
      </c>
      <c r="E43" s="74">
        <v>13.98</v>
      </c>
      <c r="F43" s="32">
        <v>0</v>
      </c>
      <c r="G43" s="74">
        <v>16.06</v>
      </c>
      <c r="H43" s="32">
        <v>0</v>
      </c>
      <c r="I43" s="74">
        <v>14.06</v>
      </c>
      <c r="J43" s="32">
        <v>0</v>
      </c>
      <c r="K43" s="74">
        <v>16.17</v>
      </c>
      <c r="L43" s="32">
        <v>0</v>
      </c>
      <c r="M43" s="74">
        <v>14.15</v>
      </c>
      <c r="N43" s="32">
        <v>0</v>
      </c>
      <c r="O43" s="74">
        <v>16.29</v>
      </c>
      <c r="P43" s="32">
        <v>0</v>
      </c>
      <c r="Q43" s="27">
        <v>16.76</v>
      </c>
      <c r="R43" s="32">
        <v>0</v>
      </c>
      <c r="S43" s="29"/>
    </row>
    <row r="44" spans="1:19" ht="18">
      <c r="A44" s="50" t="s">
        <v>94</v>
      </c>
      <c r="B44" s="41" t="s">
        <v>95</v>
      </c>
      <c r="C44" s="52" t="s">
        <v>96</v>
      </c>
      <c r="D44" s="66">
        <v>3</v>
      </c>
      <c r="E44" s="74">
        <v>13.98</v>
      </c>
      <c r="F44" s="32">
        <v>0</v>
      </c>
      <c r="G44" s="74">
        <v>16.06</v>
      </c>
      <c r="H44" s="32">
        <v>0</v>
      </c>
      <c r="I44" s="74">
        <v>14.06</v>
      </c>
      <c r="J44" s="32">
        <v>0</v>
      </c>
      <c r="K44" s="74">
        <v>16.17</v>
      </c>
      <c r="L44" s="32">
        <v>0</v>
      </c>
      <c r="M44" s="74">
        <v>14.15</v>
      </c>
      <c r="N44" s="32">
        <v>0</v>
      </c>
      <c r="O44" s="74">
        <v>16.29</v>
      </c>
      <c r="P44" s="32">
        <v>0</v>
      </c>
      <c r="Q44" s="27">
        <v>16.76</v>
      </c>
      <c r="R44" s="32">
        <v>0</v>
      </c>
      <c r="S44" s="29"/>
    </row>
    <row r="45" spans="1:19" ht="18">
      <c r="A45" s="50" t="s">
        <v>97</v>
      </c>
      <c r="B45" s="41" t="s">
        <v>98</v>
      </c>
      <c r="C45" s="52" t="s">
        <v>99</v>
      </c>
      <c r="D45" s="66">
        <v>3</v>
      </c>
      <c r="E45" s="74">
        <v>13.98</v>
      </c>
      <c r="F45" s="32">
        <v>0</v>
      </c>
      <c r="G45" s="74">
        <v>16.06</v>
      </c>
      <c r="H45" s="32">
        <v>0</v>
      </c>
      <c r="I45" s="74">
        <v>14.06</v>
      </c>
      <c r="J45" s="32">
        <v>0</v>
      </c>
      <c r="K45" s="74">
        <v>16.17</v>
      </c>
      <c r="L45" s="32">
        <v>0</v>
      </c>
      <c r="M45" s="74">
        <v>14.15</v>
      </c>
      <c r="N45" s="32">
        <v>0</v>
      </c>
      <c r="O45" s="74">
        <v>16.29</v>
      </c>
      <c r="P45" s="32">
        <v>0</v>
      </c>
      <c r="Q45" s="27">
        <v>16.76</v>
      </c>
      <c r="R45" s="32">
        <v>0</v>
      </c>
      <c r="S45" s="29"/>
    </row>
    <row r="46" spans="1:19" ht="18.75" thickBot="1">
      <c r="A46" s="55" t="s">
        <v>100</v>
      </c>
      <c r="B46" s="56" t="s">
        <v>101</v>
      </c>
      <c r="C46" s="53" t="s">
        <v>283</v>
      </c>
      <c r="D46" s="67">
        <v>3</v>
      </c>
      <c r="E46" s="83">
        <v>13.98</v>
      </c>
      <c r="F46" s="34">
        <v>0</v>
      </c>
      <c r="G46" s="83">
        <v>16.06</v>
      </c>
      <c r="H46" s="34">
        <v>0</v>
      </c>
      <c r="I46" s="83">
        <v>14.06</v>
      </c>
      <c r="J46" s="34">
        <v>0</v>
      </c>
      <c r="K46" s="83">
        <v>16.17</v>
      </c>
      <c r="L46" s="34">
        <v>0</v>
      </c>
      <c r="M46" s="83">
        <v>14.15</v>
      </c>
      <c r="N46" s="34">
        <v>0</v>
      </c>
      <c r="O46" s="83">
        <v>16.29</v>
      </c>
      <c r="P46" s="34">
        <v>0</v>
      </c>
      <c r="Q46" s="84">
        <v>16.76</v>
      </c>
      <c r="R46" s="34">
        <v>0</v>
      </c>
      <c r="S46" s="29"/>
    </row>
    <row r="47" spans="1:18" ht="15">
      <c r="A47" s="50" t="s">
        <v>102</v>
      </c>
      <c r="B47" s="41" t="s">
        <v>103</v>
      </c>
      <c r="C47" s="52" t="s">
        <v>104</v>
      </c>
      <c r="D47" s="66">
        <v>3</v>
      </c>
      <c r="E47" s="22">
        <v>45.56</v>
      </c>
      <c r="F47" s="32">
        <v>0</v>
      </c>
      <c r="G47" s="22">
        <v>52.33</v>
      </c>
      <c r="H47" s="32">
        <v>0</v>
      </c>
      <c r="I47" s="22">
        <v>45.83</v>
      </c>
      <c r="J47" s="32">
        <v>0</v>
      </c>
      <c r="K47" s="22">
        <v>52.7</v>
      </c>
      <c r="L47" s="32">
        <v>0</v>
      </c>
      <c r="M47" s="22">
        <v>46.11</v>
      </c>
      <c r="N47" s="32">
        <v>0</v>
      </c>
      <c r="O47" s="22">
        <v>53.07</v>
      </c>
      <c r="P47" s="32">
        <v>0</v>
      </c>
      <c r="Q47" s="24">
        <v>54.6</v>
      </c>
      <c r="R47" s="32">
        <v>0</v>
      </c>
    </row>
    <row r="48" spans="1:18" ht="15" customHeight="1">
      <c r="A48" s="50" t="s">
        <v>105</v>
      </c>
      <c r="B48" s="41" t="s">
        <v>106</v>
      </c>
      <c r="C48" s="52" t="s">
        <v>107</v>
      </c>
      <c r="D48" s="66">
        <v>2</v>
      </c>
      <c r="E48" s="22">
        <v>112.9</v>
      </c>
      <c r="F48" s="32">
        <v>156.08</v>
      </c>
      <c r="G48" s="22">
        <v>129.7</v>
      </c>
      <c r="H48" s="32">
        <v>172.88</v>
      </c>
      <c r="I48" s="22">
        <v>113.59</v>
      </c>
      <c r="J48" s="32">
        <v>157.03</v>
      </c>
      <c r="K48" s="22">
        <v>130.6</v>
      </c>
      <c r="L48" s="32">
        <v>174.04</v>
      </c>
      <c r="M48" s="22">
        <v>114.28</v>
      </c>
      <c r="N48" s="32">
        <v>157.99</v>
      </c>
      <c r="O48" s="22">
        <v>131.52</v>
      </c>
      <c r="P48" s="32">
        <v>175.23</v>
      </c>
      <c r="Q48" s="24">
        <v>135.33</v>
      </c>
      <c r="R48" s="32">
        <v>180.13</v>
      </c>
    </row>
    <row r="49" spans="1:18" ht="15">
      <c r="A49" s="50"/>
      <c r="B49" s="41"/>
      <c r="C49" s="52" t="s">
        <v>108</v>
      </c>
      <c r="D49" s="66"/>
      <c r="E49" s="22">
        <f>E48/50</f>
        <v>2.258</v>
      </c>
      <c r="F49" s="32">
        <f>F48/50</f>
        <v>3.1216000000000004</v>
      </c>
      <c r="G49" s="22">
        <f aca="true" t="shared" si="8" ref="G49:L49">G48/50</f>
        <v>2.594</v>
      </c>
      <c r="H49" s="32">
        <f t="shared" si="8"/>
        <v>3.4576</v>
      </c>
      <c r="I49" s="22">
        <f t="shared" si="8"/>
        <v>2.2718000000000003</v>
      </c>
      <c r="J49" s="32">
        <f t="shared" si="8"/>
        <v>3.1406</v>
      </c>
      <c r="K49" s="22">
        <f t="shared" si="8"/>
        <v>2.612</v>
      </c>
      <c r="L49" s="32">
        <f t="shared" si="8"/>
        <v>3.4808</v>
      </c>
      <c r="M49" s="22">
        <f aca="true" t="shared" si="9" ref="M49:R49">M48/50</f>
        <v>2.2856</v>
      </c>
      <c r="N49" s="32">
        <f t="shared" si="9"/>
        <v>3.1598</v>
      </c>
      <c r="O49" s="22">
        <f t="shared" si="9"/>
        <v>2.6304000000000003</v>
      </c>
      <c r="P49" s="32">
        <f t="shared" si="9"/>
        <v>3.5046</v>
      </c>
      <c r="Q49" s="24">
        <f t="shared" si="9"/>
        <v>2.7066000000000003</v>
      </c>
      <c r="R49" s="32">
        <f t="shared" si="9"/>
        <v>3.6026</v>
      </c>
    </row>
    <row r="50" spans="1:18" ht="15">
      <c r="A50" s="59" t="s">
        <v>204</v>
      </c>
      <c r="B50" s="41" t="s">
        <v>207</v>
      </c>
      <c r="C50" s="52" t="s">
        <v>205</v>
      </c>
      <c r="D50" s="66">
        <v>5</v>
      </c>
      <c r="E50" s="74">
        <v>30.45</v>
      </c>
      <c r="F50" s="32">
        <v>0</v>
      </c>
      <c r="G50" s="74">
        <f>E50</f>
        <v>30.45</v>
      </c>
      <c r="H50" s="32">
        <v>0</v>
      </c>
      <c r="I50" s="74">
        <f>E50</f>
        <v>30.45</v>
      </c>
      <c r="J50" s="32">
        <v>0</v>
      </c>
      <c r="K50" s="74">
        <f>E50</f>
        <v>30.45</v>
      </c>
      <c r="L50" s="32">
        <v>0</v>
      </c>
      <c r="M50" s="74">
        <f>E50</f>
        <v>30.45</v>
      </c>
      <c r="N50" s="32">
        <v>0</v>
      </c>
      <c r="O50" s="74">
        <f>E50</f>
        <v>30.45</v>
      </c>
      <c r="P50" s="32">
        <v>0</v>
      </c>
      <c r="Q50" s="27">
        <f>E50</f>
        <v>30.45</v>
      </c>
      <c r="R50" s="32">
        <v>0</v>
      </c>
    </row>
    <row r="51" spans="1:18" ht="15">
      <c r="A51" s="59" t="s">
        <v>257</v>
      </c>
      <c r="B51" s="41" t="s">
        <v>259</v>
      </c>
      <c r="C51" s="52" t="s">
        <v>258</v>
      </c>
      <c r="D51" s="66">
        <v>5</v>
      </c>
      <c r="E51" s="74">
        <v>16.7</v>
      </c>
      <c r="F51" s="32">
        <v>0</v>
      </c>
      <c r="G51" s="74">
        <f>E51</f>
        <v>16.7</v>
      </c>
      <c r="H51" s="32">
        <v>0</v>
      </c>
      <c r="I51" s="74">
        <f>E51</f>
        <v>16.7</v>
      </c>
      <c r="J51" s="32">
        <v>0</v>
      </c>
      <c r="K51" s="74">
        <f>E51</f>
        <v>16.7</v>
      </c>
      <c r="L51" s="32">
        <v>0</v>
      </c>
      <c r="M51" s="74">
        <f>E51</f>
        <v>16.7</v>
      </c>
      <c r="N51" s="32">
        <v>0</v>
      </c>
      <c r="O51" s="74">
        <f>E51</f>
        <v>16.7</v>
      </c>
      <c r="P51" s="32">
        <v>0</v>
      </c>
      <c r="Q51" s="27">
        <f>E51</f>
        <v>16.7</v>
      </c>
      <c r="R51" s="32">
        <v>0</v>
      </c>
    </row>
    <row r="52" spans="1:18" ht="15">
      <c r="A52" s="59" t="s">
        <v>260</v>
      </c>
      <c r="B52" s="41" t="s">
        <v>262</v>
      </c>
      <c r="C52" s="52" t="s">
        <v>261</v>
      </c>
      <c r="D52" s="66">
        <v>5</v>
      </c>
      <c r="E52" s="74">
        <v>26</v>
      </c>
      <c r="F52" s="32">
        <v>0</v>
      </c>
      <c r="G52" s="74">
        <f>E52</f>
        <v>26</v>
      </c>
      <c r="H52" s="32">
        <v>0</v>
      </c>
      <c r="I52" s="74">
        <f>E52</f>
        <v>26</v>
      </c>
      <c r="J52" s="32">
        <v>0</v>
      </c>
      <c r="K52" s="74">
        <f>E52</f>
        <v>26</v>
      </c>
      <c r="L52" s="32">
        <v>0</v>
      </c>
      <c r="M52" s="74">
        <f>E52</f>
        <v>26</v>
      </c>
      <c r="N52" s="32">
        <v>0</v>
      </c>
      <c r="O52" s="74">
        <f>E52</f>
        <v>26</v>
      </c>
      <c r="P52" s="32">
        <v>0</v>
      </c>
      <c r="Q52" s="27">
        <f>E52</f>
        <v>26</v>
      </c>
      <c r="R52" s="32">
        <v>0</v>
      </c>
    </row>
    <row r="53" spans="1:18" ht="15">
      <c r="A53" s="50" t="s">
        <v>109</v>
      </c>
      <c r="B53" s="41" t="s">
        <v>110</v>
      </c>
      <c r="C53" s="52" t="s">
        <v>111</v>
      </c>
      <c r="D53" s="66">
        <v>5</v>
      </c>
      <c r="E53" s="74">
        <v>60.68</v>
      </c>
      <c r="F53" s="32">
        <v>0</v>
      </c>
      <c r="G53" s="74">
        <f>E53</f>
        <v>60.68</v>
      </c>
      <c r="H53" s="32">
        <v>0</v>
      </c>
      <c r="I53" s="74">
        <f>E53</f>
        <v>60.68</v>
      </c>
      <c r="J53" s="32">
        <v>0</v>
      </c>
      <c r="K53" s="74">
        <f>E53</f>
        <v>60.68</v>
      </c>
      <c r="L53" s="32">
        <v>0</v>
      </c>
      <c r="M53" s="74">
        <f>E53</f>
        <v>60.68</v>
      </c>
      <c r="N53" s="32">
        <v>0</v>
      </c>
      <c r="O53" s="74">
        <f>E53</f>
        <v>60.68</v>
      </c>
      <c r="P53" s="32">
        <v>0</v>
      </c>
      <c r="Q53" s="27">
        <f>E53</f>
        <v>60.68</v>
      </c>
      <c r="R53" s="32">
        <v>0</v>
      </c>
    </row>
    <row r="54" spans="1:18" ht="15">
      <c r="A54" s="50" t="s">
        <v>112</v>
      </c>
      <c r="B54" s="41" t="s">
        <v>113</v>
      </c>
      <c r="C54" s="52" t="s">
        <v>114</v>
      </c>
      <c r="D54" s="66">
        <v>3</v>
      </c>
      <c r="E54" s="22">
        <v>24.63</v>
      </c>
      <c r="F54" s="33">
        <v>0</v>
      </c>
      <c r="G54" s="22">
        <v>28.29</v>
      </c>
      <c r="H54" s="33">
        <v>0</v>
      </c>
      <c r="I54" s="22">
        <v>24.77</v>
      </c>
      <c r="J54" s="33">
        <v>0</v>
      </c>
      <c r="K54" s="22">
        <v>28.49</v>
      </c>
      <c r="L54" s="33">
        <v>0</v>
      </c>
      <c r="M54" s="22">
        <v>24.93</v>
      </c>
      <c r="N54" s="32">
        <v>0</v>
      </c>
      <c r="O54" s="22">
        <v>28.69</v>
      </c>
      <c r="P54" s="33">
        <v>0</v>
      </c>
      <c r="Q54" s="24">
        <v>29.52</v>
      </c>
      <c r="R54" s="33">
        <v>0</v>
      </c>
    </row>
    <row r="55" spans="1:18" ht="15">
      <c r="A55" s="50" t="s">
        <v>115</v>
      </c>
      <c r="B55" s="41" t="s">
        <v>116</v>
      </c>
      <c r="C55" s="52" t="s">
        <v>117</v>
      </c>
      <c r="D55" s="66">
        <v>3</v>
      </c>
      <c r="E55" s="22">
        <v>25.95</v>
      </c>
      <c r="F55" s="33">
        <v>0</v>
      </c>
      <c r="G55" s="22">
        <v>29.81</v>
      </c>
      <c r="H55" s="33">
        <v>0</v>
      </c>
      <c r="I55" s="22">
        <v>26.11</v>
      </c>
      <c r="J55" s="33">
        <v>0</v>
      </c>
      <c r="K55" s="22">
        <v>30.02</v>
      </c>
      <c r="L55" s="33">
        <v>0</v>
      </c>
      <c r="M55" s="22">
        <v>26.27</v>
      </c>
      <c r="N55" s="32">
        <v>0</v>
      </c>
      <c r="O55" s="22">
        <v>30.23</v>
      </c>
      <c r="P55" s="33">
        <v>0</v>
      </c>
      <c r="Q55" s="24">
        <v>31.1</v>
      </c>
      <c r="R55" s="33">
        <v>0</v>
      </c>
    </row>
    <row r="56" spans="1:18" ht="15">
      <c r="A56" s="59" t="s">
        <v>202</v>
      </c>
      <c r="B56" s="41" t="s">
        <v>208</v>
      </c>
      <c r="C56" s="52" t="s">
        <v>203</v>
      </c>
      <c r="D56" s="66">
        <v>5</v>
      </c>
      <c r="E56" s="74">
        <v>50.4</v>
      </c>
      <c r="F56" s="32">
        <v>0</v>
      </c>
      <c r="G56" s="74">
        <f>E56</f>
        <v>50.4</v>
      </c>
      <c r="H56" s="32">
        <v>0</v>
      </c>
      <c r="I56" s="74">
        <f>E56</f>
        <v>50.4</v>
      </c>
      <c r="J56" s="32">
        <v>0</v>
      </c>
      <c r="K56" s="74">
        <f>E56</f>
        <v>50.4</v>
      </c>
      <c r="L56" s="32">
        <v>0</v>
      </c>
      <c r="M56" s="74">
        <f>E56</f>
        <v>50.4</v>
      </c>
      <c r="N56" s="32">
        <v>0</v>
      </c>
      <c r="O56" s="74">
        <f>E56</f>
        <v>50.4</v>
      </c>
      <c r="P56" s="32">
        <v>0</v>
      </c>
      <c r="Q56" s="27">
        <f>E56</f>
        <v>50.4</v>
      </c>
      <c r="R56" s="32">
        <v>0</v>
      </c>
    </row>
    <row r="57" spans="1:18" ht="15">
      <c r="A57" s="59" t="s">
        <v>196</v>
      </c>
      <c r="B57" s="41" t="s">
        <v>201</v>
      </c>
      <c r="C57" s="52" t="s">
        <v>197</v>
      </c>
      <c r="D57" s="66">
        <v>5</v>
      </c>
      <c r="E57" s="74">
        <v>43.09</v>
      </c>
      <c r="F57" s="32">
        <v>0</v>
      </c>
      <c r="G57" s="74">
        <f>E57</f>
        <v>43.09</v>
      </c>
      <c r="H57" s="32">
        <v>0</v>
      </c>
      <c r="I57" s="74">
        <f>E57</f>
        <v>43.09</v>
      </c>
      <c r="J57" s="32">
        <v>0</v>
      </c>
      <c r="K57" s="74">
        <f>E57</f>
        <v>43.09</v>
      </c>
      <c r="L57" s="32">
        <v>0</v>
      </c>
      <c r="M57" s="74">
        <f>E57</f>
        <v>43.09</v>
      </c>
      <c r="N57" s="32">
        <v>0</v>
      </c>
      <c r="O57" s="74">
        <f>E57</f>
        <v>43.09</v>
      </c>
      <c r="P57" s="32">
        <v>0</v>
      </c>
      <c r="Q57" s="27">
        <f>E57</f>
        <v>43.09</v>
      </c>
      <c r="R57" s="32">
        <v>0</v>
      </c>
    </row>
    <row r="58" spans="1:18" ht="15">
      <c r="A58" s="59" t="s">
        <v>240</v>
      </c>
      <c r="B58" s="41" t="s">
        <v>241</v>
      </c>
      <c r="C58" s="52" t="s">
        <v>239</v>
      </c>
      <c r="D58" s="66">
        <v>5</v>
      </c>
      <c r="E58" s="74">
        <v>78.9</v>
      </c>
      <c r="F58" s="32">
        <v>0</v>
      </c>
      <c r="G58" s="74">
        <f>E58</f>
        <v>78.9</v>
      </c>
      <c r="H58" s="32">
        <v>0</v>
      </c>
      <c r="I58" s="74">
        <f>E58</f>
        <v>78.9</v>
      </c>
      <c r="J58" s="32">
        <v>0</v>
      </c>
      <c r="K58" s="74">
        <f>E58</f>
        <v>78.9</v>
      </c>
      <c r="L58" s="32">
        <v>0</v>
      </c>
      <c r="M58" s="74">
        <f>E58</f>
        <v>78.9</v>
      </c>
      <c r="N58" s="32">
        <v>0</v>
      </c>
      <c r="O58" s="74">
        <f>E58</f>
        <v>78.9</v>
      </c>
      <c r="P58" s="32">
        <v>0</v>
      </c>
      <c r="Q58" s="27">
        <f>E58</f>
        <v>78.9</v>
      </c>
      <c r="R58" s="32">
        <v>0</v>
      </c>
    </row>
    <row r="59" spans="1:18" ht="15">
      <c r="A59" s="59" t="s">
        <v>242</v>
      </c>
      <c r="B59" s="41" t="s">
        <v>244</v>
      </c>
      <c r="C59" s="52" t="s">
        <v>243</v>
      </c>
      <c r="D59" s="66">
        <v>5</v>
      </c>
      <c r="E59" s="74">
        <v>63.55</v>
      </c>
      <c r="F59" s="32">
        <v>0</v>
      </c>
      <c r="G59" s="74">
        <f>E59</f>
        <v>63.55</v>
      </c>
      <c r="H59" s="32">
        <v>0</v>
      </c>
      <c r="I59" s="74">
        <f>E59</f>
        <v>63.55</v>
      </c>
      <c r="J59" s="32">
        <v>0</v>
      </c>
      <c r="K59" s="74">
        <f>E59</f>
        <v>63.55</v>
      </c>
      <c r="L59" s="32">
        <v>0</v>
      </c>
      <c r="M59" s="74">
        <f>E59</f>
        <v>63.55</v>
      </c>
      <c r="N59" s="32">
        <v>0</v>
      </c>
      <c r="O59" s="74">
        <f>E59</f>
        <v>63.55</v>
      </c>
      <c r="P59" s="32">
        <v>0</v>
      </c>
      <c r="Q59" s="27">
        <f>E59</f>
        <v>63.55</v>
      </c>
      <c r="R59" s="32">
        <v>0</v>
      </c>
    </row>
    <row r="60" spans="1:18" ht="15">
      <c r="A60" s="50" t="s">
        <v>118</v>
      </c>
      <c r="B60" s="41" t="s">
        <v>119</v>
      </c>
      <c r="C60" s="52" t="s">
        <v>120</v>
      </c>
      <c r="D60" s="66">
        <v>3</v>
      </c>
      <c r="E60" s="22">
        <v>43.56</v>
      </c>
      <c r="F60" s="33">
        <v>0</v>
      </c>
      <c r="G60" s="22">
        <v>50.04</v>
      </c>
      <c r="H60" s="33">
        <v>0</v>
      </c>
      <c r="I60" s="22">
        <v>43.83</v>
      </c>
      <c r="J60" s="33">
        <v>0</v>
      </c>
      <c r="K60" s="22">
        <v>50.39</v>
      </c>
      <c r="L60" s="33">
        <v>0</v>
      </c>
      <c r="M60" s="22">
        <v>44.09</v>
      </c>
      <c r="N60" s="33">
        <v>0</v>
      </c>
      <c r="O60" s="22">
        <v>50.75</v>
      </c>
      <c r="P60" s="33">
        <v>0</v>
      </c>
      <c r="Q60" s="24">
        <v>52.22</v>
      </c>
      <c r="R60" s="33">
        <v>0</v>
      </c>
    </row>
    <row r="61" spans="1:18" ht="15">
      <c r="A61" s="50" t="s">
        <v>121</v>
      </c>
      <c r="B61" s="41" t="s">
        <v>122</v>
      </c>
      <c r="C61" s="52" t="s">
        <v>123</v>
      </c>
      <c r="D61" s="66">
        <v>2</v>
      </c>
      <c r="E61" s="22">
        <v>45.72</v>
      </c>
      <c r="F61" s="33">
        <v>63.21</v>
      </c>
      <c r="G61" s="22">
        <v>52.52</v>
      </c>
      <c r="H61" s="33">
        <v>70.01</v>
      </c>
      <c r="I61" s="22">
        <v>46</v>
      </c>
      <c r="J61" s="33">
        <v>63.59</v>
      </c>
      <c r="K61" s="22">
        <v>52.89</v>
      </c>
      <c r="L61" s="33">
        <v>70.48</v>
      </c>
      <c r="M61" s="22">
        <v>46.28</v>
      </c>
      <c r="N61" s="32">
        <v>63.98</v>
      </c>
      <c r="O61" s="22">
        <v>53.26</v>
      </c>
      <c r="P61" s="33">
        <v>70.96</v>
      </c>
      <c r="Q61" s="24">
        <v>54.8</v>
      </c>
      <c r="R61" s="33">
        <v>72.94</v>
      </c>
    </row>
    <row r="62" spans="1:18" ht="15">
      <c r="A62" s="50"/>
      <c r="B62" s="41"/>
      <c r="C62" s="52" t="s">
        <v>108</v>
      </c>
      <c r="D62" s="66"/>
      <c r="E62" s="22">
        <f>E61/25</f>
        <v>1.8288</v>
      </c>
      <c r="F62" s="33">
        <f>F61/25</f>
        <v>2.5284</v>
      </c>
      <c r="G62" s="22">
        <f aca="true" t="shared" si="10" ref="G62:L62">G61/25</f>
        <v>2.1008</v>
      </c>
      <c r="H62" s="33">
        <f t="shared" si="10"/>
        <v>2.8004000000000002</v>
      </c>
      <c r="I62" s="22">
        <f t="shared" si="10"/>
        <v>1.84</v>
      </c>
      <c r="J62" s="33">
        <f t="shared" si="10"/>
        <v>2.5436</v>
      </c>
      <c r="K62" s="22">
        <f t="shared" si="10"/>
        <v>2.1156</v>
      </c>
      <c r="L62" s="33">
        <f t="shared" si="10"/>
        <v>2.8192000000000004</v>
      </c>
      <c r="M62" s="22">
        <f aca="true" t="shared" si="11" ref="M62:R62">M61/25</f>
        <v>1.8512</v>
      </c>
      <c r="N62" s="33">
        <f t="shared" si="11"/>
        <v>2.5591999999999997</v>
      </c>
      <c r="O62" s="22">
        <f t="shared" si="11"/>
        <v>2.1304</v>
      </c>
      <c r="P62" s="33">
        <f t="shared" si="11"/>
        <v>2.8383999999999996</v>
      </c>
      <c r="Q62" s="24">
        <f t="shared" si="11"/>
        <v>2.1919999999999997</v>
      </c>
      <c r="R62" s="33">
        <f t="shared" si="11"/>
        <v>2.9175999999999997</v>
      </c>
    </row>
    <row r="63" spans="1:18" ht="15">
      <c r="A63" s="59" t="s">
        <v>246</v>
      </c>
      <c r="B63" s="41" t="s">
        <v>252</v>
      </c>
      <c r="C63" s="52" t="s">
        <v>245</v>
      </c>
      <c r="D63" s="66">
        <v>5</v>
      </c>
      <c r="E63" s="22">
        <v>15.3</v>
      </c>
      <c r="F63" s="32">
        <v>0</v>
      </c>
      <c r="G63" s="74">
        <f aca="true" t="shared" si="12" ref="G63:G70">E63</f>
        <v>15.3</v>
      </c>
      <c r="H63" s="32">
        <v>0</v>
      </c>
      <c r="I63" s="74">
        <f aca="true" t="shared" si="13" ref="I63:I70">E63</f>
        <v>15.3</v>
      </c>
      <c r="J63" s="32">
        <v>0</v>
      </c>
      <c r="K63" s="74">
        <f aca="true" t="shared" si="14" ref="K63:K70">E63</f>
        <v>15.3</v>
      </c>
      <c r="L63" s="32">
        <v>0</v>
      </c>
      <c r="M63" s="74">
        <f aca="true" t="shared" si="15" ref="M63:M70">E63</f>
        <v>15.3</v>
      </c>
      <c r="N63" s="32">
        <v>0</v>
      </c>
      <c r="O63" s="74">
        <f aca="true" t="shared" si="16" ref="O63:O70">E63</f>
        <v>15.3</v>
      </c>
      <c r="P63" s="32">
        <v>0</v>
      </c>
      <c r="Q63" s="27">
        <f aca="true" t="shared" si="17" ref="Q63:Q70">E63</f>
        <v>15.3</v>
      </c>
      <c r="R63" s="32">
        <v>0</v>
      </c>
    </row>
    <row r="64" spans="1:18" ht="15">
      <c r="A64" s="85" t="s">
        <v>221</v>
      </c>
      <c r="B64" s="41" t="s">
        <v>222</v>
      </c>
      <c r="C64" s="52" t="s">
        <v>223</v>
      </c>
      <c r="D64" s="66">
        <v>5</v>
      </c>
      <c r="E64" s="22">
        <v>29.9</v>
      </c>
      <c r="F64" s="32">
        <v>0</v>
      </c>
      <c r="G64" s="74">
        <f t="shared" si="12"/>
        <v>29.9</v>
      </c>
      <c r="H64" s="32">
        <v>0</v>
      </c>
      <c r="I64" s="74">
        <f t="shared" si="13"/>
        <v>29.9</v>
      </c>
      <c r="J64" s="32">
        <v>0</v>
      </c>
      <c r="K64" s="74">
        <f t="shared" si="14"/>
        <v>29.9</v>
      </c>
      <c r="L64" s="32">
        <v>0</v>
      </c>
      <c r="M64" s="74">
        <f t="shared" si="15"/>
        <v>29.9</v>
      </c>
      <c r="N64" s="32">
        <v>0</v>
      </c>
      <c r="O64" s="74">
        <f t="shared" si="16"/>
        <v>29.9</v>
      </c>
      <c r="P64" s="32">
        <v>0</v>
      </c>
      <c r="Q64" s="27">
        <f t="shared" si="17"/>
        <v>29.9</v>
      </c>
      <c r="R64" s="32">
        <v>0</v>
      </c>
    </row>
    <row r="65" spans="1:18" ht="15">
      <c r="A65" s="59" t="s">
        <v>248</v>
      </c>
      <c r="B65" s="41" t="s">
        <v>251</v>
      </c>
      <c r="C65" s="52" t="s">
        <v>247</v>
      </c>
      <c r="D65" s="66">
        <v>5</v>
      </c>
      <c r="E65" s="22">
        <v>17.3</v>
      </c>
      <c r="F65" s="32">
        <v>0</v>
      </c>
      <c r="G65" s="74">
        <f t="shared" si="12"/>
        <v>17.3</v>
      </c>
      <c r="H65" s="32">
        <v>0</v>
      </c>
      <c r="I65" s="74">
        <f t="shared" si="13"/>
        <v>17.3</v>
      </c>
      <c r="J65" s="32">
        <v>0</v>
      </c>
      <c r="K65" s="74">
        <f t="shared" si="14"/>
        <v>17.3</v>
      </c>
      <c r="L65" s="32">
        <v>0</v>
      </c>
      <c r="M65" s="74">
        <f t="shared" si="15"/>
        <v>17.3</v>
      </c>
      <c r="N65" s="32">
        <v>0</v>
      </c>
      <c r="O65" s="74">
        <f t="shared" si="16"/>
        <v>17.3</v>
      </c>
      <c r="P65" s="32">
        <v>0</v>
      </c>
      <c r="Q65" s="27">
        <f t="shared" si="17"/>
        <v>17.3</v>
      </c>
      <c r="R65" s="32">
        <v>0</v>
      </c>
    </row>
    <row r="66" spans="1:18" ht="15">
      <c r="A66" s="85" t="s">
        <v>224</v>
      </c>
      <c r="B66" s="41" t="s">
        <v>225</v>
      </c>
      <c r="C66" s="52" t="s">
        <v>226</v>
      </c>
      <c r="D66" s="66">
        <v>5</v>
      </c>
      <c r="E66" s="22">
        <v>31.9</v>
      </c>
      <c r="F66" s="32">
        <v>0</v>
      </c>
      <c r="G66" s="74">
        <f t="shared" si="12"/>
        <v>31.9</v>
      </c>
      <c r="H66" s="32">
        <v>0</v>
      </c>
      <c r="I66" s="74">
        <f t="shared" si="13"/>
        <v>31.9</v>
      </c>
      <c r="J66" s="32">
        <v>0</v>
      </c>
      <c r="K66" s="74">
        <f t="shared" si="14"/>
        <v>31.9</v>
      </c>
      <c r="L66" s="32">
        <v>0</v>
      </c>
      <c r="M66" s="74">
        <f t="shared" si="15"/>
        <v>31.9</v>
      </c>
      <c r="N66" s="32">
        <v>0</v>
      </c>
      <c r="O66" s="74">
        <f t="shared" si="16"/>
        <v>31.9</v>
      </c>
      <c r="P66" s="32">
        <v>0</v>
      </c>
      <c r="Q66" s="27">
        <f t="shared" si="17"/>
        <v>31.9</v>
      </c>
      <c r="R66" s="32">
        <v>0</v>
      </c>
    </row>
    <row r="67" spans="1:18" ht="15">
      <c r="A67" s="59" t="s">
        <v>263</v>
      </c>
      <c r="B67" s="41" t="s">
        <v>264</v>
      </c>
      <c r="C67" s="52" t="s">
        <v>265</v>
      </c>
      <c r="D67" s="66">
        <v>5</v>
      </c>
      <c r="E67" s="22">
        <v>37</v>
      </c>
      <c r="F67" s="32"/>
      <c r="G67" s="74">
        <f t="shared" si="12"/>
        <v>37</v>
      </c>
      <c r="H67" s="32"/>
      <c r="I67" s="74">
        <f t="shared" si="13"/>
        <v>37</v>
      </c>
      <c r="J67" s="32"/>
      <c r="K67" s="74">
        <f t="shared" si="14"/>
        <v>37</v>
      </c>
      <c r="L67" s="32"/>
      <c r="M67" s="74">
        <f t="shared" si="15"/>
        <v>37</v>
      </c>
      <c r="N67" s="32"/>
      <c r="O67" s="74">
        <f t="shared" si="16"/>
        <v>37</v>
      </c>
      <c r="P67" s="32"/>
      <c r="Q67" s="27">
        <f t="shared" si="17"/>
        <v>37</v>
      </c>
      <c r="R67" s="32"/>
    </row>
    <row r="68" spans="1:18" ht="15">
      <c r="A68" s="85" t="s">
        <v>250</v>
      </c>
      <c r="B68" s="41" t="s">
        <v>253</v>
      </c>
      <c r="C68" s="52" t="s">
        <v>249</v>
      </c>
      <c r="D68" s="66">
        <v>5</v>
      </c>
      <c r="E68" s="22">
        <v>17.3</v>
      </c>
      <c r="F68" s="32">
        <v>0</v>
      </c>
      <c r="G68" s="74">
        <f t="shared" si="12"/>
        <v>17.3</v>
      </c>
      <c r="H68" s="32">
        <v>0</v>
      </c>
      <c r="I68" s="74">
        <f t="shared" si="13"/>
        <v>17.3</v>
      </c>
      <c r="J68" s="32">
        <v>0</v>
      </c>
      <c r="K68" s="74">
        <f t="shared" si="14"/>
        <v>17.3</v>
      </c>
      <c r="L68" s="32">
        <v>0</v>
      </c>
      <c r="M68" s="74">
        <f t="shared" si="15"/>
        <v>17.3</v>
      </c>
      <c r="N68" s="32">
        <v>0</v>
      </c>
      <c r="O68" s="74">
        <f t="shared" si="16"/>
        <v>17.3</v>
      </c>
      <c r="P68" s="32">
        <v>0</v>
      </c>
      <c r="Q68" s="27">
        <f t="shared" si="17"/>
        <v>17.3</v>
      </c>
      <c r="R68" s="32">
        <v>0</v>
      </c>
    </row>
    <row r="69" spans="1:18" ht="15">
      <c r="A69" s="85" t="s">
        <v>227</v>
      </c>
      <c r="B69" s="41" t="s">
        <v>228</v>
      </c>
      <c r="C69" s="52" t="s">
        <v>229</v>
      </c>
      <c r="D69" s="66">
        <v>5</v>
      </c>
      <c r="E69" s="22">
        <v>31.9</v>
      </c>
      <c r="F69" s="32">
        <v>0</v>
      </c>
      <c r="G69" s="74">
        <f t="shared" si="12"/>
        <v>31.9</v>
      </c>
      <c r="H69" s="32">
        <v>0</v>
      </c>
      <c r="I69" s="74">
        <f t="shared" si="13"/>
        <v>31.9</v>
      </c>
      <c r="J69" s="32">
        <v>0</v>
      </c>
      <c r="K69" s="74">
        <f t="shared" si="14"/>
        <v>31.9</v>
      </c>
      <c r="L69" s="32">
        <v>0</v>
      </c>
      <c r="M69" s="74">
        <f t="shared" si="15"/>
        <v>31.9</v>
      </c>
      <c r="N69" s="32">
        <v>0</v>
      </c>
      <c r="O69" s="74">
        <f t="shared" si="16"/>
        <v>31.9</v>
      </c>
      <c r="P69" s="32">
        <v>0</v>
      </c>
      <c r="Q69" s="27">
        <f t="shared" si="17"/>
        <v>31.9</v>
      </c>
      <c r="R69" s="32">
        <v>0</v>
      </c>
    </row>
    <row r="70" spans="1:18" ht="15.75" thickBot="1">
      <c r="A70" s="86" t="s">
        <v>230</v>
      </c>
      <c r="B70" s="56" t="s">
        <v>231</v>
      </c>
      <c r="C70" s="53" t="s">
        <v>232</v>
      </c>
      <c r="D70" s="67">
        <v>5</v>
      </c>
      <c r="E70" s="30">
        <v>31.9</v>
      </c>
      <c r="F70" s="32">
        <v>0</v>
      </c>
      <c r="G70" s="74">
        <f t="shared" si="12"/>
        <v>31.9</v>
      </c>
      <c r="H70" s="32">
        <v>0</v>
      </c>
      <c r="I70" s="74">
        <f t="shared" si="13"/>
        <v>31.9</v>
      </c>
      <c r="J70" s="32">
        <v>0</v>
      </c>
      <c r="K70" s="74">
        <f t="shared" si="14"/>
        <v>31.9</v>
      </c>
      <c r="L70" s="32">
        <v>0</v>
      </c>
      <c r="M70" s="74">
        <f t="shared" si="15"/>
        <v>31.9</v>
      </c>
      <c r="N70" s="32">
        <v>0</v>
      </c>
      <c r="O70" s="74">
        <f t="shared" si="16"/>
        <v>31.9</v>
      </c>
      <c r="P70" s="32">
        <v>0</v>
      </c>
      <c r="Q70" s="27">
        <f t="shared" si="17"/>
        <v>31.9</v>
      </c>
      <c r="R70" s="32">
        <v>0</v>
      </c>
    </row>
    <row r="71" spans="1:18" ht="15">
      <c r="A71" s="59" t="s">
        <v>209</v>
      </c>
      <c r="B71" s="41" t="s">
        <v>211</v>
      </c>
      <c r="C71" s="52" t="s">
        <v>210</v>
      </c>
      <c r="D71" s="66">
        <v>5</v>
      </c>
      <c r="E71" s="74">
        <v>44.98</v>
      </c>
      <c r="F71" s="73">
        <v>0</v>
      </c>
      <c r="G71" s="81">
        <f aca="true" t="shared" si="18" ref="G71:G98">E71</f>
        <v>44.98</v>
      </c>
      <c r="H71" s="73">
        <v>0</v>
      </c>
      <c r="I71" s="81">
        <f aca="true" t="shared" si="19" ref="I71:I98">E71</f>
        <v>44.98</v>
      </c>
      <c r="J71" s="73">
        <v>0</v>
      </c>
      <c r="K71" s="81">
        <f aca="true" t="shared" si="20" ref="K71:K98">E71</f>
        <v>44.98</v>
      </c>
      <c r="L71" s="73">
        <v>0</v>
      </c>
      <c r="M71" s="81">
        <f aca="true" t="shared" si="21" ref="M71:M98">E71</f>
        <v>44.98</v>
      </c>
      <c r="N71" s="73">
        <v>0</v>
      </c>
      <c r="O71" s="81">
        <f aca="true" t="shared" si="22" ref="O71:O98">E71</f>
        <v>44.98</v>
      </c>
      <c r="P71" s="73">
        <v>0</v>
      </c>
      <c r="Q71" s="82">
        <f aca="true" t="shared" si="23" ref="Q71:Q98">E71</f>
        <v>44.98</v>
      </c>
      <c r="R71" s="73">
        <v>0</v>
      </c>
    </row>
    <row r="72" spans="1:18" ht="15">
      <c r="A72" s="48" t="s">
        <v>124</v>
      </c>
      <c r="B72" s="43" t="s">
        <v>125</v>
      </c>
      <c r="C72" s="52" t="s">
        <v>206</v>
      </c>
      <c r="D72" s="66">
        <v>5</v>
      </c>
      <c r="E72" s="74">
        <v>38.65</v>
      </c>
      <c r="F72" s="32">
        <v>0</v>
      </c>
      <c r="G72" s="74">
        <f t="shared" si="18"/>
        <v>38.65</v>
      </c>
      <c r="H72" s="32">
        <v>0</v>
      </c>
      <c r="I72" s="74">
        <f t="shared" si="19"/>
        <v>38.65</v>
      </c>
      <c r="J72" s="32">
        <v>0</v>
      </c>
      <c r="K72" s="74">
        <f t="shared" si="20"/>
        <v>38.65</v>
      </c>
      <c r="L72" s="32">
        <v>0</v>
      </c>
      <c r="M72" s="74">
        <f t="shared" si="21"/>
        <v>38.65</v>
      </c>
      <c r="N72" s="32">
        <v>0</v>
      </c>
      <c r="O72" s="74">
        <f t="shared" si="22"/>
        <v>38.65</v>
      </c>
      <c r="P72" s="32">
        <v>0</v>
      </c>
      <c r="Q72" s="27">
        <f t="shared" si="23"/>
        <v>38.65</v>
      </c>
      <c r="R72" s="32">
        <v>0</v>
      </c>
    </row>
    <row r="73" spans="1:18" ht="15">
      <c r="A73" s="48" t="s">
        <v>126</v>
      </c>
      <c r="B73" s="43" t="s">
        <v>127</v>
      </c>
      <c r="C73" s="52" t="s">
        <v>128</v>
      </c>
      <c r="D73" s="66">
        <v>5</v>
      </c>
      <c r="E73" s="74">
        <v>29.39</v>
      </c>
      <c r="F73" s="32">
        <v>0</v>
      </c>
      <c r="G73" s="74">
        <f t="shared" si="18"/>
        <v>29.39</v>
      </c>
      <c r="H73" s="32">
        <v>0</v>
      </c>
      <c r="I73" s="74">
        <f t="shared" si="19"/>
        <v>29.39</v>
      </c>
      <c r="J73" s="32">
        <v>0</v>
      </c>
      <c r="K73" s="74">
        <f t="shared" si="20"/>
        <v>29.39</v>
      </c>
      <c r="L73" s="32">
        <v>0</v>
      </c>
      <c r="M73" s="74">
        <f t="shared" si="21"/>
        <v>29.39</v>
      </c>
      <c r="N73" s="32">
        <v>0</v>
      </c>
      <c r="O73" s="74">
        <f t="shared" si="22"/>
        <v>29.39</v>
      </c>
      <c r="P73" s="32">
        <v>0</v>
      </c>
      <c r="Q73" s="27">
        <f t="shared" si="23"/>
        <v>29.39</v>
      </c>
      <c r="R73" s="32">
        <v>0</v>
      </c>
    </row>
    <row r="74" spans="1:19" ht="18">
      <c r="A74" s="48" t="s">
        <v>129</v>
      </c>
      <c r="B74" s="43" t="s">
        <v>130</v>
      </c>
      <c r="C74" s="51" t="s">
        <v>131</v>
      </c>
      <c r="D74" s="65">
        <v>5</v>
      </c>
      <c r="E74" s="74">
        <v>120.86</v>
      </c>
      <c r="F74" s="32">
        <v>0</v>
      </c>
      <c r="G74" s="74">
        <f t="shared" si="18"/>
        <v>120.86</v>
      </c>
      <c r="H74" s="32">
        <v>0</v>
      </c>
      <c r="I74" s="74">
        <f t="shared" si="19"/>
        <v>120.86</v>
      </c>
      <c r="J74" s="32">
        <v>0</v>
      </c>
      <c r="K74" s="74">
        <f t="shared" si="20"/>
        <v>120.86</v>
      </c>
      <c r="L74" s="32">
        <v>0</v>
      </c>
      <c r="M74" s="74">
        <f t="shared" si="21"/>
        <v>120.86</v>
      </c>
      <c r="N74" s="32">
        <v>0</v>
      </c>
      <c r="O74" s="74">
        <f t="shared" si="22"/>
        <v>120.86</v>
      </c>
      <c r="P74" s="32">
        <v>0</v>
      </c>
      <c r="Q74" s="27">
        <f t="shared" si="23"/>
        <v>120.86</v>
      </c>
      <c r="R74" s="32">
        <v>0</v>
      </c>
      <c r="S74" s="28"/>
    </row>
    <row r="75" spans="1:19" ht="18">
      <c r="A75" s="87" t="s">
        <v>254</v>
      </c>
      <c r="B75" s="43" t="s">
        <v>255</v>
      </c>
      <c r="C75" s="51" t="s">
        <v>256</v>
      </c>
      <c r="D75" s="65">
        <v>5</v>
      </c>
      <c r="E75" s="74">
        <v>40</v>
      </c>
      <c r="F75" s="32">
        <v>0</v>
      </c>
      <c r="G75" s="74">
        <f>E75</f>
        <v>40</v>
      </c>
      <c r="H75" s="32">
        <v>0</v>
      </c>
      <c r="I75" s="74">
        <f>E75</f>
        <v>40</v>
      </c>
      <c r="J75" s="32">
        <v>0</v>
      </c>
      <c r="K75" s="74">
        <f>E75</f>
        <v>40</v>
      </c>
      <c r="L75" s="32">
        <v>0</v>
      </c>
      <c r="M75" s="74">
        <f>E75</f>
        <v>40</v>
      </c>
      <c r="N75" s="32">
        <v>0</v>
      </c>
      <c r="O75" s="74">
        <f>E75</f>
        <v>40</v>
      </c>
      <c r="P75" s="32">
        <v>0</v>
      </c>
      <c r="Q75" s="27">
        <f>E75</f>
        <v>40</v>
      </c>
      <c r="R75" s="32">
        <v>0</v>
      </c>
      <c r="S75" s="28"/>
    </row>
    <row r="76" spans="1:19" ht="18">
      <c r="A76" s="48" t="s">
        <v>132</v>
      </c>
      <c r="B76" s="43" t="s">
        <v>133</v>
      </c>
      <c r="C76" s="51" t="s">
        <v>134</v>
      </c>
      <c r="D76" s="65">
        <v>5</v>
      </c>
      <c r="E76" s="74">
        <v>35.88</v>
      </c>
      <c r="F76" s="32">
        <v>0</v>
      </c>
      <c r="G76" s="74">
        <f t="shared" si="18"/>
        <v>35.88</v>
      </c>
      <c r="H76" s="32">
        <v>0</v>
      </c>
      <c r="I76" s="74">
        <f t="shared" si="19"/>
        <v>35.88</v>
      </c>
      <c r="J76" s="32">
        <v>0</v>
      </c>
      <c r="K76" s="74">
        <f t="shared" si="20"/>
        <v>35.88</v>
      </c>
      <c r="L76" s="32">
        <v>0</v>
      </c>
      <c r="M76" s="74">
        <f t="shared" si="21"/>
        <v>35.88</v>
      </c>
      <c r="N76" s="32">
        <v>0</v>
      </c>
      <c r="O76" s="74">
        <f t="shared" si="22"/>
        <v>35.88</v>
      </c>
      <c r="P76" s="32">
        <v>0</v>
      </c>
      <c r="Q76" s="27">
        <f t="shared" si="23"/>
        <v>35.88</v>
      </c>
      <c r="R76" s="32">
        <v>0</v>
      </c>
      <c r="S76" s="28"/>
    </row>
    <row r="77" spans="1:19" ht="18">
      <c r="A77" s="87" t="s">
        <v>233</v>
      </c>
      <c r="B77" s="43" t="s">
        <v>238</v>
      </c>
      <c r="C77" s="51" t="s">
        <v>234</v>
      </c>
      <c r="D77" s="65">
        <v>5</v>
      </c>
      <c r="E77" s="74">
        <v>66.69</v>
      </c>
      <c r="F77" s="32">
        <v>0</v>
      </c>
      <c r="G77" s="74">
        <f>E77</f>
        <v>66.69</v>
      </c>
      <c r="H77" s="32">
        <v>0</v>
      </c>
      <c r="I77" s="74">
        <f>E77</f>
        <v>66.69</v>
      </c>
      <c r="J77" s="32">
        <v>0</v>
      </c>
      <c r="K77" s="74">
        <f>E77</f>
        <v>66.69</v>
      </c>
      <c r="L77" s="32">
        <v>0</v>
      </c>
      <c r="M77" s="74">
        <f>E77</f>
        <v>66.69</v>
      </c>
      <c r="N77" s="32">
        <v>0</v>
      </c>
      <c r="O77" s="74">
        <f>E77</f>
        <v>66.69</v>
      </c>
      <c r="P77" s="32">
        <v>0</v>
      </c>
      <c r="Q77" s="27">
        <f>E77</f>
        <v>66.69</v>
      </c>
      <c r="R77" s="32">
        <v>0</v>
      </c>
      <c r="S77" s="28"/>
    </row>
    <row r="78" spans="1:19" ht="18">
      <c r="A78" s="48" t="s">
        <v>135</v>
      </c>
      <c r="B78" s="43" t="s">
        <v>136</v>
      </c>
      <c r="C78" s="51" t="s">
        <v>137</v>
      </c>
      <c r="D78" s="65">
        <v>5</v>
      </c>
      <c r="E78" s="74">
        <v>26.71</v>
      </c>
      <c r="F78" s="32">
        <v>0</v>
      </c>
      <c r="G78" s="74">
        <f t="shared" si="18"/>
        <v>26.71</v>
      </c>
      <c r="H78" s="32">
        <v>0</v>
      </c>
      <c r="I78" s="74">
        <f t="shared" si="19"/>
        <v>26.71</v>
      </c>
      <c r="J78" s="32">
        <v>0</v>
      </c>
      <c r="K78" s="74">
        <f t="shared" si="20"/>
        <v>26.71</v>
      </c>
      <c r="L78" s="32">
        <v>0</v>
      </c>
      <c r="M78" s="74">
        <f t="shared" si="21"/>
        <v>26.71</v>
      </c>
      <c r="N78" s="32">
        <v>0</v>
      </c>
      <c r="O78" s="74">
        <f t="shared" si="22"/>
        <v>26.71</v>
      </c>
      <c r="P78" s="32">
        <v>0</v>
      </c>
      <c r="Q78" s="27">
        <f t="shared" si="23"/>
        <v>26.71</v>
      </c>
      <c r="R78" s="32">
        <v>0</v>
      </c>
      <c r="S78" s="28"/>
    </row>
    <row r="79" spans="1:19" ht="18">
      <c r="A79" s="48" t="s">
        <v>138</v>
      </c>
      <c r="B79" s="43" t="s">
        <v>139</v>
      </c>
      <c r="C79" s="51" t="s">
        <v>140</v>
      </c>
      <c r="D79" s="65">
        <v>5</v>
      </c>
      <c r="E79" s="74">
        <v>34.63</v>
      </c>
      <c r="F79" s="32">
        <v>0</v>
      </c>
      <c r="G79" s="74">
        <f t="shared" si="18"/>
        <v>34.63</v>
      </c>
      <c r="H79" s="32">
        <v>0</v>
      </c>
      <c r="I79" s="74">
        <f t="shared" si="19"/>
        <v>34.63</v>
      </c>
      <c r="J79" s="32">
        <v>0</v>
      </c>
      <c r="K79" s="74">
        <f t="shared" si="20"/>
        <v>34.63</v>
      </c>
      <c r="L79" s="32">
        <v>0</v>
      </c>
      <c r="M79" s="74">
        <f t="shared" si="21"/>
        <v>34.63</v>
      </c>
      <c r="N79" s="32">
        <v>0</v>
      </c>
      <c r="O79" s="74">
        <f t="shared" si="22"/>
        <v>34.63</v>
      </c>
      <c r="P79" s="32">
        <v>0</v>
      </c>
      <c r="Q79" s="27">
        <f t="shared" si="23"/>
        <v>34.63</v>
      </c>
      <c r="R79" s="32">
        <v>0</v>
      </c>
      <c r="S79" s="28"/>
    </row>
    <row r="80" spans="1:19" ht="18">
      <c r="A80" s="48" t="s">
        <v>141</v>
      </c>
      <c r="B80" s="43" t="s">
        <v>142</v>
      </c>
      <c r="C80" s="51" t="s">
        <v>143</v>
      </c>
      <c r="D80" s="65">
        <v>5</v>
      </c>
      <c r="E80" s="74">
        <v>26.34</v>
      </c>
      <c r="F80" s="32">
        <v>0</v>
      </c>
      <c r="G80" s="74">
        <f t="shared" si="18"/>
        <v>26.34</v>
      </c>
      <c r="H80" s="32">
        <v>0</v>
      </c>
      <c r="I80" s="74">
        <f t="shared" si="19"/>
        <v>26.34</v>
      </c>
      <c r="J80" s="32">
        <v>0</v>
      </c>
      <c r="K80" s="74">
        <f t="shared" si="20"/>
        <v>26.34</v>
      </c>
      <c r="L80" s="32">
        <v>0</v>
      </c>
      <c r="M80" s="74">
        <f t="shared" si="21"/>
        <v>26.34</v>
      </c>
      <c r="N80" s="32">
        <v>0</v>
      </c>
      <c r="O80" s="74">
        <f t="shared" si="22"/>
        <v>26.34</v>
      </c>
      <c r="P80" s="32">
        <v>0</v>
      </c>
      <c r="Q80" s="27">
        <f t="shared" si="23"/>
        <v>26.34</v>
      </c>
      <c r="R80" s="32">
        <v>0</v>
      </c>
      <c r="S80" s="28"/>
    </row>
    <row r="81" spans="1:19" ht="18">
      <c r="A81" s="48" t="s">
        <v>144</v>
      </c>
      <c r="B81" s="43" t="s">
        <v>145</v>
      </c>
      <c r="C81" s="51" t="s">
        <v>146</v>
      </c>
      <c r="D81" s="65">
        <v>5</v>
      </c>
      <c r="E81" s="74">
        <v>29.36</v>
      </c>
      <c r="F81" s="32">
        <v>0</v>
      </c>
      <c r="G81" s="74">
        <f t="shared" si="18"/>
        <v>29.36</v>
      </c>
      <c r="H81" s="32">
        <v>0</v>
      </c>
      <c r="I81" s="74">
        <f t="shared" si="19"/>
        <v>29.36</v>
      </c>
      <c r="J81" s="32">
        <v>0</v>
      </c>
      <c r="K81" s="74">
        <f t="shared" si="20"/>
        <v>29.36</v>
      </c>
      <c r="L81" s="32">
        <v>0</v>
      </c>
      <c r="M81" s="74">
        <f t="shared" si="21"/>
        <v>29.36</v>
      </c>
      <c r="N81" s="32">
        <v>0</v>
      </c>
      <c r="O81" s="74">
        <f t="shared" si="22"/>
        <v>29.36</v>
      </c>
      <c r="P81" s="32">
        <v>0</v>
      </c>
      <c r="Q81" s="27">
        <f t="shared" si="23"/>
        <v>29.36</v>
      </c>
      <c r="R81" s="32">
        <v>0</v>
      </c>
      <c r="S81" s="28"/>
    </row>
    <row r="82" spans="1:19" ht="18">
      <c r="A82" s="48" t="s">
        <v>147</v>
      </c>
      <c r="B82" s="43" t="s">
        <v>148</v>
      </c>
      <c r="C82" s="51" t="s">
        <v>149</v>
      </c>
      <c r="D82" s="65">
        <v>5</v>
      </c>
      <c r="E82" s="74">
        <v>31.23</v>
      </c>
      <c r="F82" s="32">
        <v>0</v>
      </c>
      <c r="G82" s="74">
        <f t="shared" si="18"/>
        <v>31.23</v>
      </c>
      <c r="H82" s="32">
        <v>0</v>
      </c>
      <c r="I82" s="74">
        <f t="shared" si="19"/>
        <v>31.23</v>
      </c>
      <c r="J82" s="32">
        <v>0</v>
      </c>
      <c r="K82" s="74">
        <f t="shared" si="20"/>
        <v>31.23</v>
      </c>
      <c r="L82" s="32">
        <v>0</v>
      </c>
      <c r="M82" s="74">
        <f t="shared" si="21"/>
        <v>31.23</v>
      </c>
      <c r="N82" s="32">
        <v>0</v>
      </c>
      <c r="O82" s="74">
        <f t="shared" si="22"/>
        <v>31.23</v>
      </c>
      <c r="P82" s="32">
        <v>0</v>
      </c>
      <c r="Q82" s="27">
        <f t="shared" si="23"/>
        <v>31.23</v>
      </c>
      <c r="R82" s="32">
        <v>0</v>
      </c>
      <c r="S82" s="28"/>
    </row>
    <row r="83" spans="1:19" ht="18">
      <c r="A83" s="48" t="s">
        <v>150</v>
      </c>
      <c r="B83" s="43" t="s">
        <v>151</v>
      </c>
      <c r="C83" s="51" t="s">
        <v>152</v>
      </c>
      <c r="D83" s="65">
        <v>5</v>
      </c>
      <c r="E83" s="74">
        <v>29.61</v>
      </c>
      <c r="F83" s="32">
        <v>0</v>
      </c>
      <c r="G83" s="74">
        <f t="shared" si="18"/>
        <v>29.61</v>
      </c>
      <c r="H83" s="32">
        <v>0</v>
      </c>
      <c r="I83" s="74">
        <f t="shared" si="19"/>
        <v>29.61</v>
      </c>
      <c r="J83" s="32">
        <v>0</v>
      </c>
      <c r="K83" s="74">
        <f t="shared" si="20"/>
        <v>29.61</v>
      </c>
      <c r="L83" s="32">
        <v>0</v>
      </c>
      <c r="M83" s="74">
        <f t="shared" si="21"/>
        <v>29.61</v>
      </c>
      <c r="N83" s="32">
        <v>0</v>
      </c>
      <c r="O83" s="74">
        <f t="shared" si="22"/>
        <v>29.61</v>
      </c>
      <c r="P83" s="32">
        <v>0</v>
      </c>
      <c r="Q83" s="27">
        <f t="shared" si="23"/>
        <v>29.61</v>
      </c>
      <c r="R83" s="32">
        <v>0</v>
      </c>
      <c r="S83" s="28"/>
    </row>
    <row r="84" spans="1:19" ht="18">
      <c r="A84" s="48" t="s">
        <v>153</v>
      </c>
      <c r="B84" s="43" t="s">
        <v>154</v>
      </c>
      <c r="C84" s="51" t="s">
        <v>155</v>
      </c>
      <c r="D84" s="65">
        <v>5</v>
      </c>
      <c r="E84" s="74">
        <v>79.93</v>
      </c>
      <c r="F84" s="32">
        <v>0</v>
      </c>
      <c r="G84" s="74">
        <f t="shared" si="18"/>
        <v>79.93</v>
      </c>
      <c r="H84" s="32">
        <v>0</v>
      </c>
      <c r="I84" s="74">
        <f t="shared" si="19"/>
        <v>79.93</v>
      </c>
      <c r="J84" s="32">
        <v>0</v>
      </c>
      <c r="K84" s="74">
        <f t="shared" si="20"/>
        <v>79.93</v>
      </c>
      <c r="L84" s="32">
        <v>0</v>
      </c>
      <c r="M84" s="74">
        <f t="shared" si="21"/>
        <v>79.93</v>
      </c>
      <c r="N84" s="32">
        <v>0</v>
      </c>
      <c r="O84" s="74">
        <f t="shared" si="22"/>
        <v>79.93</v>
      </c>
      <c r="P84" s="32">
        <v>0</v>
      </c>
      <c r="Q84" s="27">
        <f t="shared" si="23"/>
        <v>79.93</v>
      </c>
      <c r="R84" s="32">
        <v>0</v>
      </c>
      <c r="S84" s="28"/>
    </row>
    <row r="85" spans="1:19" ht="18">
      <c r="A85" s="48" t="s">
        <v>156</v>
      </c>
      <c r="B85" s="43" t="s">
        <v>157</v>
      </c>
      <c r="C85" s="51" t="s">
        <v>158</v>
      </c>
      <c r="D85" s="65">
        <v>5</v>
      </c>
      <c r="E85" s="74">
        <v>64.95</v>
      </c>
      <c r="F85" s="32">
        <v>0</v>
      </c>
      <c r="G85" s="74">
        <f t="shared" si="18"/>
        <v>64.95</v>
      </c>
      <c r="H85" s="32">
        <v>0</v>
      </c>
      <c r="I85" s="74">
        <f t="shared" si="19"/>
        <v>64.95</v>
      </c>
      <c r="J85" s="32">
        <v>0</v>
      </c>
      <c r="K85" s="74">
        <f t="shared" si="20"/>
        <v>64.95</v>
      </c>
      <c r="L85" s="32">
        <v>0</v>
      </c>
      <c r="M85" s="74">
        <f t="shared" si="21"/>
        <v>64.95</v>
      </c>
      <c r="N85" s="32">
        <v>0</v>
      </c>
      <c r="O85" s="74">
        <f t="shared" si="22"/>
        <v>64.95</v>
      </c>
      <c r="P85" s="32">
        <v>0</v>
      </c>
      <c r="Q85" s="27">
        <f t="shared" si="23"/>
        <v>64.95</v>
      </c>
      <c r="R85" s="32">
        <v>0</v>
      </c>
      <c r="S85" s="28"/>
    </row>
    <row r="86" spans="1:19" ht="18">
      <c r="A86" s="69" t="s">
        <v>191</v>
      </c>
      <c r="B86" s="43" t="s">
        <v>193</v>
      </c>
      <c r="C86" s="51" t="s">
        <v>190</v>
      </c>
      <c r="D86" s="65">
        <v>5</v>
      </c>
      <c r="E86" s="74">
        <v>60.06</v>
      </c>
      <c r="F86" s="32">
        <v>0</v>
      </c>
      <c r="G86" s="74">
        <f t="shared" si="18"/>
        <v>60.06</v>
      </c>
      <c r="H86" s="32">
        <v>0</v>
      </c>
      <c r="I86" s="74">
        <f t="shared" si="19"/>
        <v>60.06</v>
      </c>
      <c r="J86" s="32">
        <v>0</v>
      </c>
      <c r="K86" s="74">
        <f t="shared" si="20"/>
        <v>60.06</v>
      </c>
      <c r="L86" s="32">
        <v>0</v>
      </c>
      <c r="M86" s="74">
        <f t="shared" si="21"/>
        <v>60.06</v>
      </c>
      <c r="N86" s="32">
        <v>0</v>
      </c>
      <c r="O86" s="74">
        <f t="shared" si="22"/>
        <v>60.06</v>
      </c>
      <c r="P86" s="32">
        <v>0</v>
      </c>
      <c r="Q86" s="27">
        <f t="shared" si="23"/>
        <v>60.06</v>
      </c>
      <c r="R86" s="32">
        <v>0</v>
      </c>
      <c r="S86" s="28"/>
    </row>
    <row r="87" spans="1:19" ht="18">
      <c r="A87" s="48" t="s">
        <v>159</v>
      </c>
      <c r="B87" s="43" t="s">
        <v>160</v>
      </c>
      <c r="C87" s="52" t="s">
        <v>161</v>
      </c>
      <c r="D87" s="65">
        <v>5</v>
      </c>
      <c r="E87" s="74">
        <v>39.77</v>
      </c>
      <c r="F87" s="32">
        <v>0</v>
      </c>
      <c r="G87" s="74">
        <f t="shared" si="18"/>
        <v>39.77</v>
      </c>
      <c r="H87" s="32">
        <v>0</v>
      </c>
      <c r="I87" s="74">
        <f t="shared" si="19"/>
        <v>39.77</v>
      </c>
      <c r="J87" s="32">
        <v>0</v>
      </c>
      <c r="K87" s="74">
        <f t="shared" si="20"/>
        <v>39.77</v>
      </c>
      <c r="L87" s="32">
        <v>0</v>
      </c>
      <c r="M87" s="74">
        <f t="shared" si="21"/>
        <v>39.77</v>
      </c>
      <c r="N87" s="32">
        <v>0</v>
      </c>
      <c r="O87" s="74">
        <f t="shared" si="22"/>
        <v>39.77</v>
      </c>
      <c r="P87" s="32">
        <v>0</v>
      </c>
      <c r="Q87" s="27">
        <f t="shared" si="23"/>
        <v>39.77</v>
      </c>
      <c r="R87" s="32">
        <v>0</v>
      </c>
      <c r="S87" s="28"/>
    </row>
    <row r="88" spans="1:19" ht="18">
      <c r="A88" s="48" t="s">
        <v>162</v>
      </c>
      <c r="B88" s="43" t="s">
        <v>163</v>
      </c>
      <c r="C88" s="52" t="s">
        <v>164</v>
      </c>
      <c r="D88" s="65">
        <v>5</v>
      </c>
      <c r="E88" s="74">
        <v>35.84</v>
      </c>
      <c r="F88" s="32">
        <v>0</v>
      </c>
      <c r="G88" s="74">
        <f t="shared" si="18"/>
        <v>35.84</v>
      </c>
      <c r="H88" s="32">
        <v>0</v>
      </c>
      <c r="I88" s="74">
        <f t="shared" si="19"/>
        <v>35.84</v>
      </c>
      <c r="J88" s="32">
        <v>0</v>
      </c>
      <c r="K88" s="74">
        <f t="shared" si="20"/>
        <v>35.84</v>
      </c>
      <c r="L88" s="32">
        <v>0</v>
      </c>
      <c r="M88" s="74">
        <f t="shared" si="21"/>
        <v>35.84</v>
      </c>
      <c r="N88" s="32">
        <v>0</v>
      </c>
      <c r="O88" s="74">
        <f t="shared" si="22"/>
        <v>35.84</v>
      </c>
      <c r="P88" s="32">
        <v>0</v>
      </c>
      <c r="Q88" s="27">
        <f t="shared" si="23"/>
        <v>35.84</v>
      </c>
      <c r="R88" s="32">
        <v>0</v>
      </c>
      <c r="S88" s="28"/>
    </row>
    <row r="89" spans="1:19" ht="18">
      <c r="A89" s="69" t="s">
        <v>268</v>
      </c>
      <c r="B89" s="43" t="s">
        <v>264</v>
      </c>
      <c r="C89" s="52" t="s">
        <v>269</v>
      </c>
      <c r="D89" s="65">
        <v>5</v>
      </c>
      <c r="E89" s="74">
        <v>57</v>
      </c>
      <c r="F89" s="32">
        <v>0</v>
      </c>
      <c r="G89" s="74">
        <f>E89</f>
        <v>57</v>
      </c>
      <c r="H89" s="32">
        <v>0</v>
      </c>
      <c r="I89" s="74">
        <f>E89</f>
        <v>57</v>
      </c>
      <c r="J89" s="32">
        <v>0</v>
      </c>
      <c r="K89" s="74">
        <f>E89</f>
        <v>57</v>
      </c>
      <c r="L89" s="32">
        <v>0</v>
      </c>
      <c r="M89" s="74">
        <f>E89</f>
        <v>57</v>
      </c>
      <c r="N89" s="32">
        <v>0</v>
      </c>
      <c r="O89" s="74">
        <f>E89</f>
        <v>57</v>
      </c>
      <c r="P89" s="32">
        <v>0</v>
      </c>
      <c r="Q89" s="27">
        <f>E89</f>
        <v>57</v>
      </c>
      <c r="R89" s="32">
        <v>0</v>
      </c>
      <c r="S89" s="28"/>
    </row>
    <row r="90" spans="1:19" ht="18">
      <c r="A90" s="48" t="s">
        <v>165</v>
      </c>
      <c r="B90" s="43" t="s">
        <v>166</v>
      </c>
      <c r="C90" s="52" t="s">
        <v>167</v>
      </c>
      <c r="D90" s="65">
        <v>5</v>
      </c>
      <c r="E90" s="74">
        <v>28.18</v>
      </c>
      <c r="F90" s="32">
        <v>0</v>
      </c>
      <c r="G90" s="74">
        <f t="shared" si="18"/>
        <v>28.18</v>
      </c>
      <c r="H90" s="32">
        <v>0</v>
      </c>
      <c r="I90" s="74">
        <f t="shared" si="19"/>
        <v>28.18</v>
      </c>
      <c r="J90" s="32">
        <v>0</v>
      </c>
      <c r="K90" s="74">
        <f t="shared" si="20"/>
        <v>28.18</v>
      </c>
      <c r="L90" s="32">
        <v>0</v>
      </c>
      <c r="M90" s="74">
        <f t="shared" si="21"/>
        <v>28.18</v>
      </c>
      <c r="N90" s="32">
        <v>0</v>
      </c>
      <c r="O90" s="74">
        <f t="shared" si="22"/>
        <v>28.18</v>
      </c>
      <c r="P90" s="32">
        <v>0</v>
      </c>
      <c r="Q90" s="27">
        <f t="shared" si="23"/>
        <v>28.18</v>
      </c>
      <c r="R90" s="32">
        <v>0</v>
      </c>
      <c r="S90" s="28"/>
    </row>
    <row r="91" spans="1:19" ht="18">
      <c r="A91" s="48" t="s">
        <v>168</v>
      </c>
      <c r="B91" s="43" t="s">
        <v>169</v>
      </c>
      <c r="C91" s="52" t="s">
        <v>170</v>
      </c>
      <c r="D91" s="65">
        <v>5</v>
      </c>
      <c r="E91" s="74">
        <v>54.38</v>
      </c>
      <c r="F91" s="32">
        <v>0</v>
      </c>
      <c r="G91" s="74">
        <f t="shared" si="18"/>
        <v>54.38</v>
      </c>
      <c r="H91" s="32">
        <v>0</v>
      </c>
      <c r="I91" s="74">
        <f t="shared" si="19"/>
        <v>54.38</v>
      </c>
      <c r="J91" s="32">
        <v>0</v>
      </c>
      <c r="K91" s="74">
        <f t="shared" si="20"/>
        <v>54.38</v>
      </c>
      <c r="L91" s="32">
        <v>0</v>
      </c>
      <c r="M91" s="74">
        <f t="shared" si="21"/>
        <v>54.38</v>
      </c>
      <c r="N91" s="32">
        <v>0</v>
      </c>
      <c r="O91" s="74">
        <f t="shared" si="22"/>
        <v>54.38</v>
      </c>
      <c r="P91" s="32">
        <v>0</v>
      </c>
      <c r="Q91" s="27">
        <f t="shared" si="23"/>
        <v>54.38</v>
      </c>
      <c r="R91" s="32">
        <v>0</v>
      </c>
      <c r="S91" s="28"/>
    </row>
    <row r="92" spans="1:19" ht="18">
      <c r="A92" s="69" t="s">
        <v>198</v>
      </c>
      <c r="B92" s="43" t="s">
        <v>200</v>
      </c>
      <c r="C92" s="52" t="s">
        <v>199</v>
      </c>
      <c r="D92" s="65">
        <v>5</v>
      </c>
      <c r="E92" s="74">
        <v>132.3</v>
      </c>
      <c r="F92" s="32">
        <v>0</v>
      </c>
      <c r="G92" s="74">
        <f t="shared" si="18"/>
        <v>132.3</v>
      </c>
      <c r="H92" s="32">
        <v>0</v>
      </c>
      <c r="I92" s="74">
        <f t="shared" si="19"/>
        <v>132.3</v>
      </c>
      <c r="J92" s="32">
        <v>0</v>
      </c>
      <c r="K92" s="74">
        <f t="shared" si="20"/>
        <v>132.3</v>
      </c>
      <c r="L92" s="32">
        <v>0</v>
      </c>
      <c r="M92" s="74">
        <f t="shared" si="21"/>
        <v>132.3</v>
      </c>
      <c r="N92" s="32">
        <v>0</v>
      </c>
      <c r="O92" s="74">
        <f t="shared" si="22"/>
        <v>132.3</v>
      </c>
      <c r="P92" s="32">
        <v>0</v>
      </c>
      <c r="Q92" s="27">
        <f t="shared" si="23"/>
        <v>132.3</v>
      </c>
      <c r="R92" s="32">
        <v>0</v>
      </c>
      <c r="S92" s="28"/>
    </row>
    <row r="93" spans="1:19" ht="18">
      <c r="A93" s="48" t="s">
        <v>171</v>
      </c>
      <c r="B93" s="43" t="s">
        <v>172</v>
      </c>
      <c r="C93" s="52" t="s">
        <v>173</v>
      </c>
      <c r="D93" s="65">
        <v>5</v>
      </c>
      <c r="E93" s="74">
        <v>49.8</v>
      </c>
      <c r="F93" s="32">
        <v>0</v>
      </c>
      <c r="G93" s="74">
        <f t="shared" si="18"/>
        <v>49.8</v>
      </c>
      <c r="H93" s="32">
        <v>0</v>
      </c>
      <c r="I93" s="74">
        <f t="shared" si="19"/>
        <v>49.8</v>
      </c>
      <c r="J93" s="32">
        <v>0</v>
      </c>
      <c r="K93" s="74">
        <f t="shared" si="20"/>
        <v>49.8</v>
      </c>
      <c r="L93" s="32">
        <v>0</v>
      </c>
      <c r="M93" s="74">
        <f t="shared" si="21"/>
        <v>49.8</v>
      </c>
      <c r="N93" s="32">
        <v>0</v>
      </c>
      <c r="O93" s="74">
        <f t="shared" si="22"/>
        <v>49.8</v>
      </c>
      <c r="P93" s="32">
        <v>0</v>
      </c>
      <c r="Q93" s="27">
        <f t="shared" si="23"/>
        <v>49.8</v>
      </c>
      <c r="R93" s="32">
        <v>0</v>
      </c>
      <c r="S93" s="28"/>
    </row>
    <row r="94" spans="1:19" ht="18">
      <c r="A94" s="69" t="s">
        <v>192</v>
      </c>
      <c r="B94" s="43" t="s">
        <v>212</v>
      </c>
      <c r="C94" s="52" t="s">
        <v>194</v>
      </c>
      <c r="D94" s="65">
        <v>5</v>
      </c>
      <c r="E94" s="74">
        <v>38</v>
      </c>
      <c r="F94" s="32">
        <v>0</v>
      </c>
      <c r="G94" s="74">
        <f t="shared" si="18"/>
        <v>38</v>
      </c>
      <c r="H94" s="32">
        <v>0</v>
      </c>
      <c r="I94" s="74">
        <f t="shared" si="19"/>
        <v>38</v>
      </c>
      <c r="J94" s="32">
        <v>0</v>
      </c>
      <c r="K94" s="74">
        <f t="shared" si="20"/>
        <v>38</v>
      </c>
      <c r="L94" s="32">
        <v>0</v>
      </c>
      <c r="M94" s="74">
        <f t="shared" si="21"/>
        <v>38</v>
      </c>
      <c r="N94" s="32">
        <v>0</v>
      </c>
      <c r="O94" s="74">
        <f t="shared" si="22"/>
        <v>38</v>
      </c>
      <c r="P94" s="32">
        <v>0</v>
      </c>
      <c r="Q94" s="27">
        <f t="shared" si="23"/>
        <v>38</v>
      </c>
      <c r="R94" s="32">
        <v>0</v>
      </c>
      <c r="S94" s="28"/>
    </row>
    <row r="95" spans="1:19" ht="18">
      <c r="A95" s="48" t="s">
        <v>174</v>
      </c>
      <c r="B95" s="43" t="s">
        <v>175</v>
      </c>
      <c r="C95" s="52" t="s">
        <v>176</v>
      </c>
      <c r="D95" s="65">
        <v>5</v>
      </c>
      <c r="E95" s="74">
        <v>29.52</v>
      </c>
      <c r="F95" s="32">
        <v>0</v>
      </c>
      <c r="G95" s="74">
        <f t="shared" si="18"/>
        <v>29.52</v>
      </c>
      <c r="H95" s="32">
        <v>0</v>
      </c>
      <c r="I95" s="74">
        <f t="shared" si="19"/>
        <v>29.52</v>
      </c>
      <c r="J95" s="32">
        <v>0</v>
      </c>
      <c r="K95" s="74">
        <f t="shared" si="20"/>
        <v>29.52</v>
      </c>
      <c r="L95" s="32">
        <v>0</v>
      </c>
      <c r="M95" s="74">
        <f t="shared" si="21"/>
        <v>29.52</v>
      </c>
      <c r="N95" s="32">
        <v>0</v>
      </c>
      <c r="O95" s="74">
        <f t="shared" si="22"/>
        <v>29.52</v>
      </c>
      <c r="P95" s="32">
        <v>0</v>
      </c>
      <c r="Q95" s="27">
        <f t="shared" si="23"/>
        <v>29.52</v>
      </c>
      <c r="R95" s="32">
        <v>0</v>
      </c>
      <c r="S95" s="28"/>
    </row>
    <row r="96" spans="1:19" ht="18">
      <c r="A96" s="87" t="s">
        <v>235</v>
      </c>
      <c r="B96" s="43" t="s">
        <v>237</v>
      </c>
      <c r="C96" s="52" t="s">
        <v>236</v>
      </c>
      <c r="D96" s="65">
        <v>5</v>
      </c>
      <c r="E96" s="74">
        <v>29</v>
      </c>
      <c r="F96" s="32">
        <v>0</v>
      </c>
      <c r="G96" s="74">
        <f>E96</f>
        <v>29</v>
      </c>
      <c r="H96" s="32">
        <v>0</v>
      </c>
      <c r="I96" s="74">
        <f>E96</f>
        <v>29</v>
      </c>
      <c r="J96" s="32">
        <v>0</v>
      </c>
      <c r="K96" s="74">
        <f>E96</f>
        <v>29</v>
      </c>
      <c r="L96" s="32">
        <v>0</v>
      </c>
      <c r="M96" s="74">
        <f>E96</f>
        <v>29</v>
      </c>
      <c r="N96" s="32">
        <v>0</v>
      </c>
      <c r="O96" s="74">
        <f>E96</f>
        <v>29</v>
      </c>
      <c r="P96" s="32">
        <v>0</v>
      </c>
      <c r="Q96" s="27">
        <f>E96</f>
        <v>29</v>
      </c>
      <c r="R96" s="32">
        <v>0</v>
      </c>
      <c r="S96" s="28"/>
    </row>
    <row r="97" spans="1:19" ht="18">
      <c r="A97" s="48" t="s">
        <v>177</v>
      </c>
      <c r="B97" s="43" t="s">
        <v>178</v>
      </c>
      <c r="C97" s="88" t="s">
        <v>179</v>
      </c>
      <c r="D97" s="65">
        <v>5</v>
      </c>
      <c r="E97" s="74">
        <v>32.07</v>
      </c>
      <c r="F97" s="32">
        <v>0</v>
      </c>
      <c r="G97" s="74">
        <f t="shared" si="18"/>
        <v>32.07</v>
      </c>
      <c r="H97" s="32">
        <v>0</v>
      </c>
      <c r="I97" s="74">
        <f t="shared" si="19"/>
        <v>32.07</v>
      </c>
      <c r="J97" s="32">
        <v>0</v>
      </c>
      <c r="K97" s="74">
        <f t="shared" si="20"/>
        <v>32.07</v>
      </c>
      <c r="L97" s="32">
        <v>0</v>
      </c>
      <c r="M97" s="74">
        <f t="shared" si="21"/>
        <v>32.07</v>
      </c>
      <c r="N97" s="32">
        <v>0</v>
      </c>
      <c r="O97" s="74">
        <f t="shared" si="22"/>
        <v>32.07</v>
      </c>
      <c r="P97" s="32">
        <v>0</v>
      </c>
      <c r="Q97" s="27">
        <f t="shared" si="23"/>
        <v>32.07</v>
      </c>
      <c r="R97" s="32">
        <v>0</v>
      </c>
      <c r="S97" s="28"/>
    </row>
    <row r="98" spans="1:19" ht="18.75" thickBot="1">
      <c r="A98" s="49" t="s">
        <v>180</v>
      </c>
      <c r="B98" s="45" t="s">
        <v>181</v>
      </c>
      <c r="C98" s="53" t="s">
        <v>182</v>
      </c>
      <c r="D98" s="68">
        <v>5</v>
      </c>
      <c r="E98" s="83">
        <v>32.82</v>
      </c>
      <c r="F98" s="34">
        <v>0</v>
      </c>
      <c r="G98" s="83">
        <f t="shared" si="18"/>
        <v>32.82</v>
      </c>
      <c r="H98" s="34">
        <v>0</v>
      </c>
      <c r="I98" s="83">
        <f t="shared" si="19"/>
        <v>32.82</v>
      </c>
      <c r="J98" s="34">
        <v>0</v>
      </c>
      <c r="K98" s="83">
        <f t="shared" si="20"/>
        <v>32.82</v>
      </c>
      <c r="L98" s="34">
        <v>0</v>
      </c>
      <c r="M98" s="83">
        <f t="shared" si="21"/>
        <v>32.82</v>
      </c>
      <c r="N98" s="34">
        <v>0</v>
      </c>
      <c r="O98" s="83">
        <f t="shared" si="22"/>
        <v>32.82</v>
      </c>
      <c r="P98" s="34">
        <v>0</v>
      </c>
      <c r="Q98" s="84">
        <f t="shared" si="23"/>
        <v>32.82</v>
      </c>
      <c r="R98" s="34">
        <v>0</v>
      </c>
      <c r="S98" s="28"/>
    </row>
    <row r="99" spans="1:19" ht="18.75" thickBot="1">
      <c r="A99" s="49" t="s">
        <v>183</v>
      </c>
      <c r="B99" s="45" t="s">
        <v>184</v>
      </c>
      <c r="C99" s="53" t="s">
        <v>185</v>
      </c>
      <c r="D99" s="68">
        <v>4</v>
      </c>
      <c r="E99" s="78">
        <v>226.42</v>
      </c>
      <c r="F99" s="79">
        <v>0</v>
      </c>
      <c r="G99" s="78">
        <f>E99</f>
        <v>226.42</v>
      </c>
      <c r="H99" s="79">
        <v>0</v>
      </c>
      <c r="I99" s="78">
        <f>E99</f>
        <v>226.42</v>
      </c>
      <c r="J99" s="79">
        <v>0</v>
      </c>
      <c r="K99" s="78">
        <f>E99</f>
        <v>226.42</v>
      </c>
      <c r="L99" s="79">
        <v>0</v>
      </c>
      <c r="M99" s="78">
        <f>E99</f>
        <v>226.42</v>
      </c>
      <c r="N99" s="79">
        <v>0</v>
      </c>
      <c r="O99" s="78">
        <f>E99</f>
        <v>226.42</v>
      </c>
      <c r="P99" s="79">
        <v>0</v>
      </c>
      <c r="Q99" s="80">
        <f>E99</f>
        <v>226.42</v>
      </c>
      <c r="R99" s="79">
        <v>0</v>
      </c>
      <c r="S99" s="28"/>
    </row>
    <row r="100" ht="15">
      <c r="M100" s="35"/>
    </row>
    <row r="101" spans="1:3" ht="17.25">
      <c r="A101" s="36" t="s">
        <v>6</v>
      </c>
      <c r="B101" s="37"/>
      <c r="C101" s="37"/>
    </row>
    <row r="102" ht="13.5" customHeight="1">
      <c r="A102" s="38"/>
    </row>
    <row r="103" ht="16.5">
      <c r="A103" s="39" t="s">
        <v>7</v>
      </c>
    </row>
    <row r="104" ht="13.5" customHeight="1">
      <c r="A104" s="40"/>
    </row>
    <row r="105" ht="16.5">
      <c r="A105" s="39" t="s">
        <v>16</v>
      </c>
    </row>
    <row r="106" ht="16.5">
      <c r="A106" s="39" t="s">
        <v>17</v>
      </c>
    </row>
    <row r="107" ht="16.5">
      <c r="A107" s="39" t="s">
        <v>18</v>
      </c>
    </row>
    <row r="108" ht="16.5">
      <c r="A108" s="39" t="s">
        <v>21</v>
      </c>
    </row>
    <row r="109" ht="16.5">
      <c r="A109" s="39" t="s">
        <v>19</v>
      </c>
    </row>
  </sheetData>
  <sheetProtection password="CF85" sheet="1"/>
  <mergeCells count="24">
    <mergeCell ref="E4:F4"/>
    <mergeCell ref="E8:F8"/>
    <mergeCell ref="M8:N8"/>
    <mergeCell ref="E7:F7"/>
    <mergeCell ref="Q7:R7"/>
    <mergeCell ref="M7:N7"/>
    <mergeCell ref="E9:F9"/>
    <mergeCell ref="Q4:R4"/>
    <mergeCell ref="M4:N4"/>
    <mergeCell ref="I4:J4"/>
    <mergeCell ref="I7:J7"/>
    <mergeCell ref="O4:P4"/>
    <mergeCell ref="O7:P7"/>
    <mergeCell ref="O9:P9"/>
    <mergeCell ref="O8:P8"/>
    <mergeCell ref="Q9:R9"/>
    <mergeCell ref="M9:N9"/>
    <mergeCell ref="G4:H4"/>
    <mergeCell ref="K4:L4"/>
    <mergeCell ref="G7:H7"/>
    <mergeCell ref="G9:H9"/>
    <mergeCell ref="K7:L7"/>
    <mergeCell ref="K9:L9"/>
    <mergeCell ref="I9:J9"/>
  </mergeCells>
  <printOptions horizontalCentered="1"/>
  <pageMargins left="0" right="0" top="0.5905511811023623" bottom="0.1968503937007874" header="0.4724409448818898" footer="0.2362204724409449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Matheus Helias Soares</cp:lastModifiedBy>
  <cp:lastPrinted>2018-03-28T21:23:02Z</cp:lastPrinted>
  <dcterms:created xsi:type="dcterms:W3CDTF">1998-02-23T18:42:49Z</dcterms:created>
  <dcterms:modified xsi:type="dcterms:W3CDTF">2018-04-19T19:15:42Z</dcterms:modified>
  <cp:category/>
  <cp:version/>
  <cp:contentType/>
  <cp:contentStatus/>
</cp:coreProperties>
</file>