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heus.helias\Desktop\"/>
    </mc:Choice>
  </mc:AlternateContent>
  <bookViews>
    <workbookView xWindow="0" yWindow="0" windowWidth="20400" windowHeight="7050"/>
  </bookViews>
  <sheets>
    <sheet name="Entrada de Dados" sheetId="2" r:id="rId1"/>
    <sheet name="PLanilha de Impressão e Cópia" sheetId="3" state="hidden" r:id="rId2"/>
  </sheets>
  <externalReferences>
    <externalReference r:id="rId3"/>
  </externalReferences>
  <definedNames>
    <definedName name="_xlnm._FilterDatabase" localSheetId="0" hidden="1">'Entrada de Dados'!$R$3:$S$83</definedName>
    <definedName name="_xlnm._FilterDatabase" localSheetId="1" hidden="1">'PLanilha de Impressão e Cópia'!$R$3:$S$88</definedName>
    <definedName name="_xlnm.Print_Area" localSheetId="0">'Entrada de Dados'!$A$1:$W$103</definedName>
    <definedName name="_xlnm.Print_Area" localSheetId="1">'PLanilha de Impressão e Cópia'!$A$1:$P$95</definedName>
    <definedName name="_xlnm.Print_Titles" localSheetId="0">'Entrada de Dados'!$1:$4</definedName>
  </definedNames>
  <calcPr calcId="171027"/>
</workbook>
</file>

<file path=xl/calcChain.xml><?xml version="1.0" encoding="utf-8"?>
<calcChain xmlns="http://schemas.openxmlformats.org/spreadsheetml/2006/main">
  <c r="CB3" i="2" l="1"/>
  <c r="CB103" i="2"/>
  <c r="CB102" i="2"/>
  <c r="CB101" i="2"/>
  <c r="CB100" i="2"/>
  <c r="CB99" i="2"/>
  <c r="CB98" i="2"/>
  <c r="CB97" i="2"/>
  <c r="CB96" i="2"/>
  <c r="CB94" i="2"/>
  <c r="CB93" i="2"/>
  <c r="CB92" i="2"/>
  <c r="CB91" i="2"/>
  <c r="CB90" i="2"/>
  <c r="CB89" i="2"/>
  <c r="CB88" i="2"/>
  <c r="CB87" i="2"/>
  <c r="CB83" i="2"/>
  <c r="CB82" i="2"/>
  <c r="CB81" i="2"/>
  <c r="CB80" i="2"/>
  <c r="CB77" i="2"/>
  <c r="CB76" i="2"/>
  <c r="CB70" i="2"/>
  <c r="CB69" i="2"/>
  <c r="CB64" i="2"/>
  <c r="CB63" i="2"/>
  <c r="CB62" i="2"/>
  <c r="CB61" i="2"/>
  <c r="CB54" i="2"/>
  <c r="CB52" i="2"/>
  <c r="CB50" i="2"/>
  <c r="CB49" i="2"/>
  <c r="CB43" i="2"/>
  <c r="CB42" i="2"/>
  <c r="CB41" i="2"/>
  <c r="CB40" i="2"/>
  <c r="CB39" i="2"/>
  <c r="CB27" i="2"/>
  <c r="CB6" i="2"/>
  <c r="CB5" i="2"/>
  <c r="CG95" i="2"/>
  <c r="CJ95" i="2" s="1"/>
  <c r="CF95" i="2"/>
  <c r="CG66" i="2"/>
  <c r="CI66" i="2"/>
  <c r="CF66" i="2"/>
  <c r="CG65" i="2"/>
  <c r="CJ65" i="2" s="1"/>
  <c r="CF65" i="2"/>
  <c r="CG58" i="2"/>
  <c r="CI58" i="2" s="1"/>
  <c r="CF58" i="2"/>
  <c r="CG57" i="2"/>
  <c r="CJ57" i="2"/>
  <c r="CF57" i="2"/>
  <c r="CG56" i="2"/>
  <c r="CI56" i="2"/>
  <c r="CF56" i="2"/>
  <c r="CD103" i="2"/>
  <c r="CG103" i="2" s="1"/>
  <c r="CD102" i="2"/>
  <c r="CG102" i="2"/>
  <c r="CI102" i="2" s="1"/>
  <c r="CD101" i="2"/>
  <c r="CG101" i="2" s="1"/>
  <c r="CD100" i="2"/>
  <c r="CG100" i="2"/>
  <c r="CI100" i="2" s="1"/>
  <c r="CD99" i="2"/>
  <c r="CG99" i="2" s="1"/>
  <c r="CD98" i="2"/>
  <c r="CG98" i="2"/>
  <c r="CI98" i="2" s="1"/>
  <c r="CD97" i="2"/>
  <c r="CG97" i="2" s="1"/>
  <c r="CD96" i="2"/>
  <c r="CG96" i="2"/>
  <c r="CJ96" i="2" s="1"/>
  <c r="CD94" i="2"/>
  <c r="CG94" i="2" s="1"/>
  <c r="CD93" i="2"/>
  <c r="CG93" i="2"/>
  <c r="CJ93" i="2" s="1"/>
  <c r="CD92" i="2"/>
  <c r="CF92" i="2" s="1"/>
  <c r="CD91" i="2"/>
  <c r="CG91" i="2"/>
  <c r="CI91" i="2" s="1"/>
  <c r="CD90" i="2"/>
  <c r="CF90" i="2" s="1"/>
  <c r="CD89" i="2"/>
  <c r="CG89" i="2"/>
  <c r="CJ89" i="2" s="1"/>
  <c r="CD88" i="2"/>
  <c r="CG88" i="2" s="1"/>
  <c r="CD87" i="2"/>
  <c r="CG87" i="2" s="1"/>
  <c r="CD83" i="2"/>
  <c r="CF83" i="2"/>
  <c r="CD82" i="2"/>
  <c r="CG82" i="2" s="1"/>
  <c r="CD81" i="2"/>
  <c r="CF81" i="2"/>
  <c r="CD80" i="2"/>
  <c r="CF80" i="2" s="1"/>
  <c r="CD77" i="2"/>
  <c r="CG77" i="2"/>
  <c r="CD76" i="2"/>
  <c r="CG76" i="2" s="1"/>
  <c r="CD70" i="2"/>
  <c r="CG70" i="2"/>
  <c r="CI70" i="2" s="1"/>
  <c r="CD69" i="2"/>
  <c r="CG69" i="2" s="1"/>
  <c r="CD64" i="2"/>
  <c r="CG64" i="2"/>
  <c r="CJ64" i="2" s="1"/>
  <c r="CD63" i="2"/>
  <c r="CG63" i="2" s="1"/>
  <c r="CD62" i="2"/>
  <c r="CG62" i="2"/>
  <c r="CI62" i="2" s="1"/>
  <c r="CD61" i="2"/>
  <c r="CG61" i="2"/>
  <c r="CD54" i="2"/>
  <c r="CG54" i="2" s="1"/>
  <c r="CD53" i="2"/>
  <c r="CF53" i="2"/>
  <c r="CD52" i="2"/>
  <c r="CG52" i="2" s="1"/>
  <c r="CD50" i="2"/>
  <c r="CG50" i="2"/>
  <c r="CI50" i="2"/>
  <c r="CD49" i="2"/>
  <c r="CG49" i="2" s="1"/>
  <c r="CD43" i="2"/>
  <c r="CF43" i="2"/>
  <c r="CD42" i="2"/>
  <c r="CG42" i="2" s="1"/>
  <c r="CD41" i="2"/>
  <c r="CG41" i="2"/>
  <c r="CJ41" i="2" s="1"/>
  <c r="CD40" i="2"/>
  <c r="CG40" i="2"/>
  <c r="CD39" i="2"/>
  <c r="CF39" i="2" s="1"/>
  <c r="CD27" i="2"/>
  <c r="CG27" i="2"/>
  <c r="CD6" i="2"/>
  <c r="CG6" i="2" s="1"/>
  <c r="CD5" i="2"/>
  <c r="CG5" i="2"/>
  <c r="CI5" i="2" s="1"/>
  <c r="L97" i="2"/>
  <c r="CF50" i="2"/>
  <c r="CF41" i="2"/>
  <c r="CF6" i="2"/>
  <c r="CJ40" i="2"/>
  <c r="CI40" i="2"/>
  <c r="CI77" i="2"/>
  <c r="CJ77" i="2"/>
  <c r="CJ27" i="2"/>
  <c r="CI27" i="2"/>
  <c r="CJ70" i="2"/>
  <c r="CG39" i="2"/>
  <c r="CG43" i="2"/>
  <c r="CG53" i="2"/>
  <c r="CG81" i="2"/>
  <c r="CJ81" i="2" s="1"/>
  <c r="CF101" i="2"/>
  <c r="CJ50" i="2"/>
  <c r="CJ56" i="2"/>
  <c r="CJ66" i="2"/>
  <c r="CF5" i="2"/>
  <c r="CF27" i="2"/>
  <c r="CF40" i="2"/>
  <c r="CF52" i="2"/>
  <c r="CF62" i="2"/>
  <c r="CF70" i="2"/>
  <c r="CF77" i="2"/>
  <c r="CF88" i="2"/>
  <c r="CI57" i="2"/>
  <c r="CI95" i="2"/>
  <c r="CI93" i="2"/>
  <c r="CI89" i="2"/>
  <c r="CI64" i="2"/>
  <c r="CJ61" i="2"/>
  <c r="CI61" i="2"/>
  <c r="CI96" i="2"/>
  <c r="CG83" i="2"/>
  <c r="CG90" i="2"/>
  <c r="CF61" i="2"/>
  <c r="CF82" i="2"/>
  <c r="CF89" i="2"/>
  <c r="CF91" i="2"/>
  <c r="CF93" i="2"/>
  <c r="CF99" i="2"/>
  <c r="CI81" i="2"/>
  <c r="CF64" i="2"/>
  <c r="CF94" i="2"/>
  <c r="CF96" i="2"/>
  <c r="CF98" i="2"/>
  <c r="CF100" i="2"/>
  <c r="CF102" i="2"/>
  <c r="K5" i="2"/>
  <c r="P103" i="2"/>
  <c r="O103" i="2"/>
  <c r="N103" i="2"/>
  <c r="M103" i="2"/>
  <c r="L103" i="2"/>
  <c r="K103" i="2"/>
  <c r="J103" i="2"/>
  <c r="I103" i="2"/>
  <c r="H103" i="2"/>
  <c r="G103" i="2"/>
  <c r="F103" i="2"/>
  <c r="P102" i="2"/>
  <c r="O102" i="2"/>
  <c r="N102" i="2"/>
  <c r="M102" i="2"/>
  <c r="L102" i="2"/>
  <c r="K102" i="2"/>
  <c r="J102" i="2"/>
  <c r="I102" i="2"/>
  <c r="H102" i="2"/>
  <c r="G102" i="2"/>
  <c r="F102" i="2"/>
  <c r="P101" i="2"/>
  <c r="O101" i="2"/>
  <c r="N101" i="2"/>
  <c r="M101" i="2"/>
  <c r="L101" i="2"/>
  <c r="K101" i="2"/>
  <c r="J101" i="2"/>
  <c r="I101" i="2"/>
  <c r="H101" i="2"/>
  <c r="G101" i="2"/>
  <c r="F101" i="2"/>
  <c r="P100" i="2"/>
  <c r="O100" i="2"/>
  <c r="N100" i="2"/>
  <c r="M100" i="2"/>
  <c r="L100" i="2"/>
  <c r="K100" i="2"/>
  <c r="J100" i="2"/>
  <c r="I100" i="2"/>
  <c r="H100" i="2"/>
  <c r="G100" i="2"/>
  <c r="F100" i="2"/>
  <c r="P99" i="2"/>
  <c r="O99" i="2"/>
  <c r="N99" i="2"/>
  <c r="M99" i="2"/>
  <c r="L99" i="2"/>
  <c r="K99" i="2"/>
  <c r="J99" i="2"/>
  <c r="I99" i="2"/>
  <c r="H99" i="2"/>
  <c r="G99" i="2"/>
  <c r="F99" i="2"/>
  <c r="P98" i="2"/>
  <c r="O98" i="2"/>
  <c r="N98" i="2"/>
  <c r="M98" i="2"/>
  <c r="L98" i="2"/>
  <c r="K98" i="2"/>
  <c r="J98" i="2"/>
  <c r="I98" i="2"/>
  <c r="H98" i="2"/>
  <c r="G98" i="2"/>
  <c r="F98" i="2"/>
  <c r="P97" i="2"/>
  <c r="O97" i="2"/>
  <c r="N97" i="2"/>
  <c r="M97" i="2"/>
  <c r="K97" i="2"/>
  <c r="J97" i="2"/>
  <c r="I97" i="2"/>
  <c r="H97" i="2"/>
  <c r="G97" i="2"/>
  <c r="F97" i="2"/>
  <c r="P96" i="2"/>
  <c r="O96" i="2"/>
  <c r="N96" i="2"/>
  <c r="M96" i="2"/>
  <c r="L96" i="2"/>
  <c r="K96" i="2"/>
  <c r="J96" i="2"/>
  <c r="I96" i="2"/>
  <c r="H96" i="2"/>
  <c r="G96" i="2"/>
  <c r="F96" i="2"/>
  <c r="P95" i="2"/>
  <c r="O95" i="2"/>
  <c r="N95" i="2"/>
  <c r="M95" i="2"/>
  <c r="L95" i="2"/>
  <c r="K95" i="2"/>
  <c r="J95" i="2"/>
  <c r="I95" i="2"/>
  <c r="H95" i="2"/>
  <c r="G95" i="2"/>
  <c r="F95" i="2"/>
  <c r="P94" i="2"/>
  <c r="O94" i="2"/>
  <c r="N94" i="2"/>
  <c r="M94" i="2"/>
  <c r="L94" i="2"/>
  <c r="K94" i="2"/>
  <c r="J94" i="2"/>
  <c r="I94" i="2"/>
  <c r="H94" i="2"/>
  <c r="G94" i="2"/>
  <c r="F94" i="2"/>
  <c r="P93" i="2"/>
  <c r="O93" i="2"/>
  <c r="N93" i="2"/>
  <c r="M93" i="2"/>
  <c r="L93" i="2"/>
  <c r="K93" i="2"/>
  <c r="J93" i="2"/>
  <c r="I93" i="2"/>
  <c r="H93" i="2"/>
  <c r="G93" i="2"/>
  <c r="F93" i="2"/>
  <c r="P92" i="2"/>
  <c r="O92" i="2"/>
  <c r="N92" i="2"/>
  <c r="M92" i="2"/>
  <c r="L92" i="2"/>
  <c r="K92" i="2"/>
  <c r="J92" i="2"/>
  <c r="I92" i="2"/>
  <c r="H92" i="2"/>
  <c r="G92" i="2"/>
  <c r="F92" i="2"/>
  <c r="P91" i="2"/>
  <c r="O91" i="2"/>
  <c r="N91" i="2"/>
  <c r="M91" i="2"/>
  <c r="L91" i="2"/>
  <c r="K91" i="2"/>
  <c r="J91" i="2"/>
  <c r="I91" i="2"/>
  <c r="H91" i="2"/>
  <c r="G91" i="2"/>
  <c r="F91" i="2"/>
  <c r="P90" i="2"/>
  <c r="O90" i="2"/>
  <c r="N90" i="2"/>
  <c r="M90" i="2"/>
  <c r="L90" i="2"/>
  <c r="K90" i="2"/>
  <c r="J90" i="2"/>
  <c r="I90" i="2"/>
  <c r="H90" i="2"/>
  <c r="G90" i="2"/>
  <c r="F90" i="2"/>
  <c r="P89" i="2"/>
  <c r="O89" i="2"/>
  <c r="N89" i="2"/>
  <c r="M89" i="2"/>
  <c r="L89" i="2"/>
  <c r="K89" i="2"/>
  <c r="J89" i="2"/>
  <c r="I89" i="2"/>
  <c r="H89" i="2"/>
  <c r="G89" i="2"/>
  <c r="F89" i="2"/>
  <c r="P88" i="2"/>
  <c r="O88" i="2"/>
  <c r="N88" i="2"/>
  <c r="M88" i="2"/>
  <c r="L88" i="2"/>
  <c r="K88" i="2"/>
  <c r="J88" i="2"/>
  <c r="I88" i="2"/>
  <c r="H88" i="2"/>
  <c r="G88" i="2"/>
  <c r="F88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P87" i="2"/>
  <c r="O87" i="2"/>
  <c r="N87" i="2"/>
  <c r="M87" i="2"/>
  <c r="L87" i="2"/>
  <c r="K87" i="2"/>
  <c r="J87" i="2"/>
  <c r="I87" i="2"/>
  <c r="H87" i="2"/>
  <c r="G87" i="2"/>
  <c r="F87" i="2"/>
  <c r="E87" i="2"/>
  <c r="P83" i="2"/>
  <c r="O83" i="2"/>
  <c r="N83" i="2"/>
  <c r="M83" i="2"/>
  <c r="L83" i="2"/>
  <c r="K83" i="2"/>
  <c r="J83" i="2"/>
  <c r="I83" i="2"/>
  <c r="H83" i="2"/>
  <c r="G83" i="2"/>
  <c r="F83" i="2"/>
  <c r="E83" i="2"/>
  <c r="P82" i="2"/>
  <c r="O82" i="2"/>
  <c r="N82" i="2"/>
  <c r="M82" i="2"/>
  <c r="L82" i="2"/>
  <c r="K82" i="2"/>
  <c r="J82" i="2"/>
  <c r="I82" i="2"/>
  <c r="H82" i="2"/>
  <c r="G82" i="2"/>
  <c r="F82" i="2"/>
  <c r="E82" i="2"/>
  <c r="P81" i="2"/>
  <c r="O81" i="2"/>
  <c r="N81" i="2"/>
  <c r="M81" i="2"/>
  <c r="L81" i="2"/>
  <c r="K81" i="2"/>
  <c r="J81" i="2"/>
  <c r="I81" i="2"/>
  <c r="H81" i="2"/>
  <c r="G81" i="2"/>
  <c r="F81" i="2"/>
  <c r="E81" i="2"/>
  <c r="P80" i="2"/>
  <c r="O80" i="2"/>
  <c r="N80" i="2"/>
  <c r="M80" i="2"/>
  <c r="L80" i="2"/>
  <c r="K80" i="2"/>
  <c r="J80" i="2"/>
  <c r="I80" i="2"/>
  <c r="H80" i="2"/>
  <c r="G80" i="2"/>
  <c r="F80" i="2"/>
  <c r="E80" i="2"/>
  <c r="P79" i="2"/>
  <c r="O79" i="2"/>
  <c r="N79" i="2"/>
  <c r="M79" i="2"/>
  <c r="L79" i="2"/>
  <c r="K79" i="2"/>
  <c r="J79" i="2"/>
  <c r="I79" i="2"/>
  <c r="H79" i="2"/>
  <c r="G79" i="2"/>
  <c r="F79" i="2"/>
  <c r="E79" i="2"/>
  <c r="P78" i="2"/>
  <c r="O78" i="2"/>
  <c r="N78" i="2"/>
  <c r="M78" i="2"/>
  <c r="L78" i="2"/>
  <c r="K78" i="2"/>
  <c r="J78" i="2"/>
  <c r="I78" i="2"/>
  <c r="H78" i="2"/>
  <c r="G78" i="2"/>
  <c r="F78" i="2"/>
  <c r="E78" i="2"/>
  <c r="P77" i="2"/>
  <c r="O77" i="2"/>
  <c r="N77" i="2"/>
  <c r="M77" i="2"/>
  <c r="L77" i="2"/>
  <c r="K77" i="2"/>
  <c r="J77" i="2"/>
  <c r="I77" i="2"/>
  <c r="H77" i="2"/>
  <c r="G77" i="2"/>
  <c r="F77" i="2"/>
  <c r="E77" i="2"/>
  <c r="P76" i="2"/>
  <c r="O76" i="2"/>
  <c r="N76" i="2"/>
  <c r="M76" i="2"/>
  <c r="L76" i="2"/>
  <c r="K76" i="2"/>
  <c r="J76" i="2"/>
  <c r="I76" i="2"/>
  <c r="H76" i="2"/>
  <c r="G76" i="2"/>
  <c r="F76" i="2"/>
  <c r="E76" i="2"/>
  <c r="P75" i="2"/>
  <c r="O75" i="2"/>
  <c r="N75" i="2"/>
  <c r="M75" i="2"/>
  <c r="L75" i="2"/>
  <c r="K75" i="2"/>
  <c r="J75" i="2"/>
  <c r="I75" i="2"/>
  <c r="H75" i="2"/>
  <c r="G75" i="2"/>
  <c r="F75" i="2"/>
  <c r="E75" i="2"/>
  <c r="P74" i="2"/>
  <c r="O74" i="2"/>
  <c r="N74" i="2"/>
  <c r="M74" i="2"/>
  <c r="L74" i="2"/>
  <c r="K74" i="2"/>
  <c r="J74" i="2"/>
  <c r="I74" i="2"/>
  <c r="H74" i="2"/>
  <c r="G74" i="2"/>
  <c r="F74" i="2"/>
  <c r="E74" i="2"/>
  <c r="P73" i="2"/>
  <c r="O73" i="2"/>
  <c r="N73" i="2"/>
  <c r="M73" i="2"/>
  <c r="L73" i="2"/>
  <c r="K73" i="2"/>
  <c r="J73" i="2"/>
  <c r="I73" i="2"/>
  <c r="H73" i="2"/>
  <c r="G73" i="2"/>
  <c r="F73" i="2"/>
  <c r="E73" i="2"/>
  <c r="P72" i="2"/>
  <c r="O72" i="2"/>
  <c r="N72" i="2"/>
  <c r="M72" i="2"/>
  <c r="L72" i="2"/>
  <c r="K72" i="2"/>
  <c r="J72" i="2"/>
  <c r="I72" i="2"/>
  <c r="H72" i="2"/>
  <c r="G72" i="2"/>
  <c r="F72" i="2"/>
  <c r="E72" i="2"/>
  <c r="P71" i="2"/>
  <c r="O71" i="2"/>
  <c r="N71" i="2"/>
  <c r="M71" i="2"/>
  <c r="L71" i="2"/>
  <c r="K71" i="2"/>
  <c r="J71" i="2"/>
  <c r="I71" i="2"/>
  <c r="H71" i="2"/>
  <c r="G71" i="2"/>
  <c r="F71" i="2"/>
  <c r="E71" i="2"/>
  <c r="P70" i="2"/>
  <c r="O70" i="2"/>
  <c r="N70" i="2"/>
  <c r="M70" i="2"/>
  <c r="L70" i="2"/>
  <c r="K70" i="2"/>
  <c r="J70" i="2"/>
  <c r="I70" i="2"/>
  <c r="H70" i="2"/>
  <c r="G70" i="2"/>
  <c r="F70" i="2"/>
  <c r="E70" i="2"/>
  <c r="P69" i="2"/>
  <c r="O69" i="2"/>
  <c r="N69" i="2"/>
  <c r="M69" i="2"/>
  <c r="L69" i="2"/>
  <c r="K69" i="2"/>
  <c r="J69" i="2"/>
  <c r="I69" i="2"/>
  <c r="H69" i="2"/>
  <c r="G69" i="2"/>
  <c r="F69" i="2"/>
  <c r="E69" i="2"/>
  <c r="P68" i="2"/>
  <c r="O68" i="2"/>
  <c r="N68" i="2"/>
  <c r="M68" i="2"/>
  <c r="L68" i="2"/>
  <c r="K68" i="2"/>
  <c r="J68" i="2"/>
  <c r="I68" i="2"/>
  <c r="H68" i="2"/>
  <c r="G68" i="2"/>
  <c r="F68" i="2"/>
  <c r="E68" i="2"/>
  <c r="P67" i="2"/>
  <c r="O67" i="2"/>
  <c r="N67" i="2"/>
  <c r="M67" i="2"/>
  <c r="L67" i="2"/>
  <c r="K67" i="2"/>
  <c r="J67" i="2"/>
  <c r="I67" i="2"/>
  <c r="H67" i="2"/>
  <c r="G67" i="2"/>
  <c r="F67" i="2"/>
  <c r="E67" i="2"/>
  <c r="P66" i="2"/>
  <c r="O66" i="2"/>
  <c r="N66" i="2"/>
  <c r="M66" i="2"/>
  <c r="L66" i="2"/>
  <c r="K66" i="2"/>
  <c r="J66" i="2"/>
  <c r="I66" i="2"/>
  <c r="H66" i="2"/>
  <c r="G66" i="2"/>
  <c r="F66" i="2"/>
  <c r="E66" i="2"/>
  <c r="P65" i="2"/>
  <c r="O65" i="2"/>
  <c r="N65" i="2"/>
  <c r="M65" i="2"/>
  <c r="L65" i="2"/>
  <c r="K65" i="2"/>
  <c r="J65" i="2"/>
  <c r="I65" i="2"/>
  <c r="H65" i="2"/>
  <c r="G65" i="2"/>
  <c r="F65" i="2"/>
  <c r="E65" i="2"/>
  <c r="P64" i="2"/>
  <c r="O64" i="2"/>
  <c r="N64" i="2"/>
  <c r="M64" i="2"/>
  <c r="L64" i="2"/>
  <c r="K64" i="2"/>
  <c r="J64" i="2"/>
  <c r="I64" i="2"/>
  <c r="H64" i="2"/>
  <c r="G64" i="2"/>
  <c r="F64" i="2"/>
  <c r="E64" i="2"/>
  <c r="P63" i="2"/>
  <c r="O63" i="2"/>
  <c r="N63" i="2"/>
  <c r="M63" i="2"/>
  <c r="L63" i="2"/>
  <c r="K63" i="2"/>
  <c r="J63" i="2"/>
  <c r="I63" i="2"/>
  <c r="H63" i="2"/>
  <c r="G63" i="2"/>
  <c r="F63" i="2"/>
  <c r="E63" i="2"/>
  <c r="P62" i="2"/>
  <c r="O62" i="2"/>
  <c r="N62" i="2"/>
  <c r="M62" i="2"/>
  <c r="L62" i="2"/>
  <c r="K62" i="2"/>
  <c r="J62" i="2"/>
  <c r="I62" i="2"/>
  <c r="H62" i="2"/>
  <c r="G62" i="2"/>
  <c r="F62" i="2"/>
  <c r="E62" i="2"/>
  <c r="P61" i="2"/>
  <c r="O61" i="2"/>
  <c r="N61" i="2"/>
  <c r="M61" i="2"/>
  <c r="L61" i="2"/>
  <c r="K61" i="2"/>
  <c r="J61" i="2"/>
  <c r="I61" i="2"/>
  <c r="H61" i="2"/>
  <c r="G61" i="2"/>
  <c r="F61" i="2"/>
  <c r="E61" i="2"/>
  <c r="P60" i="2"/>
  <c r="O60" i="2"/>
  <c r="N60" i="2"/>
  <c r="M60" i="2"/>
  <c r="L60" i="2"/>
  <c r="K60" i="2"/>
  <c r="J60" i="2"/>
  <c r="I60" i="2"/>
  <c r="H60" i="2"/>
  <c r="G60" i="2"/>
  <c r="F60" i="2"/>
  <c r="E60" i="2"/>
  <c r="P59" i="2"/>
  <c r="O59" i="2"/>
  <c r="N59" i="2"/>
  <c r="M59" i="2"/>
  <c r="L59" i="2"/>
  <c r="K59" i="2"/>
  <c r="J59" i="2"/>
  <c r="I59" i="2"/>
  <c r="H59" i="2"/>
  <c r="G59" i="2"/>
  <c r="F59" i="2"/>
  <c r="E59" i="2"/>
  <c r="P58" i="2"/>
  <c r="O58" i="2"/>
  <c r="N58" i="2"/>
  <c r="M58" i="2"/>
  <c r="L58" i="2"/>
  <c r="K58" i="2"/>
  <c r="J58" i="2"/>
  <c r="I58" i="2"/>
  <c r="H58" i="2"/>
  <c r="G58" i="2"/>
  <c r="F58" i="2"/>
  <c r="E58" i="2"/>
  <c r="P57" i="2"/>
  <c r="O57" i="2"/>
  <c r="N57" i="2"/>
  <c r="M57" i="2"/>
  <c r="L57" i="2"/>
  <c r="K57" i="2"/>
  <c r="J57" i="2"/>
  <c r="I57" i="2"/>
  <c r="H57" i="2"/>
  <c r="G57" i="2"/>
  <c r="F57" i="2"/>
  <c r="E57" i="2"/>
  <c r="P56" i="2"/>
  <c r="O56" i="2"/>
  <c r="N56" i="2"/>
  <c r="M56" i="2"/>
  <c r="L56" i="2"/>
  <c r="K56" i="2"/>
  <c r="J56" i="2"/>
  <c r="I56" i="2"/>
  <c r="H56" i="2"/>
  <c r="G56" i="2"/>
  <c r="F56" i="2"/>
  <c r="E56" i="2"/>
  <c r="P55" i="2"/>
  <c r="O55" i="2"/>
  <c r="N55" i="2"/>
  <c r="M55" i="2"/>
  <c r="L55" i="2"/>
  <c r="K55" i="2"/>
  <c r="J55" i="2"/>
  <c r="I55" i="2"/>
  <c r="H55" i="2"/>
  <c r="G55" i="2"/>
  <c r="F55" i="2"/>
  <c r="E55" i="2"/>
  <c r="P54" i="2"/>
  <c r="O54" i="2"/>
  <c r="N54" i="2"/>
  <c r="M54" i="2"/>
  <c r="L54" i="2"/>
  <c r="K54" i="2"/>
  <c r="J54" i="2"/>
  <c r="I54" i="2"/>
  <c r="H54" i="2"/>
  <c r="G54" i="2"/>
  <c r="F54" i="2"/>
  <c r="E54" i="2"/>
  <c r="P53" i="2"/>
  <c r="O53" i="2"/>
  <c r="N53" i="2"/>
  <c r="M53" i="2"/>
  <c r="L53" i="2"/>
  <c r="K53" i="2"/>
  <c r="J53" i="2"/>
  <c r="I53" i="2"/>
  <c r="H53" i="2"/>
  <c r="G53" i="2"/>
  <c r="F53" i="2"/>
  <c r="E53" i="2"/>
  <c r="P52" i="2"/>
  <c r="O52" i="2"/>
  <c r="N52" i="2"/>
  <c r="M52" i="2"/>
  <c r="L52" i="2"/>
  <c r="K52" i="2"/>
  <c r="J52" i="2"/>
  <c r="I52" i="2"/>
  <c r="H52" i="2"/>
  <c r="G52" i="2"/>
  <c r="F52" i="2"/>
  <c r="E52" i="2"/>
  <c r="P51" i="2"/>
  <c r="O51" i="2"/>
  <c r="N51" i="2"/>
  <c r="M51" i="2"/>
  <c r="L51" i="2"/>
  <c r="K51" i="2"/>
  <c r="J51" i="2"/>
  <c r="I51" i="2"/>
  <c r="H51" i="2"/>
  <c r="G51" i="2"/>
  <c r="F51" i="2"/>
  <c r="E51" i="2"/>
  <c r="P50" i="2"/>
  <c r="O50" i="2"/>
  <c r="N50" i="2"/>
  <c r="M50" i="2"/>
  <c r="L50" i="2"/>
  <c r="K50" i="2"/>
  <c r="J50" i="2"/>
  <c r="I50" i="2"/>
  <c r="H50" i="2"/>
  <c r="G50" i="2"/>
  <c r="F50" i="2"/>
  <c r="E50" i="2"/>
  <c r="P49" i="2"/>
  <c r="O49" i="2"/>
  <c r="N49" i="2"/>
  <c r="M49" i="2"/>
  <c r="L49" i="2"/>
  <c r="K49" i="2"/>
  <c r="J49" i="2"/>
  <c r="I49" i="2"/>
  <c r="H49" i="2"/>
  <c r="G49" i="2"/>
  <c r="F49" i="2"/>
  <c r="E49" i="2"/>
  <c r="P48" i="2"/>
  <c r="O48" i="2"/>
  <c r="N48" i="2"/>
  <c r="M48" i="2"/>
  <c r="L48" i="2"/>
  <c r="K48" i="2"/>
  <c r="J48" i="2"/>
  <c r="I48" i="2"/>
  <c r="H48" i="2"/>
  <c r="G48" i="2"/>
  <c r="F48" i="2"/>
  <c r="E48" i="2"/>
  <c r="P47" i="2"/>
  <c r="O47" i="2"/>
  <c r="N47" i="2"/>
  <c r="M47" i="2"/>
  <c r="L47" i="2"/>
  <c r="K47" i="2"/>
  <c r="J47" i="2"/>
  <c r="I47" i="2"/>
  <c r="H47" i="2"/>
  <c r="G47" i="2"/>
  <c r="F47" i="2"/>
  <c r="E47" i="2"/>
  <c r="P46" i="2"/>
  <c r="O46" i="2"/>
  <c r="N46" i="2"/>
  <c r="M46" i="2"/>
  <c r="L46" i="2"/>
  <c r="K46" i="2"/>
  <c r="J46" i="2"/>
  <c r="I46" i="2"/>
  <c r="H46" i="2"/>
  <c r="G46" i="2"/>
  <c r="F46" i="2"/>
  <c r="E46" i="2"/>
  <c r="P45" i="2"/>
  <c r="O45" i="2"/>
  <c r="N45" i="2"/>
  <c r="M45" i="2"/>
  <c r="L45" i="2"/>
  <c r="K45" i="2"/>
  <c r="J45" i="2"/>
  <c r="I45" i="2"/>
  <c r="H45" i="2"/>
  <c r="G45" i="2"/>
  <c r="F45" i="2"/>
  <c r="E45" i="2"/>
  <c r="P44" i="2"/>
  <c r="O44" i="2"/>
  <c r="N44" i="2"/>
  <c r="M44" i="2"/>
  <c r="L44" i="2"/>
  <c r="K44" i="2"/>
  <c r="J44" i="2"/>
  <c r="I44" i="2"/>
  <c r="H44" i="2"/>
  <c r="G44" i="2"/>
  <c r="F44" i="2"/>
  <c r="E44" i="2"/>
  <c r="P43" i="2"/>
  <c r="O43" i="2"/>
  <c r="N43" i="2"/>
  <c r="M43" i="2"/>
  <c r="L43" i="2"/>
  <c r="K43" i="2"/>
  <c r="J43" i="2"/>
  <c r="I43" i="2"/>
  <c r="H43" i="2"/>
  <c r="G43" i="2"/>
  <c r="F43" i="2"/>
  <c r="E43" i="2"/>
  <c r="P42" i="2"/>
  <c r="O42" i="2"/>
  <c r="N42" i="2"/>
  <c r="M42" i="2"/>
  <c r="L42" i="2"/>
  <c r="K42" i="2"/>
  <c r="J42" i="2"/>
  <c r="I42" i="2"/>
  <c r="H42" i="2"/>
  <c r="G42" i="2"/>
  <c r="F42" i="2"/>
  <c r="E42" i="2"/>
  <c r="P41" i="2"/>
  <c r="O41" i="2"/>
  <c r="N41" i="2"/>
  <c r="M41" i="2"/>
  <c r="L41" i="2"/>
  <c r="K41" i="2"/>
  <c r="J41" i="2"/>
  <c r="I41" i="2"/>
  <c r="H41" i="2"/>
  <c r="G41" i="2"/>
  <c r="F41" i="2"/>
  <c r="E41" i="2"/>
  <c r="P40" i="2"/>
  <c r="O40" i="2"/>
  <c r="N40" i="2"/>
  <c r="M40" i="2"/>
  <c r="L40" i="2"/>
  <c r="K40" i="2"/>
  <c r="J40" i="2"/>
  <c r="I40" i="2"/>
  <c r="H40" i="2"/>
  <c r="G40" i="2"/>
  <c r="F40" i="2"/>
  <c r="E40" i="2"/>
  <c r="P39" i="2"/>
  <c r="O39" i="2"/>
  <c r="N39" i="2"/>
  <c r="M39" i="2"/>
  <c r="L39" i="2"/>
  <c r="K39" i="2"/>
  <c r="J39" i="2"/>
  <c r="I39" i="2"/>
  <c r="H39" i="2"/>
  <c r="G39" i="2"/>
  <c r="F39" i="2"/>
  <c r="E39" i="2"/>
  <c r="P38" i="2"/>
  <c r="O38" i="2"/>
  <c r="N38" i="2"/>
  <c r="M38" i="2"/>
  <c r="L38" i="2"/>
  <c r="K38" i="2"/>
  <c r="J38" i="2"/>
  <c r="I38" i="2"/>
  <c r="H38" i="2"/>
  <c r="G38" i="2"/>
  <c r="F38" i="2"/>
  <c r="E38" i="2"/>
  <c r="P37" i="2"/>
  <c r="O37" i="2"/>
  <c r="N37" i="2"/>
  <c r="M37" i="2"/>
  <c r="L37" i="2"/>
  <c r="K37" i="2"/>
  <c r="J37" i="2"/>
  <c r="I37" i="2"/>
  <c r="H37" i="2"/>
  <c r="G37" i="2"/>
  <c r="F37" i="2"/>
  <c r="E37" i="2"/>
  <c r="P36" i="2"/>
  <c r="O36" i="2"/>
  <c r="N36" i="2"/>
  <c r="M36" i="2"/>
  <c r="L36" i="2"/>
  <c r="K36" i="2"/>
  <c r="J36" i="2"/>
  <c r="I36" i="2"/>
  <c r="H36" i="2"/>
  <c r="G36" i="2"/>
  <c r="F36" i="2"/>
  <c r="E36" i="2"/>
  <c r="P35" i="2"/>
  <c r="O35" i="2"/>
  <c r="N35" i="2"/>
  <c r="M35" i="2"/>
  <c r="L35" i="2"/>
  <c r="K35" i="2"/>
  <c r="J35" i="2"/>
  <c r="I35" i="2"/>
  <c r="H35" i="2"/>
  <c r="G35" i="2"/>
  <c r="F35" i="2"/>
  <c r="E35" i="2"/>
  <c r="P34" i="2"/>
  <c r="O34" i="2"/>
  <c r="N34" i="2"/>
  <c r="M34" i="2"/>
  <c r="L34" i="2"/>
  <c r="K34" i="2"/>
  <c r="J34" i="2"/>
  <c r="I34" i="2"/>
  <c r="H34" i="2"/>
  <c r="G34" i="2"/>
  <c r="F34" i="2"/>
  <c r="E34" i="2"/>
  <c r="P33" i="2"/>
  <c r="O33" i="2"/>
  <c r="N33" i="2"/>
  <c r="M33" i="2"/>
  <c r="L33" i="2"/>
  <c r="K33" i="2"/>
  <c r="J33" i="2"/>
  <c r="I33" i="2"/>
  <c r="H33" i="2"/>
  <c r="G33" i="2"/>
  <c r="F33" i="2"/>
  <c r="E33" i="2"/>
  <c r="P32" i="2"/>
  <c r="O32" i="2"/>
  <c r="N32" i="2"/>
  <c r="M32" i="2"/>
  <c r="L32" i="2"/>
  <c r="K32" i="2"/>
  <c r="J32" i="2"/>
  <c r="I32" i="2"/>
  <c r="H32" i="2"/>
  <c r="G32" i="2"/>
  <c r="F32" i="2"/>
  <c r="E32" i="2"/>
  <c r="P31" i="2"/>
  <c r="O31" i="2"/>
  <c r="N31" i="2"/>
  <c r="M31" i="2"/>
  <c r="L31" i="2"/>
  <c r="K31" i="2"/>
  <c r="J31" i="2"/>
  <c r="I31" i="2"/>
  <c r="H31" i="2"/>
  <c r="G31" i="2"/>
  <c r="F31" i="2"/>
  <c r="E31" i="2"/>
  <c r="P30" i="2"/>
  <c r="O30" i="2"/>
  <c r="N30" i="2"/>
  <c r="M30" i="2"/>
  <c r="L30" i="2"/>
  <c r="K30" i="2"/>
  <c r="J30" i="2"/>
  <c r="I30" i="2"/>
  <c r="H30" i="2"/>
  <c r="G30" i="2"/>
  <c r="F30" i="2"/>
  <c r="E30" i="2"/>
  <c r="P29" i="2"/>
  <c r="O29" i="2"/>
  <c r="N29" i="2"/>
  <c r="M29" i="2"/>
  <c r="L29" i="2"/>
  <c r="K29" i="2"/>
  <c r="J29" i="2"/>
  <c r="I29" i="2"/>
  <c r="H29" i="2"/>
  <c r="G29" i="2"/>
  <c r="F29" i="2"/>
  <c r="E29" i="2"/>
  <c r="P28" i="2"/>
  <c r="O28" i="2"/>
  <c r="N28" i="2"/>
  <c r="M28" i="2"/>
  <c r="L28" i="2"/>
  <c r="K28" i="2"/>
  <c r="J28" i="2"/>
  <c r="I28" i="2"/>
  <c r="H28" i="2"/>
  <c r="G28" i="2"/>
  <c r="F28" i="2"/>
  <c r="E28" i="2"/>
  <c r="P27" i="2"/>
  <c r="O27" i="2"/>
  <c r="N27" i="2"/>
  <c r="M27" i="2"/>
  <c r="L27" i="2"/>
  <c r="K27" i="2"/>
  <c r="J27" i="2"/>
  <c r="I27" i="2"/>
  <c r="H27" i="2"/>
  <c r="G27" i="2"/>
  <c r="F27" i="2"/>
  <c r="E27" i="2"/>
  <c r="P26" i="2"/>
  <c r="O26" i="2"/>
  <c r="N26" i="2"/>
  <c r="M26" i="2"/>
  <c r="L26" i="2"/>
  <c r="K26" i="2"/>
  <c r="J26" i="2"/>
  <c r="I26" i="2"/>
  <c r="H26" i="2"/>
  <c r="G26" i="2"/>
  <c r="F26" i="2"/>
  <c r="E26" i="2"/>
  <c r="P25" i="2"/>
  <c r="O25" i="2"/>
  <c r="N25" i="2"/>
  <c r="M25" i="2"/>
  <c r="L25" i="2"/>
  <c r="K25" i="2"/>
  <c r="J25" i="2"/>
  <c r="I25" i="2"/>
  <c r="H25" i="2"/>
  <c r="G25" i="2"/>
  <c r="F25" i="2"/>
  <c r="E25" i="2"/>
  <c r="P24" i="2"/>
  <c r="O24" i="2"/>
  <c r="N24" i="2"/>
  <c r="M24" i="2"/>
  <c r="L24" i="2"/>
  <c r="K24" i="2"/>
  <c r="J24" i="2"/>
  <c r="I24" i="2"/>
  <c r="H24" i="2"/>
  <c r="G24" i="2"/>
  <c r="F24" i="2"/>
  <c r="E24" i="2"/>
  <c r="P23" i="2"/>
  <c r="O23" i="2"/>
  <c r="N23" i="2"/>
  <c r="M23" i="2"/>
  <c r="L23" i="2"/>
  <c r="K23" i="2"/>
  <c r="J23" i="2"/>
  <c r="I23" i="2"/>
  <c r="H23" i="2"/>
  <c r="G23" i="2"/>
  <c r="F23" i="2"/>
  <c r="E23" i="2"/>
  <c r="P22" i="2"/>
  <c r="O22" i="2"/>
  <c r="N22" i="2"/>
  <c r="M22" i="2"/>
  <c r="L22" i="2"/>
  <c r="K22" i="2"/>
  <c r="J22" i="2"/>
  <c r="I22" i="2"/>
  <c r="H22" i="2"/>
  <c r="G22" i="2"/>
  <c r="F22" i="2"/>
  <c r="E22" i="2"/>
  <c r="P21" i="2"/>
  <c r="O21" i="2"/>
  <c r="N21" i="2"/>
  <c r="M21" i="2"/>
  <c r="L21" i="2"/>
  <c r="K21" i="2"/>
  <c r="J21" i="2"/>
  <c r="I21" i="2"/>
  <c r="H21" i="2"/>
  <c r="G21" i="2"/>
  <c r="F21" i="2"/>
  <c r="E21" i="2"/>
  <c r="P20" i="2"/>
  <c r="O20" i="2"/>
  <c r="N20" i="2"/>
  <c r="M20" i="2"/>
  <c r="L20" i="2"/>
  <c r="K20" i="2"/>
  <c r="J20" i="2"/>
  <c r="I20" i="2"/>
  <c r="H20" i="2"/>
  <c r="G20" i="2"/>
  <c r="F20" i="2"/>
  <c r="E20" i="2"/>
  <c r="P19" i="2"/>
  <c r="O19" i="2"/>
  <c r="N19" i="2"/>
  <c r="M19" i="2"/>
  <c r="L19" i="2"/>
  <c r="K19" i="2"/>
  <c r="J19" i="2"/>
  <c r="I19" i="2"/>
  <c r="H19" i="2"/>
  <c r="G19" i="2"/>
  <c r="F19" i="2"/>
  <c r="E19" i="2"/>
  <c r="P18" i="2"/>
  <c r="O18" i="2"/>
  <c r="N18" i="2"/>
  <c r="M18" i="2"/>
  <c r="L18" i="2"/>
  <c r="K18" i="2"/>
  <c r="J18" i="2"/>
  <c r="I18" i="2"/>
  <c r="H18" i="2"/>
  <c r="G18" i="2"/>
  <c r="F18" i="2"/>
  <c r="E18" i="2"/>
  <c r="P17" i="2"/>
  <c r="O17" i="2"/>
  <c r="N17" i="2"/>
  <c r="M17" i="2"/>
  <c r="L17" i="2"/>
  <c r="K17" i="2"/>
  <c r="J17" i="2"/>
  <c r="I17" i="2"/>
  <c r="H17" i="2"/>
  <c r="G17" i="2"/>
  <c r="F17" i="2"/>
  <c r="E17" i="2"/>
  <c r="P16" i="2"/>
  <c r="O16" i="2"/>
  <c r="N16" i="2"/>
  <c r="M16" i="2"/>
  <c r="L16" i="2"/>
  <c r="K16" i="2"/>
  <c r="J16" i="2"/>
  <c r="I16" i="2"/>
  <c r="H16" i="2"/>
  <c r="G16" i="2"/>
  <c r="F16" i="2"/>
  <c r="E16" i="2"/>
  <c r="P15" i="2"/>
  <c r="O15" i="2"/>
  <c r="N15" i="2"/>
  <c r="M15" i="2"/>
  <c r="L15" i="2"/>
  <c r="K15" i="2"/>
  <c r="J15" i="2"/>
  <c r="I15" i="2"/>
  <c r="H15" i="2"/>
  <c r="G15" i="2"/>
  <c r="F15" i="2"/>
  <c r="E15" i="2"/>
  <c r="P14" i="2"/>
  <c r="O14" i="2"/>
  <c r="N14" i="2"/>
  <c r="M14" i="2"/>
  <c r="L14" i="2"/>
  <c r="K14" i="2"/>
  <c r="J14" i="2"/>
  <c r="I14" i="2"/>
  <c r="H14" i="2"/>
  <c r="G14" i="2"/>
  <c r="F14" i="2"/>
  <c r="E14" i="2"/>
  <c r="P13" i="2"/>
  <c r="O13" i="2"/>
  <c r="N13" i="2"/>
  <c r="M13" i="2"/>
  <c r="L13" i="2"/>
  <c r="K13" i="2"/>
  <c r="J13" i="2"/>
  <c r="I13" i="2"/>
  <c r="H13" i="2"/>
  <c r="G13" i="2"/>
  <c r="F13" i="2"/>
  <c r="E13" i="2"/>
  <c r="P12" i="2"/>
  <c r="O12" i="2"/>
  <c r="N12" i="2"/>
  <c r="M12" i="2"/>
  <c r="L12" i="2"/>
  <c r="K12" i="2"/>
  <c r="J12" i="2"/>
  <c r="I12" i="2"/>
  <c r="H12" i="2"/>
  <c r="G12" i="2"/>
  <c r="F12" i="2"/>
  <c r="E12" i="2"/>
  <c r="P11" i="2"/>
  <c r="O11" i="2"/>
  <c r="N11" i="2"/>
  <c r="M11" i="2"/>
  <c r="L11" i="2"/>
  <c r="K11" i="2"/>
  <c r="J11" i="2"/>
  <c r="I11" i="2"/>
  <c r="H11" i="2"/>
  <c r="G11" i="2"/>
  <c r="F11" i="2"/>
  <c r="E11" i="2"/>
  <c r="P10" i="2"/>
  <c r="O10" i="2"/>
  <c r="N10" i="2"/>
  <c r="M10" i="2"/>
  <c r="L10" i="2"/>
  <c r="K10" i="2"/>
  <c r="J10" i="2"/>
  <c r="I10" i="2"/>
  <c r="H10" i="2"/>
  <c r="G10" i="2"/>
  <c r="F10" i="2"/>
  <c r="E10" i="2"/>
  <c r="P9" i="2"/>
  <c r="O9" i="2"/>
  <c r="N9" i="2"/>
  <c r="M9" i="2"/>
  <c r="L9" i="2"/>
  <c r="K9" i="2"/>
  <c r="J9" i="2"/>
  <c r="I9" i="2"/>
  <c r="H9" i="2"/>
  <c r="G9" i="2"/>
  <c r="F9" i="2"/>
  <c r="E9" i="2"/>
  <c r="P8" i="2"/>
  <c r="O8" i="2"/>
  <c r="N8" i="2"/>
  <c r="M8" i="2"/>
  <c r="L8" i="2"/>
  <c r="K8" i="2"/>
  <c r="J8" i="2"/>
  <c r="I8" i="2"/>
  <c r="H8" i="2"/>
  <c r="G8" i="2"/>
  <c r="F8" i="2"/>
  <c r="E8" i="2"/>
  <c r="P7" i="2"/>
  <c r="O7" i="2"/>
  <c r="N7" i="2"/>
  <c r="M7" i="2"/>
  <c r="L7" i="2"/>
  <c r="K7" i="2"/>
  <c r="J7" i="2"/>
  <c r="I7" i="2"/>
  <c r="H7" i="2"/>
  <c r="G7" i="2"/>
  <c r="F7" i="2"/>
  <c r="E7" i="2"/>
  <c r="P6" i="2"/>
  <c r="O6" i="2"/>
  <c r="N6" i="2"/>
  <c r="M6" i="2"/>
  <c r="L6" i="2"/>
  <c r="K6" i="2"/>
  <c r="J6" i="2"/>
  <c r="I6" i="2"/>
  <c r="H6" i="2"/>
  <c r="G6" i="2"/>
  <c r="F6" i="2"/>
  <c r="E6" i="2"/>
  <c r="P5" i="2"/>
  <c r="O5" i="2"/>
  <c r="N5" i="2"/>
  <c r="M5" i="2"/>
  <c r="L5" i="2"/>
  <c r="J5" i="2"/>
  <c r="I5" i="2"/>
  <c r="H5" i="2"/>
  <c r="G5" i="2"/>
  <c r="F5" i="2"/>
  <c r="E5" i="2"/>
  <c r="AU81" i="2"/>
  <c r="AU77" i="2"/>
  <c r="AU76" i="2"/>
  <c r="AU70" i="2"/>
  <c r="AU68" i="2"/>
  <c r="AU66" i="2"/>
  <c r="AU62" i="2"/>
  <c r="AU59" i="2"/>
  <c r="AU54" i="2"/>
  <c r="AU52" i="2"/>
  <c r="AU49" i="2"/>
  <c r="AU47" i="2"/>
  <c r="AU45" i="2"/>
  <c r="AU42" i="2"/>
  <c r="AU40" i="2"/>
  <c r="AW27" i="2"/>
  <c r="AU27" i="2"/>
  <c r="AU25" i="2"/>
  <c r="AW24" i="2"/>
  <c r="AW21" i="2"/>
  <c r="AU21" i="2"/>
  <c r="AW19" i="2"/>
  <c r="AU19" i="2"/>
  <c r="AX6" i="2"/>
  <c r="AW6" i="2"/>
  <c r="AX5" i="2"/>
  <c r="AW5" i="2"/>
  <c r="AU83" i="2"/>
  <c r="AU72" i="2"/>
  <c r="AW71" i="2"/>
  <c r="AW70" i="2"/>
  <c r="AW65" i="2"/>
  <c r="AU65" i="2"/>
  <c r="AW64" i="2"/>
  <c r="AW50" i="2"/>
  <c r="AW49" i="2"/>
  <c r="AX46" i="2"/>
  <c r="AX39" i="2"/>
  <c r="AX27" i="2"/>
  <c r="AX24" i="2"/>
  <c r="AX19" i="2"/>
  <c r="AW11" i="2"/>
  <c r="AU11" i="2"/>
  <c r="AU6" i="2"/>
  <c r="AU57" i="2"/>
  <c r="AU36" i="2"/>
  <c r="AU24" i="2"/>
  <c r="AX18" i="2"/>
  <c r="AW18" i="2"/>
  <c r="AV11" i="2"/>
  <c r="AV5" i="2"/>
  <c r="AU71" i="2"/>
  <c r="AU67" i="2"/>
  <c r="AU64" i="2"/>
  <c r="AU58" i="2"/>
  <c r="AU56" i="2"/>
  <c r="AU53" i="2"/>
  <c r="AU48" i="2"/>
  <c r="AU43" i="2"/>
  <c r="AW42" i="2"/>
  <c r="AU41" i="2"/>
  <c r="AW40" i="2"/>
  <c r="AW36" i="2"/>
  <c r="AW25" i="2"/>
  <c r="AX11" i="2"/>
  <c r="AV6" i="2"/>
  <c r="AU18" i="2"/>
  <c r="AU80" i="2"/>
  <c r="AV83" i="2"/>
  <c r="AV82" i="2"/>
  <c r="AV81" i="2"/>
  <c r="AV80" i="2"/>
  <c r="AV76" i="2"/>
  <c r="AV71" i="2"/>
  <c r="AV69" i="2"/>
  <c r="AV68" i="2"/>
  <c r="AV67" i="2"/>
  <c r="AV65" i="2"/>
  <c r="AV63" i="2"/>
  <c r="AU63" i="2"/>
  <c r="AV62" i="2"/>
  <c r="AV61" i="2"/>
  <c r="AV58" i="2"/>
  <c r="AV57" i="2"/>
  <c r="AV56" i="2"/>
  <c r="AV54" i="2"/>
  <c r="AV53" i="2"/>
  <c r="AV52" i="2"/>
  <c r="AV50" i="2"/>
  <c r="AV49" i="2"/>
  <c r="AV48" i="2"/>
  <c r="AV46" i="2"/>
  <c r="AU46" i="2"/>
  <c r="AV43" i="2"/>
  <c r="AV42" i="2"/>
  <c r="AV40" i="2"/>
  <c r="AU39" i="2"/>
  <c r="AV27" i="2"/>
  <c r="AV24" i="2"/>
  <c r="AV19" i="2"/>
  <c r="AU5" i="2"/>
  <c r="AU103" i="2"/>
  <c r="AU102" i="2"/>
  <c r="AU100" i="2"/>
  <c r="AU99" i="2"/>
  <c r="AU98" i="2"/>
  <c r="AW103" i="2"/>
  <c r="AU101" i="2"/>
  <c r="AU97" i="2"/>
  <c r="AU96" i="2"/>
  <c r="AQ96" i="2"/>
  <c r="AM96" i="2"/>
  <c r="AU95" i="2"/>
  <c r="AU93" i="2"/>
  <c r="AU92" i="2"/>
  <c r="AQ92" i="2"/>
  <c r="AU91" i="2"/>
  <c r="AU89" i="2"/>
  <c r="AQ88" i="2"/>
  <c r="AW39" i="2"/>
  <c r="AU87" i="2"/>
  <c r="AU82" i="2"/>
  <c r="AX58" i="2"/>
  <c r="AW47" i="2"/>
  <c r="AW46" i="2"/>
  <c r="AW45" i="2"/>
  <c r="AW43" i="2"/>
  <c r="AU69" i="2"/>
  <c r="AU61" i="2"/>
  <c r="AW48" i="2"/>
  <c r="AW41" i="2"/>
  <c r="AX103" i="2"/>
  <c r="AV103" i="2"/>
  <c r="AX102" i="2"/>
  <c r="AW102" i="2"/>
  <c r="AV102" i="2"/>
  <c r="AX101" i="2"/>
  <c r="AW101" i="2"/>
  <c r="AV101" i="2"/>
  <c r="AX100" i="2"/>
  <c r="AW100" i="2"/>
  <c r="AS100" i="2"/>
  <c r="AV100" i="2"/>
  <c r="AX99" i="2"/>
  <c r="AW99" i="2"/>
  <c r="AV99" i="2"/>
  <c r="AX98" i="2"/>
  <c r="AW98" i="2"/>
  <c r="AS98" i="2"/>
  <c r="AV98" i="2"/>
  <c r="AX97" i="2"/>
  <c r="AW97" i="2"/>
  <c r="AS97" i="2"/>
  <c r="AV97" i="2"/>
  <c r="AX96" i="2"/>
  <c r="AT96" i="2"/>
  <c r="AP96" i="2"/>
  <c r="AW96" i="2"/>
  <c r="AS96" i="2"/>
  <c r="AV96" i="2"/>
  <c r="AR96" i="2"/>
  <c r="AX95" i="2"/>
  <c r="AW95" i="2"/>
  <c r="AV95" i="2"/>
  <c r="AS95" i="2"/>
  <c r="AX94" i="2"/>
  <c r="AW94" i="2"/>
  <c r="AS94" i="2"/>
  <c r="AV94" i="2"/>
  <c r="AR94" i="2"/>
  <c r="AU94" i="2"/>
  <c r="AQ94" i="2"/>
  <c r="AX93" i="2"/>
  <c r="AT93" i="2"/>
  <c r="AW93" i="2"/>
  <c r="AV93" i="2"/>
  <c r="AX92" i="2"/>
  <c r="AT92" i="2"/>
  <c r="AP92" i="2"/>
  <c r="AW92" i="2"/>
  <c r="AS92" i="2"/>
  <c r="AV92" i="2"/>
  <c r="AR92" i="2"/>
  <c r="AX91" i="2"/>
  <c r="AW91" i="2"/>
  <c r="AV91" i="2"/>
  <c r="AS91" i="2"/>
  <c r="AX90" i="2"/>
  <c r="AT90" i="2"/>
  <c r="AP90" i="2"/>
  <c r="AW90" i="2"/>
  <c r="AV90" i="2"/>
  <c r="AR90" i="2"/>
  <c r="AU90" i="2"/>
  <c r="AQ90" i="2"/>
  <c r="AS90" i="2"/>
  <c r="AX89" i="2"/>
  <c r="AT89" i="2"/>
  <c r="AP89" i="2"/>
  <c r="AW89" i="2"/>
  <c r="AV89" i="2"/>
  <c r="AX88" i="2"/>
  <c r="AT88" i="2"/>
  <c r="AP88" i="2"/>
  <c r="AW88" i="2"/>
  <c r="AV88" i="2"/>
  <c r="AR88" i="2"/>
  <c r="AU88" i="2"/>
  <c r="AS88" i="2"/>
  <c r="AX87" i="2"/>
  <c r="AW87" i="2"/>
  <c r="AS87" i="2"/>
  <c r="AV87" i="2"/>
  <c r="AX83" i="2"/>
  <c r="AW83" i="2"/>
  <c r="AX82" i="2"/>
  <c r="AW82" i="2"/>
  <c r="AX81" i="2"/>
  <c r="AW81" i="2"/>
  <c r="AX80" i="2"/>
  <c r="AW80" i="2"/>
  <c r="AX77" i="2"/>
  <c r="AW77" i="2"/>
  <c r="AV77" i="2"/>
  <c r="AX76" i="2"/>
  <c r="AW76" i="2"/>
  <c r="AX72" i="2"/>
  <c r="AW72" i="2"/>
  <c r="AV72" i="2"/>
  <c r="AX71" i="2"/>
  <c r="AX70" i="2"/>
  <c r="AV70" i="2"/>
  <c r="AX69" i="2"/>
  <c r="AW69" i="2"/>
  <c r="AX68" i="2"/>
  <c r="AW68" i="2"/>
  <c r="AX67" i="2"/>
  <c r="AW67" i="2"/>
  <c r="AX66" i="2"/>
  <c r="AW66" i="2"/>
  <c r="AV66" i="2"/>
  <c r="AX65" i="2"/>
  <c r="AX64" i="2"/>
  <c r="AV64" i="2"/>
  <c r="AX63" i="2"/>
  <c r="AW63" i="2"/>
  <c r="AX62" i="2"/>
  <c r="AW62" i="2"/>
  <c r="AX61" i="2"/>
  <c r="AW61" i="2"/>
  <c r="AX59" i="2"/>
  <c r="AW59" i="2"/>
  <c r="AV59" i="2"/>
  <c r="AW58" i="2"/>
  <c r="AX57" i="2"/>
  <c r="AW57" i="2"/>
  <c r="AX56" i="2"/>
  <c r="AW56" i="2"/>
  <c r="AX54" i="2"/>
  <c r="AW54" i="2"/>
  <c r="AX53" i="2"/>
  <c r="AW53" i="2"/>
  <c r="AX52" i="2"/>
  <c r="AW52" i="2"/>
  <c r="AX50" i="2"/>
  <c r="AU50" i="2"/>
  <c r="AX49" i="2"/>
  <c r="AX48" i="2"/>
  <c r="AX47" i="2"/>
  <c r="AV47" i="2"/>
  <c r="AX45" i="2"/>
  <c r="AV45" i="2"/>
  <c r="AX43" i="2"/>
  <c r="AX42" i="2"/>
  <c r="AX41" i="2"/>
  <c r="AV41" i="2"/>
  <c r="AX40" i="2"/>
  <c r="AV39" i="2"/>
  <c r="AX36" i="2"/>
  <c r="AV36" i="2"/>
  <c r="AX25" i="2"/>
  <c r="AV25" i="2"/>
  <c r="AX21" i="2"/>
  <c r="AV21" i="2"/>
  <c r="AV18" i="2"/>
  <c r="CI43" i="2"/>
  <c r="CJ43" i="2"/>
  <c r="CI39" i="2"/>
  <c r="CJ39" i="2"/>
  <c r="CI53" i="2"/>
  <c r="CJ53" i="2"/>
  <c r="CJ90" i="2"/>
  <c r="CI90" i="2"/>
  <c r="CJ83" i="2"/>
  <c r="CI83" i="2"/>
  <c r="AR57" i="2"/>
  <c r="AT77" i="2"/>
  <c r="AT66" i="2"/>
  <c r="AT59" i="2"/>
  <c r="AS5" i="2"/>
  <c r="AS6" i="2"/>
  <c r="AS11" i="2"/>
  <c r="AT82" i="2"/>
  <c r="AT68" i="2"/>
  <c r="AR72" i="2"/>
  <c r="AT81" i="2"/>
  <c r="AR54" i="2"/>
  <c r="AS54" i="2"/>
  <c r="AR83" i="2"/>
  <c r="AT42" i="2"/>
  <c r="AR66" i="2"/>
  <c r="AS72" i="2"/>
  <c r="AT6" i="2"/>
  <c r="AR5" i="2"/>
  <c r="AR11" i="2"/>
  <c r="AR68" i="2"/>
  <c r="AS77" i="2"/>
  <c r="AQ6" i="2"/>
  <c r="AR46" i="2"/>
  <c r="AT48" i="2"/>
  <c r="AS66" i="2"/>
  <c r="AT11" i="2"/>
  <c r="AR6" i="2"/>
  <c r="AR81" i="2"/>
  <c r="AT47" i="2"/>
  <c r="AT64" i="2"/>
  <c r="AT72" i="2"/>
  <c r="AT5" i="2"/>
  <c r="AT40" i="2"/>
  <c r="AS57" i="2"/>
  <c r="AQ5" i="2"/>
  <c r="AQ11" i="2"/>
  <c r="AR19" i="2"/>
  <c r="AS62" i="2"/>
  <c r="AR39" i="2"/>
  <c r="AS67" i="2"/>
  <c r="AR77" i="2"/>
  <c r="AQ40" i="2"/>
  <c r="AQ41" i="2"/>
  <c r="AR64" i="2"/>
  <c r="AS71" i="2"/>
  <c r="AT83" i="2"/>
  <c r="AT69" i="2"/>
  <c r="AS70" i="2"/>
  <c r="AR21" i="2"/>
  <c r="AQ98" i="2"/>
  <c r="AQ100" i="2"/>
  <c r="AQ102" i="2"/>
  <c r="AR98" i="2"/>
  <c r="AN98" i="2"/>
  <c r="AS99" i="2"/>
  <c r="AR100" i="2"/>
  <c r="AS101" i="2"/>
  <c r="AO101" i="2"/>
  <c r="AT102" i="2"/>
  <c r="AS103" i="2"/>
  <c r="AT98" i="2"/>
  <c r="AM90" i="2"/>
  <c r="AM88" i="2"/>
  <c r="AN100" i="2"/>
  <c r="AM92" i="2"/>
  <c r="AM98" i="2"/>
  <c r="AT87" i="2"/>
  <c r="AM94" i="2"/>
  <c r="AN96" i="2"/>
  <c r="AT100" i="2"/>
  <c r="AP93" i="2"/>
  <c r="AT97" i="2"/>
  <c r="AR102" i="2"/>
  <c r="AS89" i="2"/>
  <c r="AR97" i="2"/>
  <c r="AR101" i="2"/>
  <c r="AT103" i="2"/>
  <c r="AT91" i="2"/>
  <c r="AS93" i="2"/>
  <c r="AO93" i="2"/>
  <c r="AR99" i="2"/>
  <c r="AT94" i="2"/>
  <c r="AT95" i="2"/>
  <c r="AT99" i="2"/>
  <c r="AQ45" i="2"/>
  <c r="AQ62" i="2"/>
  <c r="AQ64" i="2"/>
  <c r="AQ66" i="2"/>
  <c r="AQ68" i="2"/>
  <c r="AQ72" i="2"/>
  <c r="AQ77" i="2"/>
  <c r="AQ81" i="2"/>
  <c r="AQ83" i="2"/>
  <c r="AQ25" i="2"/>
  <c r="AR41" i="2"/>
  <c r="AS80" i="2"/>
  <c r="AQ70" i="2"/>
  <c r="AS52" i="2"/>
  <c r="AS56" i="2"/>
  <c r="AO56" i="2"/>
  <c r="AS59" i="2"/>
  <c r="AT62" i="2"/>
  <c r="AS64" i="2"/>
  <c r="AT65" i="2"/>
  <c r="AQ50" i="2"/>
  <c r="AQ24" i="2"/>
  <c r="AQ48" i="2"/>
  <c r="AS61" i="2"/>
  <c r="AQ43" i="2"/>
  <c r="AR70" i="2"/>
  <c r="AQ36" i="2"/>
  <c r="AT43" i="2"/>
  <c r="AT54" i="2"/>
  <c r="AT57" i="2"/>
  <c r="AS63" i="2"/>
  <c r="AT76" i="2"/>
  <c r="AS83" i="2"/>
  <c r="AQ47" i="2"/>
  <c r="AQ49" i="2"/>
  <c r="AQ57" i="2"/>
  <c r="AQ59" i="2"/>
  <c r="AQ18" i="2"/>
  <c r="AQ21" i="2"/>
  <c r="AR48" i="2"/>
  <c r="AT52" i="2"/>
  <c r="AT56" i="2"/>
  <c r="AQ19" i="2"/>
  <c r="AR43" i="2"/>
  <c r="AT61" i="2"/>
  <c r="AS65" i="2"/>
  <c r="AT80" i="2"/>
  <c r="AT58" i="2"/>
  <c r="AQ46" i="2"/>
  <c r="AQ53" i="2"/>
  <c r="AQ27" i="2"/>
  <c r="AS82" i="2"/>
  <c r="AR24" i="2"/>
  <c r="AT36" i="2"/>
  <c r="AR40" i="2"/>
  <c r="AT45" i="2"/>
  <c r="AT46" i="2"/>
  <c r="AS58" i="2"/>
  <c r="AS68" i="2"/>
  <c r="AS69" i="2"/>
  <c r="AT70" i="2"/>
  <c r="AT71" i="2"/>
  <c r="AQ39" i="2"/>
  <c r="AT49" i="2"/>
  <c r="AT63" i="2"/>
  <c r="AS81" i="2"/>
  <c r="AQ42" i="2"/>
  <c r="AR50" i="2"/>
  <c r="AR59" i="2"/>
  <c r="AT67" i="2"/>
  <c r="AS76" i="2"/>
  <c r="AT21" i="2"/>
  <c r="AN101" i="2"/>
  <c r="AS18" i="2"/>
  <c r="AS24" i="2"/>
  <c r="AS27" i="2"/>
  <c r="AS40" i="2"/>
  <c r="AS43" i="2"/>
  <c r="AS45" i="2"/>
  <c r="AS46" i="2"/>
  <c r="AS49" i="2"/>
  <c r="AQ82" i="2"/>
  <c r="AO89" i="2"/>
  <c r="AT24" i="2"/>
  <c r="AR42" i="2"/>
  <c r="AO97" i="2"/>
  <c r="AO103" i="2"/>
  <c r="AQ63" i="2"/>
  <c r="AQ76" i="2"/>
  <c r="AQ97" i="2"/>
  <c r="AS36" i="2"/>
  <c r="AS42" i="2"/>
  <c r="AQ71" i="2"/>
  <c r="AQ87" i="2"/>
  <c r="AQ95" i="2"/>
  <c r="AQ103" i="2"/>
  <c r="AT25" i="2"/>
  <c r="AR27" i="2"/>
  <c r="AR49" i="2"/>
  <c r="AR53" i="2"/>
  <c r="AQ54" i="2"/>
  <c r="AN57" i="2"/>
  <c r="AR69" i="2"/>
  <c r="AN72" i="2"/>
  <c r="AR82" i="2"/>
  <c r="AN88" i="2"/>
  <c r="AO90" i="2"/>
  <c r="AR93" i="2"/>
  <c r="AO98" i="2"/>
  <c r="AT101" i="2"/>
  <c r="AR103" i="2"/>
  <c r="AQ56" i="2"/>
  <c r="AQ65" i="2"/>
  <c r="AS21" i="2"/>
  <c r="AS25" i="2"/>
  <c r="AS47" i="2"/>
  <c r="AR63" i="2"/>
  <c r="AR87" i="2"/>
  <c r="AO92" i="2"/>
  <c r="AR95" i="2"/>
  <c r="AT19" i="2"/>
  <c r="AT39" i="2"/>
  <c r="AS53" i="2"/>
  <c r="AR61" i="2"/>
  <c r="AR62" i="2"/>
  <c r="AR67" i="2"/>
  <c r="AR80" i="2"/>
  <c r="AO87" i="2"/>
  <c r="AO88" i="2"/>
  <c r="AR91" i="2"/>
  <c r="AN94" i="2"/>
  <c r="AO95" i="2"/>
  <c r="AO99" i="2"/>
  <c r="AS39" i="2"/>
  <c r="AS50" i="2"/>
  <c r="AQ58" i="2"/>
  <c r="AQ67" i="2"/>
  <c r="AQ89" i="2"/>
  <c r="AQ80" i="2"/>
  <c r="AQ91" i="2"/>
  <c r="AQ99" i="2"/>
  <c r="AT18" i="2"/>
  <c r="AR25" i="2"/>
  <c r="AR52" i="2"/>
  <c r="AR56" i="2"/>
  <c r="AR71" i="2"/>
  <c r="AN90" i="2"/>
  <c r="AO91" i="2"/>
  <c r="AT27" i="2"/>
  <c r="AR47" i="2"/>
  <c r="AR18" i="2"/>
  <c r="AR36" i="2"/>
  <c r="BS36" i="2"/>
  <c r="AT41" i="2"/>
  <c r="AR45" i="2"/>
  <c r="AT53" i="2"/>
  <c r="AR58" i="2"/>
  <c r="AR65" i="2"/>
  <c r="AR76" i="2"/>
  <c r="AR89" i="2"/>
  <c r="AN92" i="2"/>
  <c r="AO94" i="2"/>
  <c r="AO96" i="2"/>
  <c r="AO100" i="2"/>
  <c r="AQ61" i="2"/>
  <c r="AQ69" i="2"/>
  <c r="AQ93" i="2"/>
  <c r="AS19" i="2"/>
  <c r="AS41" i="2"/>
  <c r="AS48" i="2"/>
  <c r="AT50" i="2"/>
  <c r="AQ52" i="2"/>
  <c r="AQ101" i="2"/>
  <c r="AM102" i="2"/>
  <c r="BY36" i="2"/>
  <c r="BX36" i="2"/>
  <c r="BW36" i="2"/>
  <c r="BV36" i="2"/>
  <c r="BU36" i="2"/>
  <c r="BT36" i="2"/>
  <c r="BR36" i="2"/>
  <c r="AN41" i="2"/>
  <c r="AM62" i="2"/>
  <c r="AO5" i="2"/>
  <c r="AN54" i="2"/>
  <c r="AP77" i="2"/>
  <c r="AP66" i="2"/>
  <c r="AO6" i="2"/>
  <c r="AO11" i="2"/>
  <c r="AM81" i="2"/>
  <c r="AM66" i="2"/>
  <c r="AP59" i="2"/>
  <c r="AM43" i="2"/>
  <c r="AP68" i="2"/>
  <c r="AO69" i="2"/>
  <c r="AP81" i="2"/>
  <c r="AP82" i="2"/>
  <c r="AO57" i="2"/>
  <c r="AP64" i="2"/>
  <c r="AN66" i="2"/>
  <c r="AO54" i="2"/>
  <c r="AN59" i="2"/>
  <c r="AP40" i="2"/>
  <c r="AP47" i="2"/>
  <c r="AO66" i="2"/>
  <c r="AO77" i="2"/>
  <c r="AP42" i="2"/>
  <c r="AN81" i="2"/>
  <c r="AP48" i="2"/>
  <c r="AN68" i="2"/>
  <c r="AN83" i="2"/>
  <c r="AP72" i="2"/>
  <c r="AN46" i="2"/>
  <c r="AO72" i="2"/>
  <c r="AP6" i="2"/>
  <c r="AM11" i="2"/>
  <c r="AM6" i="2"/>
  <c r="AP5" i="2"/>
  <c r="AN6" i="2"/>
  <c r="AN21" i="2"/>
  <c r="AP69" i="2"/>
  <c r="AM41" i="2"/>
  <c r="AM40" i="2"/>
  <c r="AO62" i="2"/>
  <c r="AM5" i="2"/>
  <c r="AN11" i="2"/>
  <c r="AN48" i="2"/>
  <c r="AP83" i="2"/>
  <c r="AN77" i="2"/>
  <c r="AN19" i="2"/>
  <c r="AO70" i="2"/>
  <c r="AO71" i="2"/>
  <c r="AO67" i="2"/>
  <c r="AP11" i="2"/>
  <c r="BN36" i="2"/>
  <c r="AM72" i="2"/>
  <c r="AN64" i="2"/>
  <c r="AN39" i="2"/>
  <c r="AN5" i="2"/>
  <c r="AO65" i="2"/>
  <c r="AP54" i="2"/>
  <c r="AM70" i="2"/>
  <c r="AM45" i="2"/>
  <c r="AO76" i="2"/>
  <c r="AN50" i="2"/>
  <c r="AO59" i="2"/>
  <c r="AO80" i="2"/>
  <c r="AN70" i="2"/>
  <c r="AP62" i="2"/>
  <c r="AM68" i="2"/>
  <c r="AO63" i="2"/>
  <c r="AP43" i="2"/>
  <c r="AO61" i="2"/>
  <c r="AM77" i="2"/>
  <c r="AM64" i="2"/>
  <c r="AO83" i="2"/>
  <c r="AM24" i="2"/>
  <c r="AM83" i="2"/>
  <c r="AM47" i="2"/>
  <c r="AO64" i="2"/>
  <c r="AO52" i="2"/>
  <c r="AM25" i="2"/>
  <c r="AM100" i="2"/>
  <c r="AP98" i="2"/>
  <c r="AS102" i="2"/>
  <c r="AP103" i="2"/>
  <c r="AP94" i="2"/>
  <c r="AP87" i="2"/>
  <c r="AP99" i="2"/>
  <c r="AP95" i="2"/>
  <c r="AN99" i="2"/>
  <c r="AP91" i="2"/>
  <c r="AN97" i="2"/>
  <c r="AN102" i="2"/>
  <c r="AP97" i="2"/>
  <c r="AP100" i="2"/>
  <c r="AM50" i="2"/>
  <c r="AP76" i="2"/>
  <c r="AP65" i="2"/>
  <c r="AO68" i="2"/>
  <c r="AO82" i="2"/>
  <c r="AP57" i="2"/>
  <c r="AO58" i="2"/>
  <c r="AN40" i="2"/>
  <c r="AP52" i="2"/>
  <c r="AN43" i="2"/>
  <c r="AM48" i="2"/>
  <c r="AO81" i="2"/>
  <c r="AN24" i="2"/>
  <c r="AP21" i="2"/>
  <c r="AP70" i="2"/>
  <c r="AM59" i="2"/>
  <c r="AP46" i="2"/>
  <c r="AM53" i="2"/>
  <c r="AM57" i="2"/>
  <c r="AP45" i="2"/>
  <c r="AM46" i="2"/>
  <c r="AM49" i="2"/>
  <c r="AP67" i="2"/>
  <c r="AM18" i="2"/>
  <c r="AP36" i="2"/>
  <c r="BQ36" i="2"/>
  <c r="AM42" i="2"/>
  <c r="AP63" i="2"/>
  <c r="AM27" i="2"/>
  <c r="AP58" i="2"/>
  <c r="AP80" i="2"/>
  <c r="AP61" i="2"/>
  <c r="AM19" i="2"/>
  <c r="AP49" i="2"/>
  <c r="AP56" i="2"/>
  <c r="AM39" i="2"/>
  <c r="AP71" i="2"/>
  <c r="AM21" i="2"/>
  <c r="AN93" i="2"/>
  <c r="AM95" i="2"/>
  <c r="AO48" i="2"/>
  <c r="AP18" i="2"/>
  <c r="AM58" i="2"/>
  <c r="AN62" i="2"/>
  <c r="AP39" i="2"/>
  <c r="AO25" i="2"/>
  <c r="AM56" i="2"/>
  <c r="AN69" i="2"/>
  <c r="AP25" i="2"/>
  <c r="AO24" i="2"/>
  <c r="AO41" i="2"/>
  <c r="AN89" i="2"/>
  <c r="AP27" i="2"/>
  <c r="AM89" i="2"/>
  <c r="AN91" i="2"/>
  <c r="AN67" i="2"/>
  <c r="AO53" i="2"/>
  <c r="AN87" i="2"/>
  <c r="AO47" i="2"/>
  <c r="AO21" i="2"/>
  <c r="AN49" i="2"/>
  <c r="AO40" i="2"/>
  <c r="AP50" i="2"/>
  <c r="AO19" i="2"/>
  <c r="AN71" i="2"/>
  <c r="AM99" i="2"/>
  <c r="AN80" i="2"/>
  <c r="AM76" i="2"/>
  <c r="AO49" i="2"/>
  <c r="AM69" i="2"/>
  <c r="AN45" i="2"/>
  <c r="AN47" i="2"/>
  <c r="AN56" i="2"/>
  <c r="AM80" i="2"/>
  <c r="AN95" i="2"/>
  <c r="AM71" i="2"/>
  <c r="AO45" i="2"/>
  <c r="AN65" i="2"/>
  <c r="AP41" i="2"/>
  <c r="AN18" i="2"/>
  <c r="AM91" i="2"/>
  <c r="AM67" i="2"/>
  <c r="BP36" i="2"/>
  <c r="AP101" i="2"/>
  <c r="AM54" i="2"/>
  <c r="AM52" i="2"/>
  <c r="AP53" i="2"/>
  <c r="BO36" i="2"/>
  <c r="AN52" i="2"/>
  <c r="AN25" i="2"/>
  <c r="AN61" i="2"/>
  <c r="AN63" i="2"/>
  <c r="AO39" i="2"/>
  <c r="AM93" i="2"/>
  <c r="AM61" i="2"/>
  <c r="AN76" i="2"/>
  <c r="AN58" i="2"/>
  <c r="AP19" i="2"/>
  <c r="AM65" i="2"/>
  <c r="AN103" i="2"/>
  <c r="AN82" i="2"/>
  <c r="AN53" i="2"/>
  <c r="AN27" i="2"/>
  <c r="AM103" i="2"/>
  <c r="AM87" i="2"/>
  <c r="AO42" i="2"/>
  <c r="AM97" i="2"/>
  <c r="AM63" i="2"/>
  <c r="AN42" i="2"/>
  <c r="AP24" i="2"/>
  <c r="AM82" i="2"/>
  <c r="AO46" i="2"/>
  <c r="AO43" i="2"/>
  <c r="AO27" i="2"/>
  <c r="AO18" i="2"/>
  <c r="AM101" i="2"/>
  <c r="AM36" i="2"/>
  <c r="AP102" i="2"/>
  <c r="AO102" i="2"/>
  <c r="AO50" i="2"/>
  <c r="AN36" i="2"/>
  <c r="AO36" i="2"/>
  <c r="J87" i="3"/>
  <c r="J86" i="3"/>
  <c r="J85" i="3"/>
  <c r="I84" i="3"/>
  <c r="J81" i="3"/>
  <c r="I80" i="3"/>
  <c r="J37" i="3"/>
  <c r="J35" i="3"/>
  <c r="J16" i="3"/>
  <c r="L15" i="3"/>
  <c r="J12" i="3"/>
  <c r="J8" i="3"/>
  <c r="J6" i="3"/>
  <c r="P88" i="3"/>
  <c r="P87" i="3"/>
  <c r="P86" i="3"/>
  <c r="P85" i="3"/>
  <c r="P84" i="3"/>
  <c r="P83" i="3"/>
  <c r="P82" i="3"/>
  <c r="P81" i="3"/>
  <c r="P80" i="3"/>
  <c r="P76" i="3"/>
  <c r="P75" i="3"/>
  <c r="P74" i="3"/>
  <c r="P73" i="3"/>
  <c r="P72" i="3"/>
  <c r="P71" i="3"/>
  <c r="P70" i="3"/>
  <c r="P69" i="3"/>
  <c r="P68" i="3"/>
  <c r="P67" i="3"/>
  <c r="P66" i="3"/>
  <c r="P65" i="3"/>
  <c r="P64" i="3"/>
  <c r="P63" i="3"/>
  <c r="P62" i="3"/>
  <c r="P61" i="3"/>
  <c r="P60" i="3"/>
  <c r="P59" i="3"/>
  <c r="P58" i="3"/>
  <c r="P57" i="3"/>
  <c r="P56" i="3"/>
  <c r="P55" i="3"/>
  <c r="P54" i="3"/>
  <c r="P53" i="3"/>
  <c r="P52" i="3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P7" i="3"/>
  <c r="P6" i="3"/>
  <c r="P5" i="3"/>
  <c r="S88" i="3"/>
  <c r="S87" i="3"/>
  <c r="S86" i="3"/>
  <c r="S85" i="3"/>
  <c r="S84" i="3"/>
  <c r="S83" i="3"/>
  <c r="S82" i="3"/>
  <c r="S81" i="3"/>
  <c r="S80" i="3"/>
  <c r="S79" i="3"/>
  <c r="S78" i="3"/>
  <c r="S77" i="3"/>
  <c r="S76" i="3"/>
  <c r="S75" i="3"/>
  <c r="S74" i="3"/>
  <c r="S73" i="3"/>
  <c r="S72" i="3"/>
  <c r="S71" i="3"/>
  <c r="S70" i="3"/>
  <c r="S69" i="3"/>
  <c r="S68" i="3"/>
  <c r="S67" i="3"/>
  <c r="S66" i="3"/>
  <c r="S65" i="3"/>
  <c r="S64" i="3"/>
  <c r="S63" i="3"/>
  <c r="S62" i="3"/>
  <c r="S61" i="3"/>
  <c r="S60" i="3"/>
  <c r="S59" i="3"/>
  <c r="S58" i="3"/>
  <c r="S57" i="3"/>
  <c r="S56" i="3"/>
  <c r="S55" i="3"/>
  <c r="S54" i="3"/>
  <c r="S53" i="3"/>
  <c r="S52" i="3"/>
  <c r="S51" i="3"/>
  <c r="S50" i="3"/>
  <c r="S49" i="3"/>
  <c r="S48" i="3"/>
  <c r="S47" i="3"/>
  <c r="S46" i="3"/>
  <c r="S45" i="3"/>
  <c r="S44" i="3"/>
  <c r="S43" i="3"/>
  <c r="S42" i="3"/>
  <c r="S41" i="3"/>
  <c r="S40" i="3"/>
  <c r="S39" i="3"/>
  <c r="S38" i="3"/>
  <c r="S37" i="3"/>
  <c r="S36" i="3"/>
  <c r="S35" i="3"/>
  <c r="S34" i="3"/>
  <c r="S33" i="3"/>
  <c r="S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S14" i="3"/>
  <c r="S13" i="3"/>
  <c r="S12" i="3"/>
  <c r="S11" i="3"/>
  <c r="S10" i="3"/>
  <c r="S9" i="3"/>
  <c r="S8" i="3"/>
  <c r="S7" i="3"/>
  <c r="S6" i="3"/>
  <c r="S5" i="3"/>
  <c r="S3" i="3"/>
  <c r="R79" i="3"/>
  <c r="R78" i="3"/>
  <c r="R77" i="3"/>
  <c r="R3" i="3"/>
  <c r="R5" i="3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R71" i="3"/>
  <c r="R72" i="3"/>
  <c r="R73" i="3"/>
  <c r="R74" i="3"/>
  <c r="R75" i="3"/>
  <c r="R76" i="3"/>
  <c r="R80" i="3"/>
  <c r="R81" i="3"/>
  <c r="R82" i="3"/>
  <c r="R83" i="3"/>
  <c r="R84" i="3"/>
  <c r="R85" i="3"/>
  <c r="R86" i="3"/>
  <c r="R87" i="3"/>
  <c r="R88" i="3"/>
  <c r="A1" i="3"/>
  <c r="N1" i="3"/>
  <c r="A3" i="3"/>
  <c r="B3" i="3"/>
  <c r="C3" i="3"/>
  <c r="D3" i="3"/>
  <c r="E3" i="3"/>
  <c r="F3" i="3"/>
  <c r="G3" i="3"/>
  <c r="H3" i="3"/>
  <c r="I3" i="3"/>
  <c r="J3" i="3"/>
  <c r="K3" i="3"/>
  <c r="L3" i="3"/>
  <c r="M3" i="3"/>
  <c r="N3" i="3"/>
  <c r="A4" i="3"/>
  <c r="B4" i="3"/>
  <c r="C4" i="3"/>
  <c r="D4" i="3"/>
  <c r="E4" i="3"/>
  <c r="F4" i="3"/>
  <c r="G4" i="3"/>
  <c r="H4" i="3"/>
  <c r="I4" i="3"/>
  <c r="J4" i="3"/>
  <c r="K4" i="3"/>
  <c r="L4" i="3"/>
  <c r="M4" i="3"/>
  <c r="N4" i="3"/>
  <c r="A5" i="3"/>
  <c r="B5" i="3"/>
  <c r="C5" i="3"/>
  <c r="D5" i="3"/>
  <c r="A6" i="3"/>
  <c r="B6" i="3"/>
  <c r="C6" i="3"/>
  <c r="D6" i="3"/>
  <c r="A7" i="3"/>
  <c r="B7" i="3"/>
  <c r="C7" i="3"/>
  <c r="D7" i="3"/>
  <c r="A8" i="3"/>
  <c r="B8" i="3"/>
  <c r="C8" i="3"/>
  <c r="D8" i="3"/>
  <c r="A9" i="3"/>
  <c r="B9" i="3"/>
  <c r="C9" i="3"/>
  <c r="D9" i="3"/>
  <c r="A10" i="3"/>
  <c r="B10" i="3"/>
  <c r="C10" i="3"/>
  <c r="D10" i="3"/>
  <c r="A11" i="3"/>
  <c r="B11" i="3"/>
  <c r="C11" i="3"/>
  <c r="D11" i="3"/>
  <c r="A12" i="3"/>
  <c r="B12" i="3"/>
  <c r="C12" i="3"/>
  <c r="D12" i="3"/>
  <c r="A13" i="3"/>
  <c r="B13" i="3"/>
  <c r="C13" i="3"/>
  <c r="D13" i="3"/>
  <c r="A14" i="3"/>
  <c r="B14" i="3"/>
  <c r="C14" i="3"/>
  <c r="D14" i="3"/>
  <c r="A15" i="3"/>
  <c r="B15" i="3"/>
  <c r="C15" i="3"/>
  <c r="D15" i="3"/>
  <c r="A16" i="3"/>
  <c r="B16" i="3"/>
  <c r="C16" i="3"/>
  <c r="D16" i="3"/>
  <c r="A17" i="3"/>
  <c r="B17" i="3"/>
  <c r="C17" i="3"/>
  <c r="D17" i="3"/>
  <c r="A18" i="3"/>
  <c r="B18" i="3"/>
  <c r="C18" i="3"/>
  <c r="D18" i="3"/>
  <c r="A19" i="3"/>
  <c r="B19" i="3"/>
  <c r="C19" i="3"/>
  <c r="D19" i="3"/>
  <c r="A20" i="3"/>
  <c r="B20" i="3"/>
  <c r="C20" i="3"/>
  <c r="D20" i="3"/>
  <c r="A21" i="3"/>
  <c r="B21" i="3"/>
  <c r="C21" i="3"/>
  <c r="D21" i="3"/>
  <c r="A22" i="3"/>
  <c r="B22" i="3"/>
  <c r="C22" i="3"/>
  <c r="D22" i="3"/>
  <c r="A23" i="3"/>
  <c r="B23" i="3"/>
  <c r="C23" i="3"/>
  <c r="D23" i="3"/>
  <c r="A24" i="3"/>
  <c r="B24" i="3"/>
  <c r="C24" i="3"/>
  <c r="D24" i="3"/>
  <c r="A25" i="3"/>
  <c r="B25" i="3"/>
  <c r="C25" i="3"/>
  <c r="D25" i="3"/>
  <c r="A26" i="3"/>
  <c r="B26" i="3"/>
  <c r="C26" i="3"/>
  <c r="D26" i="3"/>
  <c r="A27" i="3"/>
  <c r="B27" i="3"/>
  <c r="C27" i="3"/>
  <c r="D27" i="3"/>
  <c r="A28" i="3"/>
  <c r="B28" i="3"/>
  <c r="C28" i="3"/>
  <c r="D28" i="3"/>
  <c r="A29" i="3"/>
  <c r="B29" i="3"/>
  <c r="C29" i="3"/>
  <c r="D29" i="3"/>
  <c r="A30" i="3"/>
  <c r="B30" i="3"/>
  <c r="C30" i="3"/>
  <c r="D30" i="3"/>
  <c r="A31" i="3"/>
  <c r="B31" i="3"/>
  <c r="C31" i="3"/>
  <c r="D31" i="3"/>
  <c r="A32" i="3"/>
  <c r="B32" i="3"/>
  <c r="C32" i="3"/>
  <c r="D32" i="3"/>
  <c r="A33" i="3"/>
  <c r="B33" i="3"/>
  <c r="C33" i="3"/>
  <c r="D33" i="3"/>
  <c r="A34" i="3"/>
  <c r="B34" i="3"/>
  <c r="C34" i="3"/>
  <c r="D34" i="3"/>
  <c r="A35" i="3"/>
  <c r="B35" i="3"/>
  <c r="C35" i="3"/>
  <c r="D35" i="3"/>
  <c r="A36" i="3"/>
  <c r="B36" i="3"/>
  <c r="C36" i="3"/>
  <c r="D36" i="3"/>
  <c r="A37" i="3"/>
  <c r="B37" i="3"/>
  <c r="C37" i="3"/>
  <c r="D37" i="3"/>
  <c r="A38" i="3"/>
  <c r="B38" i="3"/>
  <c r="C38" i="3"/>
  <c r="D38" i="3"/>
  <c r="A39" i="3"/>
  <c r="B39" i="3"/>
  <c r="C39" i="3"/>
  <c r="D39" i="3"/>
  <c r="A40" i="3"/>
  <c r="B40" i="3"/>
  <c r="C40" i="3"/>
  <c r="D40" i="3"/>
  <c r="A41" i="3"/>
  <c r="B41" i="3"/>
  <c r="C41" i="3"/>
  <c r="D41" i="3"/>
  <c r="A42" i="3"/>
  <c r="B42" i="3"/>
  <c r="C42" i="3"/>
  <c r="D42" i="3"/>
  <c r="A43" i="3"/>
  <c r="B43" i="3"/>
  <c r="C43" i="3"/>
  <c r="D43" i="3"/>
  <c r="A44" i="3"/>
  <c r="B44" i="3"/>
  <c r="C44" i="3"/>
  <c r="D44" i="3"/>
  <c r="A45" i="3"/>
  <c r="B45" i="3"/>
  <c r="C45" i="3"/>
  <c r="D45" i="3"/>
  <c r="A46" i="3"/>
  <c r="B46" i="3"/>
  <c r="C46" i="3"/>
  <c r="D46" i="3"/>
  <c r="A47" i="3"/>
  <c r="B47" i="3"/>
  <c r="C47" i="3"/>
  <c r="D47" i="3"/>
  <c r="A48" i="3"/>
  <c r="B48" i="3"/>
  <c r="C48" i="3"/>
  <c r="D48" i="3"/>
  <c r="A49" i="3"/>
  <c r="B49" i="3"/>
  <c r="C49" i="3"/>
  <c r="D49" i="3"/>
  <c r="A50" i="3"/>
  <c r="B50" i="3"/>
  <c r="C50" i="3"/>
  <c r="D50" i="3"/>
  <c r="A51" i="3"/>
  <c r="B51" i="3"/>
  <c r="C51" i="3"/>
  <c r="D51" i="3"/>
  <c r="A52" i="3"/>
  <c r="B52" i="3"/>
  <c r="C52" i="3"/>
  <c r="D52" i="3"/>
  <c r="A53" i="3"/>
  <c r="B53" i="3"/>
  <c r="C53" i="3"/>
  <c r="D53" i="3"/>
  <c r="A54" i="3"/>
  <c r="B54" i="3"/>
  <c r="C54" i="3"/>
  <c r="D54" i="3"/>
  <c r="A55" i="3"/>
  <c r="B55" i="3"/>
  <c r="C55" i="3"/>
  <c r="D55" i="3"/>
  <c r="A56" i="3"/>
  <c r="B56" i="3"/>
  <c r="C56" i="3"/>
  <c r="D56" i="3"/>
  <c r="A57" i="3"/>
  <c r="B57" i="3"/>
  <c r="C57" i="3"/>
  <c r="D57" i="3"/>
  <c r="A58" i="3"/>
  <c r="B58" i="3"/>
  <c r="C58" i="3"/>
  <c r="D58" i="3"/>
  <c r="A59" i="3"/>
  <c r="B59" i="3"/>
  <c r="C59" i="3"/>
  <c r="D59" i="3"/>
  <c r="A60" i="3"/>
  <c r="B60" i="3"/>
  <c r="C60" i="3"/>
  <c r="D60" i="3"/>
  <c r="A61" i="3"/>
  <c r="B61" i="3"/>
  <c r="C61" i="3"/>
  <c r="D61" i="3"/>
  <c r="A62" i="3"/>
  <c r="B62" i="3"/>
  <c r="C62" i="3"/>
  <c r="D62" i="3"/>
  <c r="A63" i="3"/>
  <c r="B63" i="3"/>
  <c r="C63" i="3"/>
  <c r="D63" i="3"/>
  <c r="A64" i="3"/>
  <c r="B64" i="3"/>
  <c r="C64" i="3"/>
  <c r="D64" i="3"/>
  <c r="A65" i="3"/>
  <c r="B65" i="3"/>
  <c r="C65" i="3"/>
  <c r="D65" i="3"/>
  <c r="A66" i="3"/>
  <c r="B66" i="3"/>
  <c r="C66" i="3"/>
  <c r="D66" i="3"/>
  <c r="A67" i="3"/>
  <c r="B67" i="3"/>
  <c r="C67" i="3"/>
  <c r="D67" i="3"/>
  <c r="A68" i="3"/>
  <c r="B68" i="3"/>
  <c r="C68" i="3"/>
  <c r="D68" i="3"/>
  <c r="A69" i="3"/>
  <c r="B69" i="3"/>
  <c r="C69" i="3"/>
  <c r="D69" i="3"/>
  <c r="A70" i="3"/>
  <c r="B70" i="3"/>
  <c r="C70" i="3"/>
  <c r="D70" i="3"/>
  <c r="A71" i="3"/>
  <c r="B71" i="3"/>
  <c r="C71" i="3"/>
  <c r="D71" i="3"/>
  <c r="A72" i="3"/>
  <c r="B72" i="3"/>
  <c r="C72" i="3"/>
  <c r="D72" i="3"/>
  <c r="A73" i="3"/>
  <c r="B73" i="3"/>
  <c r="C73" i="3"/>
  <c r="D73" i="3"/>
  <c r="A74" i="3"/>
  <c r="B74" i="3"/>
  <c r="C74" i="3"/>
  <c r="D74" i="3"/>
  <c r="A75" i="3"/>
  <c r="B75" i="3"/>
  <c r="C75" i="3"/>
  <c r="D75" i="3"/>
  <c r="A76" i="3"/>
  <c r="B76" i="3"/>
  <c r="C76" i="3"/>
  <c r="D76" i="3"/>
  <c r="A78" i="3"/>
  <c r="B78" i="3"/>
  <c r="C78" i="3"/>
  <c r="D78" i="3"/>
  <c r="E78" i="3"/>
  <c r="F78" i="3"/>
  <c r="G78" i="3"/>
  <c r="H78" i="3"/>
  <c r="I78" i="3"/>
  <c r="J78" i="3"/>
  <c r="K78" i="3"/>
  <c r="L78" i="3"/>
  <c r="M78" i="3"/>
  <c r="N78" i="3"/>
  <c r="A79" i="3"/>
  <c r="B79" i="3"/>
  <c r="C79" i="3"/>
  <c r="D79" i="3"/>
  <c r="E79" i="3"/>
  <c r="F79" i="3"/>
  <c r="G79" i="3"/>
  <c r="H79" i="3"/>
  <c r="I79" i="3"/>
  <c r="J79" i="3"/>
  <c r="K79" i="3"/>
  <c r="L79" i="3"/>
  <c r="M79" i="3"/>
  <c r="N79" i="3"/>
  <c r="A80" i="3"/>
  <c r="B80" i="3"/>
  <c r="C80" i="3"/>
  <c r="D80" i="3"/>
  <c r="A81" i="3"/>
  <c r="B81" i="3"/>
  <c r="C81" i="3"/>
  <c r="D81" i="3"/>
  <c r="A82" i="3"/>
  <c r="B82" i="3"/>
  <c r="C82" i="3"/>
  <c r="D82" i="3"/>
  <c r="A83" i="3"/>
  <c r="B83" i="3"/>
  <c r="C83" i="3"/>
  <c r="D83" i="3"/>
  <c r="A84" i="3"/>
  <c r="B84" i="3"/>
  <c r="C84" i="3"/>
  <c r="D84" i="3"/>
  <c r="A85" i="3"/>
  <c r="B85" i="3"/>
  <c r="C85" i="3"/>
  <c r="D85" i="3"/>
  <c r="A86" i="3"/>
  <c r="B86" i="3"/>
  <c r="C86" i="3"/>
  <c r="D86" i="3"/>
  <c r="A87" i="3"/>
  <c r="B87" i="3"/>
  <c r="C87" i="3"/>
  <c r="D87" i="3"/>
  <c r="A88" i="3"/>
  <c r="B88" i="3"/>
  <c r="C88" i="3"/>
  <c r="D88" i="3"/>
  <c r="E88" i="3"/>
  <c r="F88" i="3"/>
  <c r="G88" i="3"/>
  <c r="H88" i="3"/>
  <c r="I88" i="3"/>
  <c r="J88" i="3"/>
  <c r="K88" i="3"/>
  <c r="L88" i="3"/>
  <c r="M88" i="3"/>
  <c r="N88" i="3"/>
  <c r="A90" i="3"/>
  <c r="A94" i="3"/>
  <c r="N94" i="3"/>
  <c r="A95" i="3"/>
  <c r="J83" i="3"/>
  <c r="J10" i="3"/>
  <c r="J14" i="3"/>
  <c r="J18" i="3"/>
  <c r="J20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6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L24" i="3"/>
  <c r="L22" i="3"/>
  <c r="L20" i="3"/>
  <c r="L18" i="3"/>
  <c r="L17" i="3"/>
  <c r="L16" i="3"/>
  <c r="J82" i="3"/>
  <c r="J84" i="3"/>
  <c r="J80" i="3"/>
  <c r="L14" i="3"/>
  <c r="J5" i="3"/>
  <c r="J21" i="3"/>
  <c r="J19" i="3"/>
  <c r="J17" i="3"/>
  <c r="J15" i="3"/>
  <c r="J13" i="3"/>
  <c r="J11" i="3"/>
  <c r="J9" i="3"/>
  <c r="J7" i="3"/>
  <c r="L19" i="3"/>
  <c r="L21" i="3"/>
  <c r="L23" i="3"/>
  <c r="L25" i="3"/>
  <c r="I57" i="3"/>
  <c r="L33" i="3"/>
  <c r="I49" i="3"/>
  <c r="I65" i="3"/>
  <c r="L29" i="3"/>
  <c r="I45" i="3"/>
  <c r="I53" i="3"/>
  <c r="I61" i="3"/>
  <c r="I69" i="3"/>
  <c r="L27" i="3"/>
  <c r="L31" i="3"/>
  <c r="I43" i="3"/>
  <c r="I47" i="3"/>
  <c r="I51" i="3"/>
  <c r="I55" i="3"/>
  <c r="I59" i="3"/>
  <c r="I63" i="3"/>
  <c r="I67" i="3"/>
  <c r="I71" i="3"/>
  <c r="I82" i="3"/>
  <c r="I86" i="3"/>
  <c r="L26" i="3"/>
  <c r="L28" i="3"/>
  <c r="L30" i="3"/>
  <c r="L32" i="3"/>
  <c r="I36" i="3"/>
  <c r="I38" i="3"/>
  <c r="I40" i="3"/>
  <c r="I42" i="3"/>
  <c r="I44" i="3"/>
  <c r="I46" i="3"/>
  <c r="I48" i="3"/>
  <c r="I50" i="3"/>
  <c r="I52" i="3"/>
  <c r="I54" i="3"/>
  <c r="I56" i="3"/>
  <c r="I58" i="3"/>
  <c r="I60" i="3"/>
  <c r="I62" i="3"/>
  <c r="I64" i="3"/>
  <c r="I66" i="3"/>
  <c r="I68" i="3"/>
  <c r="I70" i="3"/>
  <c r="I72" i="3"/>
  <c r="I81" i="3"/>
  <c r="I5" i="3"/>
  <c r="I7" i="3"/>
  <c r="I9" i="3"/>
  <c r="I11" i="3"/>
  <c r="I13" i="3"/>
  <c r="I37" i="3"/>
  <c r="I39" i="3"/>
  <c r="I41" i="3"/>
  <c r="I74" i="3"/>
  <c r="I14" i="3"/>
  <c r="K14" i="3"/>
  <c r="I15" i="3"/>
  <c r="K15" i="3"/>
  <c r="I16" i="3"/>
  <c r="K16" i="3"/>
  <c r="I17" i="3"/>
  <c r="K18" i="3"/>
  <c r="I19" i="3"/>
  <c r="K20" i="3"/>
  <c r="I21" i="3"/>
  <c r="K22" i="3"/>
  <c r="I23" i="3"/>
  <c r="K24" i="3"/>
  <c r="I25" i="3"/>
  <c r="K28" i="3"/>
  <c r="I31" i="3"/>
  <c r="K32" i="3"/>
  <c r="I33" i="3"/>
  <c r="I6" i="3"/>
  <c r="I8" i="3"/>
  <c r="I10" i="3"/>
  <c r="I12" i="3"/>
  <c r="K17" i="3"/>
  <c r="I18" i="3"/>
  <c r="K19" i="3"/>
  <c r="I20" i="3"/>
  <c r="K21" i="3"/>
  <c r="I22" i="3"/>
  <c r="K23" i="3"/>
  <c r="I24" i="3"/>
  <c r="K25" i="3"/>
  <c r="I26" i="3"/>
  <c r="K29" i="3"/>
  <c r="K31" i="3"/>
  <c r="K33" i="3"/>
  <c r="I73" i="3"/>
  <c r="I76" i="3"/>
  <c r="K44" i="3"/>
  <c r="K48" i="3"/>
  <c r="K52" i="3"/>
  <c r="K56" i="3"/>
  <c r="K60" i="3"/>
  <c r="K64" i="3"/>
  <c r="K68" i="3"/>
  <c r="K72" i="3"/>
  <c r="K80" i="3"/>
  <c r="K82" i="3"/>
  <c r="I83" i="3"/>
  <c r="I85" i="3"/>
  <c r="I87" i="3"/>
  <c r="K43" i="3"/>
  <c r="K47" i="3"/>
  <c r="K49" i="3"/>
  <c r="K51" i="3"/>
  <c r="K53" i="3"/>
  <c r="K55" i="3"/>
  <c r="K57" i="3"/>
  <c r="K59" i="3"/>
  <c r="K63" i="3"/>
  <c r="K65" i="3"/>
  <c r="K67" i="3"/>
  <c r="K69" i="3"/>
  <c r="K71" i="3"/>
  <c r="K73" i="3"/>
  <c r="K84" i="3"/>
  <c r="K86" i="3"/>
  <c r="G75" i="3"/>
  <c r="E71" i="3"/>
  <c r="E10" i="3"/>
  <c r="E18" i="3"/>
  <c r="E76" i="3"/>
  <c r="E84" i="3"/>
  <c r="G74" i="3"/>
  <c r="E6" i="3"/>
  <c r="E14" i="3"/>
  <c r="E26" i="3"/>
  <c r="E22" i="3"/>
  <c r="G6" i="3"/>
  <c r="E7" i="3"/>
  <c r="E8" i="3"/>
  <c r="G10" i="3"/>
  <c r="E11" i="3"/>
  <c r="E12" i="3"/>
  <c r="G14" i="3"/>
  <c r="E15" i="3"/>
  <c r="E16" i="3"/>
  <c r="G18" i="3"/>
  <c r="E19" i="3"/>
  <c r="E20" i="3"/>
  <c r="G22" i="3"/>
  <c r="E23" i="3"/>
  <c r="E24" i="3"/>
  <c r="E28" i="3"/>
  <c r="E31" i="3"/>
  <c r="E32" i="3"/>
  <c r="E35" i="3"/>
  <c r="E36" i="3"/>
  <c r="G38" i="3"/>
  <c r="E39" i="3"/>
  <c r="E40" i="3"/>
  <c r="E44" i="3"/>
  <c r="E47" i="3"/>
  <c r="E48" i="3"/>
  <c r="E51" i="3"/>
  <c r="E52" i="3"/>
  <c r="G54" i="3"/>
  <c r="E55" i="3"/>
  <c r="E56" i="3"/>
  <c r="E60" i="3"/>
  <c r="E63" i="3"/>
  <c r="E64" i="3"/>
  <c r="E67" i="3"/>
  <c r="E68" i="3"/>
  <c r="G70" i="3"/>
  <c r="G8" i="3"/>
  <c r="E9" i="3"/>
  <c r="G12" i="3"/>
  <c r="E13" i="3"/>
  <c r="G16" i="3"/>
  <c r="E17" i="3"/>
  <c r="G20" i="3"/>
  <c r="E21" i="3"/>
  <c r="G24" i="3"/>
  <c r="E25" i="3"/>
  <c r="G28" i="3"/>
  <c r="G32" i="3"/>
  <c r="E33" i="3"/>
  <c r="G36" i="3"/>
  <c r="E37" i="3"/>
  <c r="G40" i="3"/>
  <c r="E41" i="3"/>
  <c r="G44" i="3"/>
  <c r="G48" i="3"/>
  <c r="E49" i="3"/>
  <c r="G52" i="3"/>
  <c r="E53" i="3"/>
  <c r="G56" i="3"/>
  <c r="E57" i="3"/>
  <c r="G60" i="3"/>
  <c r="G64" i="3"/>
  <c r="E65" i="3"/>
  <c r="G68" i="3"/>
  <c r="E69" i="3"/>
  <c r="G72" i="3"/>
  <c r="E80" i="3"/>
  <c r="E82" i="3"/>
  <c r="E86" i="3"/>
  <c r="E87" i="3"/>
  <c r="G7" i="3"/>
  <c r="G9" i="3"/>
  <c r="G11" i="3"/>
  <c r="G13" i="3"/>
  <c r="G15" i="3"/>
  <c r="G19" i="3"/>
  <c r="G23" i="3"/>
  <c r="G31" i="3"/>
  <c r="G39" i="3"/>
  <c r="G47" i="3"/>
  <c r="G55" i="3"/>
  <c r="G63" i="3"/>
  <c r="G71" i="3"/>
  <c r="G84" i="3"/>
  <c r="G87" i="3"/>
  <c r="G17" i="3"/>
  <c r="G21" i="3"/>
  <c r="G25" i="3"/>
  <c r="G33" i="3"/>
  <c r="G37" i="3"/>
  <c r="G41" i="3"/>
  <c r="G49" i="3"/>
  <c r="G53" i="3"/>
  <c r="G57" i="3"/>
  <c r="G65" i="3"/>
  <c r="G69" i="3"/>
  <c r="G80" i="3"/>
  <c r="G86" i="3"/>
  <c r="E5" i="3"/>
  <c r="G5" i="3"/>
  <c r="I35" i="3"/>
  <c r="G82" i="3"/>
  <c r="G61" i="3"/>
  <c r="G45" i="3"/>
  <c r="G29" i="3"/>
  <c r="G67" i="3"/>
  <c r="G59" i="3"/>
  <c r="G51" i="3"/>
  <c r="G43" i="3"/>
  <c r="G35" i="3"/>
  <c r="G27" i="3"/>
  <c r="G85" i="3"/>
  <c r="G81" i="3"/>
  <c r="G76" i="3"/>
  <c r="E61" i="3"/>
  <c r="E45" i="3"/>
  <c r="E29" i="3"/>
  <c r="E85" i="3"/>
  <c r="G62" i="3"/>
  <c r="E59" i="3"/>
  <c r="G46" i="3"/>
  <c r="E43" i="3"/>
  <c r="G30" i="3"/>
  <c r="E27" i="3"/>
  <c r="E38" i="3"/>
  <c r="E50" i="3"/>
  <c r="E81" i="3"/>
  <c r="E58" i="3"/>
  <c r="E62" i="3"/>
  <c r="K61" i="3"/>
  <c r="K45" i="3"/>
  <c r="K70" i="3"/>
  <c r="K66" i="3"/>
  <c r="K62" i="3"/>
  <c r="K58" i="3"/>
  <c r="K54" i="3"/>
  <c r="K50" i="3"/>
  <c r="K46" i="3"/>
  <c r="K42" i="3"/>
  <c r="K27" i="3"/>
  <c r="I34" i="3"/>
  <c r="I29" i="3"/>
  <c r="I27" i="3"/>
  <c r="G73" i="3"/>
  <c r="E73" i="3"/>
  <c r="G66" i="3"/>
  <c r="G58" i="3"/>
  <c r="G50" i="3"/>
  <c r="G42" i="3"/>
  <c r="G34" i="3"/>
  <c r="G26" i="3"/>
  <c r="E70" i="3"/>
  <c r="E30" i="3"/>
  <c r="E66" i="3"/>
  <c r="E42" i="3"/>
  <c r="G83" i="3"/>
  <c r="E46" i="3"/>
  <c r="E54" i="3"/>
  <c r="E34" i="3"/>
  <c r="K81" i="3"/>
  <c r="I30" i="3"/>
  <c r="K30" i="3"/>
  <c r="K26" i="3"/>
  <c r="E74" i="3"/>
  <c r="E72" i="3"/>
  <c r="K76" i="3"/>
  <c r="K74" i="3"/>
  <c r="I32" i="3"/>
  <c r="I28" i="3"/>
  <c r="L40" i="3"/>
  <c r="K40" i="3"/>
  <c r="L38" i="3"/>
  <c r="K38" i="3"/>
  <c r="L36" i="3"/>
  <c r="K36" i="3"/>
  <c r="L34" i="3"/>
  <c r="K34" i="3"/>
  <c r="L12" i="3"/>
  <c r="K12" i="3"/>
  <c r="L10" i="3"/>
  <c r="K10" i="3"/>
  <c r="L8" i="3"/>
  <c r="K8" i="3"/>
  <c r="L6" i="3"/>
  <c r="K6" i="3"/>
  <c r="L41" i="3"/>
  <c r="K41" i="3"/>
  <c r="L39" i="3"/>
  <c r="K39" i="3"/>
  <c r="L37" i="3"/>
  <c r="K37" i="3"/>
  <c r="L35" i="3"/>
  <c r="K35" i="3"/>
  <c r="L13" i="3"/>
  <c r="K13" i="3"/>
  <c r="L11" i="3"/>
  <c r="K11" i="3"/>
  <c r="L9" i="3"/>
  <c r="K9" i="3"/>
  <c r="L7" i="3"/>
  <c r="K7" i="3"/>
  <c r="L5" i="3"/>
  <c r="K5" i="3"/>
  <c r="E75" i="3"/>
  <c r="I75" i="3"/>
  <c r="F75" i="3"/>
  <c r="H5" i="3"/>
  <c r="H86" i="3"/>
  <c r="H80" i="3"/>
  <c r="H73" i="3"/>
  <c r="H57" i="3"/>
  <c r="H49" i="3"/>
  <c r="H41" i="3"/>
  <c r="H33" i="3"/>
  <c r="H17" i="3"/>
  <c r="H84" i="3"/>
  <c r="H71" i="3"/>
  <c r="H55" i="3"/>
  <c r="H47" i="3"/>
  <c r="H39" i="3"/>
  <c r="H31" i="3"/>
  <c r="H15" i="3"/>
  <c r="H11" i="3"/>
  <c r="H7" i="3"/>
  <c r="F86" i="3"/>
  <c r="F80" i="3"/>
  <c r="F73" i="3"/>
  <c r="F65" i="3"/>
  <c r="F61" i="3"/>
  <c r="F57" i="3"/>
  <c r="F53" i="3"/>
  <c r="F41" i="3"/>
  <c r="F37" i="3"/>
  <c r="F33" i="3"/>
  <c r="F29" i="3"/>
  <c r="F21" i="3"/>
  <c r="F17" i="3"/>
  <c r="F13" i="3"/>
  <c r="F9" i="3"/>
  <c r="F68" i="3"/>
  <c r="H66" i="3"/>
  <c r="F63" i="3"/>
  <c r="F60" i="3"/>
  <c r="F55" i="3"/>
  <c r="F52" i="3"/>
  <c r="H50" i="3"/>
  <c r="F47" i="3"/>
  <c r="F44" i="3"/>
  <c r="F39" i="3"/>
  <c r="F36" i="3"/>
  <c r="H34" i="3"/>
  <c r="F31" i="3"/>
  <c r="F28" i="3"/>
  <c r="F23" i="3"/>
  <c r="F20" i="3"/>
  <c r="H18" i="3"/>
  <c r="F12" i="3"/>
  <c r="H10" i="3"/>
  <c r="F70" i="3"/>
  <c r="F66" i="3"/>
  <c r="F14" i="3"/>
  <c r="F5" i="3"/>
  <c r="H69" i="3"/>
  <c r="H61" i="3"/>
  <c r="H53" i="3"/>
  <c r="H37" i="3"/>
  <c r="H29" i="3"/>
  <c r="H21" i="3"/>
  <c r="H87" i="3"/>
  <c r="H75" i="3"/>
  <c r="H59" i="3"/>
  <c r="H43" i="3"/>
  <c r="H27" i="3"/>
  <c r="H19" i="3"/>
  <c r="H13" i="3"/>
  <c r="H9" i="3"/>
  <c r="F87" i="3"/>
  <c r="H81" i="3"/>
  <c r="H72" i="3"/>
  <c r="H68" i="3"/>
  <c r="H64" i="3"/>
  <c r="H60" i="3"/>
  <c r="H56" i="3"/>
  <c r="H52" i="3"/>
  <c r="H48" i="3"/>
  <c r="H44" i="3"/>
  <c r="H40" i="3"/>
  <c r="H36" i="3"/>
  <c r="H32" i="3"/>
  <c r="H28" i="3"/>
  <c r="H24" i="3"/>
  <c r="H20" i="3"/>
  <c r="H16" i="3"/>
  <c r="H12" i="3"/>
  <c r="H8" i="3"/>
  <c r="H70" i="3"/>
  <c r="F67" i="3"/>
  <c r="F64" i="3"/>
  <c r="H62" i="3"/>
  <c r="F56" i="3"/>
  <c r="H54" i="3"/>
  <c r="F51" i="3"/>
  <c r="F48" i="3"/>
  <c r="H46" i="3"/>
  <c r="F40" i="3"/>
  <c r="H38" i="3"/>
  <c r="F35" i="3"/>
  <c r="F32" i="3"/>
  <c r="H30" i="3"/>
  <c r="F24" i="3"/>
  <c r="H22" i="3"/>
  <c r="F19" i="3"/>
  <c r="F16" i="3"/>
  <c r="H14" i="3"/>
  <c r="F11" i="3"/>
  <c r="F8" i="3"/>
  <c r="H6" i="3"/>
  <c r="F38" i="3"/>
  <c r="F22" i="3"/>
  <c r="F50" i="3"/>
  <c r="F26" i="3"/>
  <c r="F6" i="3"/>
  <c r="F84" i="3"/>
  <c r="F81" i="3"/>
  <c r="F18" i="3"/>
  <c r="F54" i="3"/>
  <c r="F72" i="3"/>
  <c r="F62" i="3"/>
  <c r="K87" i="3"/>
  <c r="K83" i="3"/>
  <c r="E83" i="3"/>
  <c r="L82" i="3"/>
  <c r="L80" i="3"/>
  <c r="L72" i="3"/>
  <c r="L68" i="3"/>
  <c r="L66" i="3"/>
  <c r="L64" i="3"/>
  <c r="L60" i="3"/>
  <c r="L58" i="3"/>
  <c r="L56" i="3"/>
  <c r="L52" i="3"/>
  <c r="L50" i="3"/>
  <c r="L48" i="3"/>
  <c r="L44" i="3"/>
  <c r="L42" i="3"/>
  <c r="H65" i="3"/>
  <c r="H25" i="3"/>
  <c r="H63" i="3"/>
  <c r="H23" i="3"/>
  <c r="F82" i="3"/>
  <c r="F69" i="3"/>
  <c r="F49" i="3"/>
  <c r="F25" i="3"/>
  <c r="F85" i="3"/>
  <c r="H42" i="3"/>
  <c r="F15" i="3"/>
  <c r="F7" i="3"/>
  <c r="F30" i="3"/>
  <c r="H74" i="3"/>
  <c r="H83" i="3"/>
  <c r="F76" i="3"/>
  <c r="F74" i="3"/>
  <c r="F46" i="3"/>
  <c r="F10" i="3"/>
  <c r="F71" i="3"/>
  <c r="K75" i="3"/>
  <c r="L86" i="3"/>
  <c r="L84" i="3"/>
  <c r="L81" i="3"/>
  <c r="L76" i="3"/>
  <c r="L73" i="3"/>
  <c r="L71" i="3"/>
  <c r="L69" i="3"/>
  <c r="L67" i="3"/>
  <c r="L65" i="3"/>
  <c r="L63" i="3"/>
  <c r="L59" i="3"/>
  <c r="L57" i="3"/>
  <c r="L55" i="3"/>
  <c r="L53" i="3"/>
  <c r="L51" i="3"/>
  <c r="L49" i="3"/>
  <c r="L47" i="3"/>
  <c r="L45" i="3"/>
  <c r="L43" i="3"/>
  <c r="K85" i="3"/>
  <c r="L61" i="3"/>
  <c r="F34" i="3"/>
  <c r="F42" i="3"/>
  <c r="H26" i="3"/>
  <c r="H58" i="3"/>
  <c r="L46" i="3"/>
  <c r="L54" i="3"/>
  <c r="L62" i="3"/>
  <c r="L70" i="3"/>
  <c r="L74" i="3"/>
  <c r="F58" i="3"/>
  <c r="F27" i="3"/>
  <c r="F43" i="3"/>
  <c r="F59" i="3"/>
  <c r="H76" i="3"/>
  <c r="H85" i="3"/>
  <c r="H35" i="3"/>
  <c r="H51" i="3"/>
  <c r="H67" i="3"/>
  <c r="H45" i="3"/>
  <c r="H82" i="3"/>
  <c r="F45" i="3"/>
  <c r="N83" i="3"/>
  <c r="N26" i="3"/>
  <c r="N42" i="3"/>
  <c r="N23" i="3"/>
  <c r="N63" i="3"/>
  <c r="N25" i="3"/>
  <c r="N65" i="3"/>
  <c r="F83" i="3"/>
  <c r="L83" i="3"/>
  <c r="L87" i="3"/>
  <c r="N6" i="3"/>
  <c r="N14" i="3"/>
  <c r="N22" i="3"/>
  <c r="N30" i="3"/>
  <c r="N38" i="3"/>
  <c r="N46" i="3"/>
  <c r="N54" i="3"/>
  <c r="N62" i="3"/>
  <c r="N70" i="3"/>
  <c r="N8" i="3"/>
  <c r="N12" i="3"/>
  <c r="N16" i="3"/>
  <c r="N20" i="3"/>
  <c r="N24" i="3"/>
  <c r="N28" i="3"/>
  <c r="N32" i="3"/>
  <c r="N36" i="3"/>
  <c r="N40" i="3"/>
  <c r="N44" i="3"/>
  <c r="N48" i="3"/>
  <c r="N52" i="3"/>
  <c r="N56" i="3"/>
  <c r="N60" i="3"/>
  <c r="N64" i="3"/>
  <c r="N68" i="3"/>
  <c r="N72" i="3"/>
  <c r="N81" i="3"/>
  <c r="N85" i="3"/>
  <c r="N9" i="3"/>
  <c r="N13" i="3"/>
  <c r="N19" i="3"/>
  <c r="N27" i="3"/>
  <c r="N35" i="3"/>
  <c r="N43" i="3"/>
  <c r="N51" i="3"/>
  <c r="N59" i="3"/>
  <c r="N67" i="3"/>
  <c r="N75" i="3"/>
  <c r="N87" i="3"/>
  <c r="N21" i="3"/>
  <c r="N29" i="3"/>
  <c r="N37" i="3"/>
  <c r="N45" i="3"/>
  <c r="N53" i="3"/>
  <c r="N61" i="3"/>
  <c r="N69" i="3"/>
  <c r="N82" i="3"/>
  <c r="N10" i="3"/>
  <c r="N18" i="3"/>
  <c r="N34" i="3"/>
  <c r="N50" i="3"/>
  <c r="N66" i="3"/>
  <c r="N7" i="3"/>
  <c r="N11" i="3"/>
  <c r="N15" i="3"/>
  <c r="N31" i="3"/>
  <c r="N39" i="3"/>
  <c r="N47" i="3"/>
  <c r="N55" i="3"/>
  <c r="N71" i="3"/>
  <c r="N84" i="3"/>
  <c r="N17" i="3"/>
  <c r="N33" i="3"/>
  <c r="N41" i="3"/>
  <c r="N49" i="3"/>
  <c r="N57" i="3"/>
  <c r="N73" i="3"/>
  <c r="N80" i="3"/>
  <c r="N86" i="3"/>
  <c r="N5" i="3"/>
  <c r="L85" i="3"/>
  <c r="L75" i="3"/>
  <c r="N74" i="3"/>
  <c r="N76" i="3"/>
  <c r="N58" i="3"/>
  <c r="M74" i="3"/>
  <c r="M5" i="3"/>
  <c r="M86" i="3"/>
  <c r="M80" i="3"/>
  <c r="M73" i="3"/>
  <c r="M57" i="3"/>
  <c r="M49" i="3"/>
  <c r="M41" i="3"/>
  <c r="M33" i="3"/>
  <c r="M17" i="3"/>
  <c r="M84" i="3"/>
  <c r="M71" i="3"/>
  <c r="M55" i="3"/>
  <c r="M47" i="3"/>
  <c r="M39" i="3"/>
  <c r="M31" i="3"/>
  <c r="M15" i="3"/>
  <c r="M11" i="3"/>
  <c r="M7" i="3"/>
  <c r="M66" i="3"/>
  <c r="M50" i="3"/>
  <c r="M34" i="3"/>
  <c r="M18" i="3"/>
  <c r="M10" i="3"/>
  <c r="M82" i="3"/>
  <c r="M69" i="3"/>
  <c r="M61" i="3"/>
  <c r="M53" i="3"/>
  <c r="M45" i="3"/>
  <c r="M37" i="3"/>
  <c r="M29" i="3"/>
  <c r="M21" i="3"/>
  <c r="M87" i="3"/>
  <c r="M75" i="3"/>
  <c r="M67" i="3"/>
  <c r="M59" i="3"/>
  <c r="M51" i="3"/>
  <c r="M43" i="3"/>
  <c r="M35" i="3"/>
  <c r="M27" i="3"/>
  <c r="M19" i="3"/>
  <c r="M13" i="3"/>
  <c r="M9" i="3"/>
  <c r="M85" i="3"/>
  <c r="M81" i="3"/>
  <c r="M76" i="3"/>
  <c r="M72" i="3"/>
  <c r="M68" i="3"/>
  <c r="M64" i="3"/>
  <c r="M60" i="3"/>
  <c r="M56" i="3"/>
  <c r="M52" i="3"/>
  <c r="M48" i="3"/>
  <c r="M44" i="3"/>
  <c r="M40" i="3"/>
  <c r="M36" i="3"/>
  <c r="M32" i="3"/>
  <c r="M28" i="3"/>
  <c r="M24" i="3"/>
  <c r="M20" i="3"/>
  <c r="M16" i="3"/>
  <c r="M12" i="3"/>
  <c r="M8" i="3"/>
  <c r="M70" i="3"/>
  <c r="M62" i="3"/>
  <c r="M54" i="3"/>
  <c r="M46" i="3"/>
  <c r="M38" i="3"/>
  <c r="M30" i="3"/>
  <c r="M22" i="3"/>
  <c r="M14" i="3"/>
  <c r="M6" i="3"/>
  <c r="M65" i="3"/>
  <c r="M25" i="3"/>
  <c r="M63" i="3"/>
  <c r="M23" i="3"/>
  <c r="M58" i="3"/>
  <c r="M42" i="3"/>
  <c r="M26" i="3"/>
  <c r="M83" i="3"/>
  <c r="CJ69" i="2" l="1"/>
  <c r="CI69" i="2"/>
  <c r="CJ49" i="2"/>
  <c r="CI49" i="2"/>
  <c r="CJ52" i="2"/>
  <c r="CI52" i="2"/>
  <c r="CI63" i="2"/>
  <c r="CJ63" i="2"/>
  <c r="CJ82" i="2"/>
  <c r="CI82" i="2"/>
  <c r="CJ88" i="2"/>
  <c r="CI88" i="2"/>
  <c r="CJ97" i="2"/>
  <c r="CI97" i="2"/>
  <c r="CI76" i="2"/>
  <c r="CJ76" i="2"/>
  <c r="CI101" i="2"/>
  <c r="CJ101" i="2"/>
  <c r="CJ54" i="2"/>
  <c r="CI54" i="2"/>
  <c r="CI87" i="2"/>
  <c r="CJ87" i="2"/>
  <c r="CI99" i="2"/>
  <c r="CJ99" i="2"/>
  <c r="CI6" i="2"/>
  <c r="CJ6" i="2"/>
  <c r="CJ42" i="2"/>
  <c r="CI42" i="2"/>
  <c r="CJ94" i="2"/>
  <c r="CI94" i="2"/>
  <c r="CI103" i="2"/>
  <c r="CJ103" i="2"/>
  <c r="CF87" i="2"/>
  <c r="CJ91" i="2"/>
  <c r="CJ98" i="2"/>
  <c r="CJ100" i="2"/>
  <c r="CJ102" i="2"/>
  <c r="CF54" i="2"/>
  <c r="CJ58" i="2"/>
  <c r="CF69" i="2"/>
  <c r="CI41" i="2"/>
  <c r="CJ62" i="2"/>
  <c r="CF76" i="2"/>
  <c r="CG80" i="2"/>
  <c r="CI65" i="2"/>
  <c r="CF49" i="2"/>
  <c r="CJ5" i="2"/>
  <c r="CF103" i="2"/>
  <c r="CF63" i="2"/>
  <c r="CF97" i="2"/>
  <c r="CF42" i="2"/>
  <c r="CG92" i="2"/>
  <c r="CI92" i="2" l="1"/>
  <c r="CJ92" i="2"/>
  <c r="CJ80" i="2"/>
  <c r="CI80" i="2"/>
</calcChain>
</file>

<file path=xl/comments1.xml><?xml version="1.0" encoding="utf-8"?>
<comments xmlns="http://schemas.openxmlformats.org/spreadsheetml/2006/main">
  <authors>
    <author>dsantos</author>
    <author>SAndrade</author>
  </authors>
  <commentList>
    <comment ref="AM36" authorId="0" shapeId="0">
      <text>
        <r>
          <rPr>
            <b/>
            <sz val="12"/>
            <color indexed="81"/>
            <rFont val="Tahoma"/>
            <family val="2"/>
          </rPr>
          <t>dsantos:
Aumento de preço aprovado pela CMED após abril 21017 divulgado relatório Sammed Julho 2017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A108" authorId="1" shapeId="0">
      <text>
        <r>
          <rPr>
            <b/>
            <sz val="8"/>
            <color indexed="81"/>
            <rFont val="Tahoma"/>
            <family val="2"/>
          </rPr>
          <t>SAndrade: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<sst xmlns="http://schemas.openxmlformats.org/spreadsheetml/2006/main" count="419" uniqueCount="174">
  <si>
    <t>COD</t>
  </si>
  <si>
    <t>CODIGO BARRAS</t>
  </si>
  <si>
    <t>Fabrica</t>
  </si>
  <si>
    <t>Max Cons</t>
  </si>
  <si>
    <t>APLAUSE 20MG - CAIXA COM 30 COMPRIMIDOS</t>
  </si>
  <si>
    <t>ASDRON COMPRIMIDOS CAIXA 20</t>
  </si>
  <si>
    <t>ASDRON GOTAS FRASCO 30 ML</t>
  </si>
  <si>
    <t>ASDRON XAROPE FRASCO 100 ML</t>
  </si>
  <si>
    <t>CALDE COMPRIMIDOS CAIXA COM 60</t>
  </si>
  <si>
    <t xml:space="preserve">DENACEN 06MG COMPRIMIDOS CAIXA 20 </t>
  </si>
  <si>
    <t xml:space="preserve">DENACEN 30MG COMPRIMIDOS CAIXA 10 </t>
  </si>
  <si>
    <t>DEXAGIL COMPRIMIDOS CAIXA 20</t>
  </si>
  <si>
    <t>DEXAGIL INJETÁVEL 3X1ML B / 3X2ML A</t>
  </si>
  <si>
    <t>ENDOFOLIN 2 MG COMPRIMIDOS CAIXA 20</t>
  </si>
  <si>
    <t>ENDOFOLIN 5 MG COMPRIMIDOS CAIXA 20</t>
  </si>
  <si>
    <t>ENDOFOLIN 5 MG COMPRIMIDOS CAIXA 30</t>
  </si>
  <si>
    <t>ENDOFOLIN GOTAS FRASCO 30 ML</t>
  </si>
  <si>
    <t>ENDOFOLIN LÍQUIDO FRASCO 100 ML</t>
  </si>
  <si>
    <t>FRUTOPLEX ENDOVENOSO CAIXA 3 X 10 ML</t>
  </si>
  <si>
    <t>FRUTOPLEX ENDOVENOSO CAIXA 3 X 20 ML</t>
  </si>
  <si>
    <t>INFLANAN FC 20 MG COMPRIMIDOS CAIXA 8</t>
  </si>
  <si>
    <t>INFLANAN FC 20 MG COMPRIMIDOS CAIXA 16</t>
  </si>
  <si>
    <t>IPERISAN COMPRIMIDOS CAIXA COM 20</t>
  </si>
  <si>
    <t>IPERISAN COMPRIMIDOS CAIXA COM 30</t>
  </si>
  <si>
    <t>IPERISAN COMPRIMIDOS CAIXA COM 60</t>
  </si>
  <si>
    <t>LOSARTEC 25MG COMPRIMIDOS CAIXA 10</t>
  </si>
  <si>
    <t>LOSARTEC 25MG COMPRIMIDOS CAIXA 30</t>
  </si>
  <si>
    <t>LOSARTEC 50MG COMPRIMIDOS CAIXA 10</t>
  </si>
  <si>
    <t>LOSARTEC 50MG COMPRIMIDOS CAIXA 30</t>
  </si>
  <si>
    <t>MONALESS 600 MG COM 60 CAPSULAS</t>
  </si>
  <si>
    <t>NICORD 10 MG COMPRIMIDOS CAIXA 20</t>
  </si>
  <si>
    <t>NICORD 2,5 MG COMPRIMIDOS CAIXA 20</t>
  </si>
  <si>
    <t>NICORD 5 MG COMPRIMIDOS CAIXA 10</t>
  </si>
  <si>
    <t>NICORD 5 MG COMPRIMIDOS CAIXA 20</t>
  </si>
  <si>
    <t>OSTENAN 70MG 04 COMPRIMIDOS</t>
  </si>
  <si>
    <t>PASALIX BL CAIXA 20 COMPRIMIDOS</t>
  </si>
  <si>
    <t>PASALIX LÍQUIDO FRASCO 100 ML</t>
  </si>
  <si>
    <t>SONORIPAN CAIXA COM 30 COMPRIMIDOS</t>
  </si>
  <si>
    <t>TAKIL CREME BISNAGA COM 35 G</t>
  </si>
  <si>
    <t>TAMARIL CÁPSULAS CAIXA 20</t>
  </si>
  <si>
    <t>TENAG COMPRIMIDOS CAIXA COM 20</t>
  </si>
  <si>
    <t>TENAVIT COMPRIMIDOS CAIXA COM 30</t>
  </si>
  <si>
    <t>TENSULAN CÁPSULAS CAIXA 30</t>
  </si>
  <si>
    <t>TRIVAGEL-N CREME BISNAGA 60 G</t>
  </si>
  <si>
    <t>VAGI-C 250MG COMPRIMIDOS CX COM 06</t>
  </si>
  <si>
    <t>VECASTEN COMPRIMIDOS CAIXA COM 20</t>
  </si>
  <si>
    <t xml:space="preserve">VICOG COMPRIMIDOS CAIXA COM 30 </t>
  </si>
  <si>
    <t>VINOCARD Q10 10MG 30 COMPRIMIDOS</t>
  </si>
  <si>
    <t>VINOCARD Q10 50MG 20 COMPRIMIDOS</t>
  </si>
  <si>
    <t>VITERGAN MASTER CX COM 30 CAPSULAS</t>
  </si>
  <si>
    <t>VITERGAN PRÉ-NATAL COMPRIMIDOS CAIXA 30</t>
  </si>
  <si>
    <t>VITERGAN ZINCO COMPRIMIDOS CAIXA 30</t>
  </si>
  <si>
    <t xml:space="preserve">VITERGAN ZINCO PL 30 COMPRIMIDOS </t>
  </si>
  <si>
    <t xml:space="preserve">MAGNEN B6 COMP REVESTIDO CAIXA 30 </t>
  </si>
  <si>
    <t>VINOCARD Q10 50MG 10 COMPRIMIDOS</t>
  </si>
  <si>
    <t>CALDE COMPRIMIDOS CAIXA COM 20</t>
  </si>
  <si>
    <t>MONALESS 600 MG COM 30 CAPSULAS</t>
  </si>
  <si>
    <t>Sugestão</t>
  </si>
  <si>
    <t>MAGSTRESS 36 CÁPSULAS</t>
  </si>
  <si>
    <t>CODIGO GGREM</t>
  </si>
  <si>
    <t>FOLIRON ITF SUSPENSÃO ORAL FR 30ML</t>
  </si>
  <si>
    <t>VECASTEN COMPRIMIDOS CAIXA COM 30</t>
  </si>
  <si>
    <t>CALDÊ  MAG C/ 60 COMPR</t>
  </si>
  <si>
    <t>Distrib.</t>
  </si>
  <si>
    <t xml:space="preserve">PRODUTOS </t>
  </si>
  <si>
    <t>VITERGAN MASTER CX COM 10 CAPSULAS</t>
  </si>
  <si>
    <t>VITERGAN ZINCO COMPRIMIDOS CAIXA 10</t>
  </si>
  <si>
    <t xml:space="preserve">VITERGAN ZINCO PL 10 COMPRIMIDOS </t>
  </si>
  <si>
    <t>VITERGAN PRÉ-NATAL COMPRIMIDOS CAIXA 10</t>
  </si>
  <si>
    <t>MONALESS 600 MG COM 10 CAPSULAS</t>
  </si>
  <si>
    <t xml:space="preserve">VICOG COMPRIMIDOS CAIXA COM 10 </t>
  </si>
  <si>
    <t>524812100007903</t>
  </si>
  <si>
    <t>524812030007704</t>
  </si>
  <si>
    <t>524801804115417</t>
  </si>
  <si>
    <t>524813010008003</t>
  </si>
  <si>
    <t>524800401114414</t>
  </si>
  <si>
    <t>524800402137418</t>
  </si>
  <si>
    <t>524800403133416</t>
  </si>
  <si>
    <t>524803301110411</t>
  </si>
  <si>
    <t>524800701118415</t>
  </si>
  <si>
    <t>524800702114413</t>
  </si>
  <si>
    <t>524800801112419</t>
  </si>
  <si>
    <t>524800802151418</t>
  </si>
  <si>
    <t>524800901117412</t>
  </si>
  <si>
    <t>524800902113410</t>
  </si>
  <si>
    <t>524800905112415</t>
  </si>
  <si>
    <t>524800903136414</t>
  </si>
  <si>
    <t>524800904132412</t>
  </si>
  <si>
    <t>524804201136417</t>
  </si>
  <si>
    <t>524801001152414</t>
  </si>
  <si>
    <t>524801002159412</t>
  </si>
  <si>
    <t>524801303116410</t>
  </si>
  <si>
    <t>524801302111415</t>
  </si>
  <si>
    <t>524801601117415</t>
  </si>
  <si>
    <t>524801602113413</t>
  </si>
  <si>
    <t>524801603111414</t>
  </si>
  <si>
    <t>524801604116411</t>
  </si>
  <si>
    <t>524804101115418</t>
  </si>
  <si>
    <t>524801701111419</t>
  </si>
  <si>
    <t>524801702118417</t>
  </si>
  <si>
    <t>524801703114415</t>
  </si>
  <si>
    <t>524801704110413</t>
  </si>
  <si>
    <t>524802201163418</t>
  </si>
  <si>
    <t>524803701119416</t>
  </si>
  <si>
    <t>524802501116415</t>
  </si>
  <si>
    <t>524802601161412</t>
  </si>
  <si>
    <t>524803601114315</t>
  </si>
  <si>
    <t>524803501111314</t>
  </si>
  <si>
    <t>524802801111419</t>
  </si>
  <si>
    <t>524802802116414</t>
  </si>
  <si>
    <t>524802803112412</t>
  </si>
  <si>
    <t>524802901114428</t>
  </si>
  <si>
    <t>524803001117429</t>
  </si>
  <si>
    <t>524803101111422</t>
  </si>
  <si>
    <t>524803201116426</t>
  </si>
  <si>
    <t>FOLIRON COMP REV CT C/ 30</t>
  </si>
  <si>
    <t>VITERSOL D GTS FR C/ 20 ML</t>
  </si>
  <si>
    <t>VITERSOL D CAP CT C/ 60</t>
  </si>
  <si>
    <t>TENAVIT COMPRIMIDOS CAIXA COM 10</t>
  </si>
  <si>
    <t>TENAG COMPRIMIDOS CAIXA COM 10</t>
  </si>
  <si>
    <t>PROSTAT-HPB CAPSULAS CAIXA COM 30</t>
  </si>
  <si>
    <t>PROSTAT-HPB CAPSULAS CAIXA COM 10</t>
  </si>
  <si>
    <t>TENSULAN CÁPSULAS CAIXA 10</t>
  </si>
  <si>
    <t xml:space="preserve">MAGNEN B6 COMP REVESTIDO CAIXA 10 </t>
  </si>
  <si>
    <t xml:space="preserve">BARIVIT COMP REV MASTIGÁVEL CT C/ 60 </t>
  </si>
  <si>
    <t>CALDE K2 COMP REV CT C/ 30</t>
  </si>
  <si>
    <t>NORMATEN FIT SACHE CT C/ 10</t>
  </si>
  <si>
    <t>TENFLAX SACHE CT C/ 30</t>
  </si>
  <si>
    <t>APLAUSE COMP REV CT C/ 20 OR</t>
  </si>
  <si>
    <t>PERMEAR 300MG COMPRIMIDOS CAIXA 20</t>
  </si>
  <si>
    <t>PERMEAR 400MG COMPRIMIDOS CAIXA 60</t>
  </si>
  <si>
    <t>PERMEAR 300MG COMPRIMIDOS CAIXA 30</t>
  </si>
  <si>
    <t>Lib</t>
  </si>
  <si>
    <t>c</t>
  </si>
  <si>
    <t>AUM</t>
  </si>
  <si>
    <t>Sim</t>
  </si>
  <si>
    <t>Não</t>
  </si>
  <si>
    <t>COPIAR</t>
  </si>
  <si>
    <t>Tabela a Ser aumentada</t>
  </si>
  <si>
    <t>VINOQ 10 30 CAP</t>
  </si>
  <si>
    <t>Aum</t>
  </si>
  <si>
    <t>PERMEAR 300MG COMPRIMIDOS CAIXA 10</t>
  </si>
  <si>
    <t>PREFOLIN CAP CT C/ 30</t>
  </si>
  <si>
    <t>Zona Franca - 18%</t>
  </si>
  <si>
    <t>7896226105505</t>
  </si>
  <si>
    <t>TABELA BASE</t>
  </si>
  <si>
    <t>17,5%</t>
  </si>
  <si>
    <t>ENDOFOLIN 2 MG COMPRIMIDOS CAIXA 30</t>
  </si>
  <si>
    <t>ENDOFOLIN 5 MG COMPRIMIDOS CAIXA 90</t>
  </si>
  <si>
    <t>KEFERIM SUSP ORAL FR C/ 30ML OR</t>
  </si>
  <si>
    <t>BARIVIT LARANJA COM REV MAST CT C/60 OR</t>
  </si>
  <si>
    <t>TENFLAX PLUS SACHE CT C/ 30</t>
  </si>
  <si>
    <t>ZINCOPRO CAP DURA CT C/ 6 OR</t>
  </si>
  <si>
    <t>ZINCOPRO SACHE CT C/ 4 OR</t>
  </si>
  <si>
    <t>CALDE KM COMP REV CT C/ 30 OR</t>
  </si>
  <si>
    <t>NÍVEL</t>
  </si>
  <si>
    <t>COMERC.</t>
  </si>
  <si>
    <t>524816070008103</t>
  </si>
  <si>
    <t>524816090008203</t>
  </si>
  <si>
    <t>ENDOFOLIN 5 MG COMPRIMIDOS CAIXA 60</t>
  </si>
  <si>
    <t>FOLIRON COMP REV CT C/ 60</t>
  </si>
  <si>
    <t>524816090008303</t>
  </si>
  <si>
    <t>524812030007804</t>
  </si>
  <si>
    <t xml:space="preserve">CHECK </t>
  </si>
  <si>
    <t>PASALIX PI 500MG CAIXA 20 COMPRIMIDOS</t>
  </si>
  <si>
    <t>VIGÊNCIA A PARTIR DE 01/10/2017</t>
  </si>
  <si>
    <t>VIGÊNCIA TABELA BASE 01/09/2017</t>
  </si>
  <si>
    <t>OMEGAFOLIN CAP MOLE CT C/60 OR</t>
  </si>
  <si>
    <t>VECASTEN GEL BG C/150G OR</t>
  </si>
  <si>
    <t>DESCONTO PRATICADO BALCÃO</t>
  </si>
  <si>
    <t>PREÇO REAL AO CONSUMIDOR</t>
  </si>
  <si>
    <t>Gilberto</t>
  </si>
  <si>
    <t>Glauco / Sra. Janice</t>
  </si>
  <si>
    <t>Aumento de preços - Abr/18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</si>
</sst>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.000_-;\-* #,##0.000_-;_-* &quot;-&quot;??_-;_-@_-"/>
    <numFmt numFmtId="165" formatCode="_-* #,##0.000000_-;\-* #,##0.000000_-;_-* &quot;-&quot;??_-;_-@_-"/>
    <numFmt numFmtId="166" formatCode="0.0"/>
  </numFmts>
  <fonts count="55" x14ac:knownFonts="1">
    <font>
      <sz val="11"/>
      <color theme="1"/>
      <name val="Calibri"/>
      <family val="2"/>
      <scheme val="minor"/>
    </font>
    <font>
      <sz val="16"/>
      <name val="Arial"/>
      <family val="2"/>
    </font>
    <font>
      <b/>
      <sz val="16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indexed="8"/>
      <name val="Calibri"/>
      <family val="2"/>
    </font>
    <font>
      <sz val="16"/>
      <color indexed="8"/>
      <name val="Arial"/>
      <family val="2"/>
    </font>
    <font>
      <sz val="16"/>
      <color indexed="10"/>
      <name val="Arial"/>
      <family val="2"/>
    </font>
    <font>
      <sz val="16"/>
      <color indexed="8"/>
      <name val="Calibri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sz val="19"/>
      <color indexed="8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16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Calibri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8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3" borderId="0" applyNumberFormat="0" applyBorder="0" applyAlignment="0" applyProtection="0"/>
    <xf numFmtId="0" fontId="41" fillId="34" borderId="18" applyNumberFormat="0" applyAlignment="0" applyProtection="0"/>
    <xf numFmtId="0" fontId="42" fillId="35" borderId="19" applyNumberFormat="0" applyAlignment="0" applyProtection="0"/>
    <xf numFmtId="0" fontId="43" fillId="0" borderId="20" applyNumberFormat="0" applyFill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44" fillId="42" borderId="18" applyNumberFormat="0" applyAlignment="0" applyProtection="0"/>
    <xf numFmtId="0" fontId="45" fillId="43" borderId="0" applyNumberFormat="0" applyBorder="0" applyAlignment="0" applyProtection="0"/>
    <xf numFmtId="0" fontId="46" fillId="44" borderId="0" applyNumberFormat="0" applyBorder="0" applyAlignment="0" applyProtection="0"/>
    <xf numFmtId="0" fontId="5" fillId="45" borderId="21" applyNumberFormat="0" applyFont="0" applyAlignment="0" applyProtection="0"/>
    <xf numFmtId="9" fontId="5" fillId="0" borderId="0" applyFont="0" applyFill="0" applyBorder="0" applyAlignment="0" applyProtection="0"/>
    <xf numFmtId="0" fontId="47" fillId="34" borderId="22" applyNumberFormat="0" applyAlignment="0" applyProtection="0"/>
    <xf numFmtId="43" fontId="5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23" applyNumberFormat="0" applyFill="0" applyAlignment="0" applyProtection="0"/>
    <xf numFmtId="0" fontId="52" fillId="0" borderId="24" applyNumberFormat="0" applyFill="0" applyAlignment="0" applyProtection="0"/>
    <xf numFmtId="0" fontId="53" fillId="0" borderId="2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26" applyNumberFormat="0" applyFill="0" applyAlignment="0" applyProtection="0"/>
  </cellStyleXfs>
  <cellXfs count="301">
    <xf numFmtId="0" fontId="0" fillId="0" borderId="0" xfId="0"/>
    <xf numFmtId="1" fontId="1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0" fontId="6" fillId="0" borderId="0" xfId="0" applyFont="1" applyAlignment="1"/>
    <xf numFmtId="0" fontId="7" fillId="0" borderId="0" xfId="0" applyFont="1" applyAlignment="1"/>
    <xf numFmtId="4" fontId="6" fillId="0" borderId="0" xfId="0" applyNumberFormat="1" applyFont="1" applyAlignment="1"/>
    <xf numFmtId="1" fontId="6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/>
    </xf>
    <xf numFmtId="0" fontId="1" fillId="0" borderId="4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vertical="center"/>
    </xf>
    <xf numFmtId="2" fontId="1" fillId="0" borderId="5" xfId="0" applyNumberFormat="1" applyFont="1" applyFill="1" applyBorder="1" applyAlignment="1">
      <alignment horizontal="right" vertical="center"/>
    </xf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left" vertical="center"/>
    </xf>
    <xf numFmtId="2" fontId="1" fillId="0" borderId="7" xfId="0" applyNumberFormat="1" applyFont="1" applyFill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0" fontId="1" fillId="0" borderId="0" xfId="0" applyFont="1" applyAlignment="1"/>
    <xf numFmtId="0" fontId="8" fillId="0" borderId="9" xfId="0" applyFont="1" applyBorder="1" applyAlignment="1"/>
    <xf numFmtId="0" fontId="8" fillId="0" borderId="0" xfId="0" applyFont="1" applyAlignment="1"/>
    <xf numFmtId="0" fontId="9" fillId="0" borderId="0" xfId="0" applyFont="1" applyAlignment="1"/>
    <xf numFmtId="0" fontId="10" fillId="0" borderId="0" xfId="0" applyFont="1" applyAlignment="1"/>
    <xf numFmtId="1" fontId="6" fillId="0" borderId="10" xfId="0" applyNumberFormat="1" applyFont="1" applyBorder="1" applyAlignment="1">
      <alignment horizontal="left" vertical="center"/>
    </xf>
    <xf numFmtId="4" fontId="6" fillId="0" borderId="10" xfId="0" applyNumberFormat="1" applyFont="1" applyBorder="1" applyAlignment="1"/>
    <xf numFmtId="1" fontId="6" fillId="0" borderId="10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left" vertical="center"/>
    </xf>
    <xf numFmtId="0" fontId="8" fillId="0" borderId="10" xfId="0" applyFont="1" applyBorder="1" applyAlignment="1"/>
    <xf numFmtId="1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4" fontId="13" fillId="2" borderId="12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vertical="center"/>
    </xf>
    <xf numFmtId="4" fontId="11" fillId="0" borderId="0" xfId="0" applyNumberFormat="1" applyFont="1" applyAlignment="1"/>
    <xf numFmtId="4" fontId="13" fillId="2" borderId="13" xfId="0" applyNumberFormat="1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4" fontId="11" fillId="0" borderId="14" xfId="0" applyNumberFormat="1" applyFont="1" applyFill="1" applyBorder="1" applyAlignment="1">
      <alignment vertical="center"/>
    </xf>
    <xf numFmtId="0" fontId="6" fillId="3" borderId="0" xfId="0" applyFont="1" applyFill="1" applyAlignment="1"/>
    <xf numFmtId="4" fontId="11" fillId="0" borderId="12" xfId="0" applyNumberFormat="1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6" fillId="4" borderId="1" xfId="0" applyNumberFormat="1" applyFont="1" applyFill="1" applyBorder="1" applyAlignment="1">
      <alignment vertical="center"/>
    </xf>
    <xf numFmtId="2" fontId="1" fillId="5" borderId="3" xfId="0" applyNumberFormat="1" applyFont="1" applyFill="1" applyBorder="1" applyAlignment="1">
      <alignment horizontal="center" vertical="center"/>
    </xf>
    <xf numFmtId="2" fontId="2" fillId="5" borderId="3" xfId="0" applyNumberFormat="1" applyFont="1" applyFill="1" applyBorder="1" applyAlignment="1">
      <alignment horizontal="center" vertical="center"/>
    </xf>
    <xf numFmtId="2" fontId="2" fillId="5" borderId="15" xfId="0" applyNumberFormat="1" applyFont="1" applyFill="1" applyBorder="1" applyAlignment="1">
      <alignment horizontal="center" vertical="center"/>
    </xf>
    <xf numFmtId="2" fontId="16" fillId="5" borderId="15" xfId="0" applyNumberFormat="1" applyFont="1" applyFill="1" applyBorder="1" applyAlignment="1">
      <alignment horizontal="right" vertical="center"/>
    </xf>
    <xf numFmtId="164" fontId="6" fillId="0" borderId="4" xfId="35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6" fillId="0" borderId="6" xfId="35" applyNumberFormat="1" applyFont="1" applyBorder="1" applyAlignment="1">
      <alignment horizontal="center"/>
    </xf>
    <xf numFmtId="1" fontId="19" fillId="0" borderId="0" xfId="0" applyNumberFormat="1" applyFont="1" applyAlignment="1">
      <alignment horizontal="center"/>
    </xf>
    <xf numFmtId="0" fontId="20" fillId="0" borderId="2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vertical="center"/>
    </xf>
    <xf numFmtId="2" fontId="21" fillId="0" borderId="3" xfId="0" applyNumberFormat="1" applyFont="1" applyFill="1" applyBorder="1" applyAlignment="1">
      <alignment horizontal="center" vertical="center"/>
    </xf>
    <xf numFmtId="2" fontId="20" fillId="0" borderId="3" xfId="0" applyNumberFormat="1" applyFont="1" applyFill="1" applyBorder="1" applyAlignment="1">
      <alignment horizontal="center" vertical="center"/>
    </xf>
    <xf numFmtId="2" fontId="20" fillId="0" borderId="15" xfId="0" applyNumberFormat="1" applyFont="1" applyFill="1" applyBorder="1" applyAlignment="1">
      <alignment horizontal="center" vertical="center"/>
    </xf>
    <xf numFmtId="2" fontId="20" fillId="0" borderId="15" xfId="0" applyNumberFormat="1" applyFont="1" applyFill="1" applyBorder="1" applyAlignment="1">
      <alignment horizontal="right" vertical="center"/>
    </xf>
    <xf numFmtId="0" fontId="22" fillId="0" borderId="0" xfId="0" applyFont="1"/>
    <xf numFmtId="1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4" fontId="21" fillId="0" borderId="10" xfId="0" applyNumberFormat="1" applyFont="1" applyBorder="1" applyAlignment="1">
      <alignment horizontal="center" vertical="center"/>
    </xf>
    <xf numFmtId="4" fontId="20" fillId="2" borderId="12" xfId="0" applyNumberFormat="1" applyFont="1" applyFill="1" applyBorder="1" applyAlignment="1">
      <alignment horizontal="center" vertical="center"/>
    </xf>
    <xf numFmtId="1" fontId="23" fillId="0" borderId="14" xfId="0" applyNumberFormat="1" applyFont="1" applyFill="1" applyBorder="1" applyAlignment="1">
      <alignment horizontal="center" vertical="center"/>
    </xf>
    <xf numFmtId="0" fontId="23" fillId="0" borderId="14" xfId="0" applyNumberFormat="1" applyFont="1" applyFill="1" applyBorder="1" applyAlignment="1">
      <alignment vertical="center"/>
    </xf>
    <xf numFmtId="4" fontId="23" fillId="0" borderId="14" xfId="0" applyNumberFormat="1" applyFont="1" applyFill="1" applyBorder="1" applyAlignment="1">
      <alignment vertical="center"/>
    </xf>
    <xf numFmtId="1" fontId="23" fillId="0" borderId="1" xfId="0" applyNumberFormat="1" applyFont="1" applyFill="1" applyBorder="1" applyAlignment="1">
      <alignment horizontal="center" vertical="center"/>
    </xf>
    <xf numFmtId="4" fontId="23" fillId="0" borderId="1" xfId="0" applyNumberFormat="1" applyFont="1" applyFill="1" applyBorder="1" applyAlignment="1">
      <alignment vertical="center"/>
    </xf>
    <xf numFmtId="1" fontId="21" fillId="0" borderId="1" xfId="0" applyNumberFormat="1" applyFont="1" applyFill="1" applyBorder="1" applyAlignment="1">
      <alignment horizontal="center" vertical="center"/>
    </xf>
    <xf numFmtId="0" fontId="23" fillId="0" borderId="1" xfId="0" applyNumberFormat="1" applyFont="1" applyFill="1" applyBorder="1" applyAlignment="1">
      <alignment vertical="center"/>
    </xf>
    <xf numFmtId="0" fontId="21" fillId="0" borderId="1" xfId="0" applyNumberFormat="1" applyFont="1" applyFill="1" applyBorder="1" applyAlignment="1">
      <alignment vertical="center"/>
    </xf>
    <xf numFmtId="1" fontId="23" fillId="3" borderId="1" xfId="0" applyNumberFormat="1" applyFont="1" applyFill="1" applyBorder="1" applyAlignment="1">
      <alignment horizontal="center" vertical="center"/>
    </xf>
    <xf numFmtId="4" fontId="23" fillId="3" borderId="1" xfId="0" applyNumberFormat="1" applyFont="1" applyFill="1" applyBorder="1" applyAlignment="1">
      <alignment vertical="center"/>
    </xf>
    <xf numFmtId="1" fontId="23" fillId="0" borderId="12" xfId="0" applyNumberFormat="1" applyFont="1" applyFill="1" applyBorder="1" applyAlignment="1">
      <alignment horizontal="center" vertical="center"/>
    </xf>
    <xf numFmtId="4" fontId="23" fillId="0" borderId="12" xfId="0" applyNumberFormat="1" applyFont="1" applyFill="1" applyBorder="1" applyAlignment="1">
      <alignment vertical="center"/>
    </xf>
    <xf numFmtId="1" fontId="23" fillId="0" borderId="0" xfId="0" applyNumberFormat="1" applyFont="1" applyAlignment="1">
      <alignment horizontal="center"/>
    </xf>
    <xf numFmtId="1" fontId="23" fillId="0" borderId="0" xfId="0" applyNumberFormat="1" applyFont="1" applyAlignment="1">
      <alignment horizontal="center" vertical="center"/>
    </xf>
    <xf numFmtId="0" fontId="23" fillId="0" borderId="0" xfId="0" applyFont="1" applyAlignment="1"/>
    <xf numFmtId="4" fontId="23" fillId="0" borderId="0" xfId="0" applyNumberFormat="1" applyFont="1" applyAlignment="1"/>
    <xf numFmtId="4" fontId="20" fillId="2" borderId="13" xfId="0" applyNumberFormat="1" applyFont="1" applyFill="1" applyBorder="1" applyAlignment="1">
      <alignment horizontal="center" vertical="center"/>
    </xf>
    <xf numFmtId="0" fontId="23" fillId="0" borderId="5" xfId="0" applyNumberFormat="1" applyFont="1" applyFill="1" applyBorder="1" applyAlignment="1">
      <alignment vertical="center"/>
    </xf>
    <xf numFmtId="1" fontId="23" fillId="0" borderId="10" xfId="0" applyNumberFormat="1" applyFont="1" applyBorder="1" applyAlignment="1">
      <alignment horizontal="center"/>
    </xf>
    <xf numFmtId="1" fontId="23" fillId="0" borderId="10" xfId="0" applyNumberFormat="1" applyFont="1" applyBorder="1" applyAlignment="1">
      <alignment horizontal="left" vertical="center"/>
    </xf>
    <xf numFmtId="4" fontId="23" fillId="0" borderId="10" xfId="0" applyNumberFormat="1" applyFont="1" applyBorder="1" applyAlignment="1"/>
    <xf numFmtId="0" fontId="21" fillId="0" borderId="11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/>
    </xf>
    <xf numFmtId="0" fontId="22" fillId="0" borderId="10" xfId="0" applyFont="1" applyBorder="1" applyAlignment="1"/>
    <xf numFmtId="0" fontId="22" fillId="0" borderId="9" xfId="0" applyFont="1" applyBorder="1" applyAlignment="1"/>
    <xf numFmtId="0" fontId="21" fillId="0" borderId="4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2" fontId="21" fillId="0" borderId="0" xfId="0" applyNumberFormat="1" applyFont="1" applyFill="1" applyBorder="1" applyAlignment="1">
      <alignment horizontal="center" vertical="center"/>
    </xf>
    <xf numFmtId="2" fontId="21" fillId="0" borderId="5" xfId="0" applyNumberFormat="1" applyFont="1" applyBorder="1" applyAlignment="1">
      <alignment horizontal="center" vertical="center"/>
    </xf>
    <xf numFmtId="0" fontId="20" fillId="0" borderId="4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vertical="center"/>
    </xf>
    <xf numFmtId="2" fontId="20" fillId="0" borderId="0" xfId="0" applyNumberFormat="1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vertical="center"/>
    </xf>
    <xf numFmtId="2" fontId="21" fillId="0" borderId="5" xfId="0" applyNumberFormat="1" applyFont="1" applyFill="1" applyBorder="1" applyAlignment="1">
      <alignment horizontal="right" vertical="center"/>
    </xf>
    <xf numFmtId="0" fontId="21" fillId="0" borderId="6" xfId="0" applyFont="1" applyFill="1" applyBorder="1" applyAlignment="1">
      <alignment vertical="center"/>
    </xf>
    <xf numFmtId="0" fontId="21" fillId="0" borderId="7" xfId="0" applyFont="1" applyFill="1" applyBorder="1" applyAlignment="1">
      <alignment vertical="center"/>
    </xf>
    <xf numFmtId="0" fontId="21" fillId="0" borderId="7" xfId="0" applyFont="1" applyFill="1" applyBorder="1" applyAlignment="1">
      <alignment horizontal="left" vertical="center"/>
    </xf>
    <xf numFmtId="2" fontId="21" fillId="0" borderId="7" xfId="0" applyNumberFormat="1" applyFont="1" applyFill="1" applyBorder="1" applyAlignment="1">
      <alignment horizontal="center" vertical="center"/>
    </xf>
    <xf numFmtId="2" fontId="21" fillId="0" borderId="8" xfId="0" applyNumberFormat="1" applyFont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left" vertical="center"/>
    </xf>
    <xf numFmtId="0" fontId="23" fillId="0" borderId="12" xfId="0" applyNumberFormat="1" applyFont="1" applyFill="1" applyBorder="1" applyAlignment="1">
      <alignment vertical="center"/>
    </xf>
    <xf numFmtId="0" fontId="19" fillId="0" borderId="0" xfId="0" applyFont="1" applyAlignment="1">
      <alignment horizontal="center"/>
    </xf>
    <xf numFmtId="164" fontId="19" fillId="0" borderId="1" xfId="35" applyNumberFormat="1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164" fontId="19" fillId="0" borderId="12" xfId="35" applyNumberFormat="1" applyFont="1" applyBorder="1" applyAlignment="1">
      <alignment horizontal="center"/>
    </xf>
    <xf numFmtId="164" fontId="19" fillId="0" borderId="14" xfId="35" applyNumberFormat="1" applyFont="1" applyBorder="1" applyAlignment="1">
      <alignment horizontal="center"/>
    </xf>
    <xf numFmtId="10" fontId="5" fillId="0" borderId="14" xfId="33" applyNumberFormat="1" applyFont="1" applyBorder="1" applyAlignment="1">
      <alignment horizontal="center" vertical="center"/>
    </xf>
    <xf numFmtId="10" fontId="5" fillId="0" borderId="1" xfId="33" applyNumberFormat="1" applyFont="1" applyBorder="1" applyAlignment="1">
      <alignment horizontal="center"/>
    </xf>
    <xf numFmtId="10" fontId="5" fillId="0" borderId="12" xfId="33" applyNumberFormat="1" applyFont="1" applyBorder="1" applyAlignment="1">
      <alignment horizontal="center"/>
    </xf>
    <xf numFmtId="0" fontId="23" fillId="0" borderId="8" xfId="0" applyNumberFormat="1" applyFont="1" applyFill="1" applyBorder="1" applyAlignment="1">
      <alignment vertical="center" wrapText="1"/>
    </xf>
    <xf numFmtId="10" fontId="5" fillId="0" borderId="14" xfId="33" applyNumberFormat="1" applyFont="1" applyBorder="1" applyAlignment="1">
      <alignment horizontal="center"/>
    </xf>
    <xf numFmtId="1" fontId="22" fillId="0" borderId="0" xfId="0" applyNumberFormat="1" applyFont="1"/>
    <xf numFmtId="1" fontId="19" fillId="0" borderId="1" xfId="35" applyNumberFormat="1" applyFont="1" applyBorder="1" applyAlignment="1">
      <alignment horizontal="center"/>
    </xf>
    <xf numFmtId="1" fontId="19" fillId="0" borderId="1" xfId="0" applyNumberFormat="1" applyFont="1" applyBorder="1" applyAlignment="1">
      <alignment horizontal="center"/>
    </xf>
    <xf numFmtId="1" fontId="18" fillId="0" borderId="1" xfId="0" applyNumberFormat="1" applyFont="1" applyBorder="1" applyAlignment="1">
      <alignment horizontal="center"/>
    </xf>
    <xf numFmtId="1" fontId="24" fillId="0" borderId="1" xfId="0" applyNumberFormat="1" applyFont="1" applyBorder="1" applyAlignment="1">
      <alignment horizontal="center"/>
    </xf>
    <xf numFmtId="1" fontId="19" fillId="0" borderId="12" xfId="35" applyNumberFormat="1" applyFont="1" applyBorder="1" applyAlignment="1">
      <alignment horizontal="center"/>
    </xf>
    <xf numFmtId="1" fontId="19" fillId="0" borderId="14" xfId="35" applyNumberFormat="1" applyFont="1" applyBorder="1" applyAlignment="1">
      <alignment horizontal="center"/>
    </xf>
    <xf numFmtId="0" fontId="1" fillId="4" borderId="1" xfId="0" applyNumberFormat="1" applyFont="1" applyFill="1" applyBorder="1" applyAlignment="1">
      <alignment horizontal="left" vertical="center"/>
    </xf>
    <xf numFmtId="10" fontId="6" fillId="0" borderId="0" xfId="33" applyNumberFormat="1" applyFont="1" applyAlignment="1">
      <alignment horizontal="center"/>
    </xf>
    <xf numFmtId="10" fontId="6" fillId="6" borderId="1" xfId="33" applyNumberFormat="1" applyFont="1" applyFill="1" applyBorder="1" applyAlignment="1">
      <alignment horizontal="center"/>
    </xf>
    <xf numFmtId="1" fontId="10" fillId="0" borderId="0" xfId="0" applyNumberFormat="1" applyFont="1" applyAlignment="1">
      <alignment horizontal="center"/>
    </xf>
    <xf numFmtId="1" fontId="6" fillId="4" borderId="0" xfId="0" applyNumberFormat="1" applyFont="1" applyFill="1" applyAlignment="1">
      <alignment horizontal="center"/>
    </xf>
    <xf numFmtId="1" fontId="6" fillId="0" borderId="0" xfId="0" applyNumberFormat="1" applyFont="1" applyAlignment="1">
      <alignment horizontal="left" vertical="center"/>
    </xf>
    <xf numFmtId="0" fontId="6" fillId="0" borderId="0" xfId="0" applyFont="1" applyBorder="1" applyAlignment="1"/>
    <xf numFmtId="0" fontId="0" fillId="0" borderId="0" xfId="0" applyBorder="1"/>
    <xf numFmtId="2" fontId="2" fillId="4" borderId="3" xfId="0" applyNumberFormat="1" applyFont="1" applyFill="1" applyBorder="1" applyAlignment="1">
      <alignment horizontal="center" vertical="center"/>
    </xf>
    <xf numFmtId="2" fontId="2" fillId="4" borderId="15" xfId="0" applyNumberFormat="1" applyFont="1" applyFill="1" applyBorder="1" applyAlignment="1">
      <alignment horizontal="center" vertical="center"/>
    </xf>
    <xf numFmtId="2" fontId="2" fillId="4" borderId="15" xfId="0" applyNumberFormat="1" applyFont="1" applyFill="1" applyBorder="1" applyAlignment="1">
      <alignment horizontal="right" vertical="center"/>
    </xf>
    <xf numFmtId="1" fontId="6" fillId="0" borderId="14" xfId="0" applyNumberFormat="1" applyFont="1" applyFill="1" applyBorder="1" applyAlignment="1">
      <alignment horizontal="center" vertical="center"/>
    </xf>
    <xf numFmtId="1" fontId="6" fillId="0" borderId="0" xfId="0" applyNumberFormat="1" applyFont="1" applyBorder="1" applyAlignment="1">
      <alignment horizontal="left" vertical="center"/>
    </xf>
    <xf numFmtId="2" fontId="2" fillId="5" borderId="3" xfId="0" applyNumberFormat="1" applyFont="1" applyFill="1" applyBorder="1" applyAlignment="1">
      <alignment horizontal="left" vertical="center"/>
    </xf>
    <xf numFmtId="1" fontId="26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vertical="center"/>
    </xf>
    <xf numFmtId="4" fontId="26" fillId="0" borderId="10" xfId="0" applyNumberFormat="1" applyFont="1" applyBorder="1" applyAlignment="1">
      <alignment horizontal="center" vertical="center"/>
    </xf>
    <xf numFmtId="0" fontId="28" fillId="0" borderId="0" xfId="0" applyFont="1" applyAlignment="1"/>
    <xf numFmtId="0" fontId="28" fillId="0" borderId="0" xfId="0" applyFont="1" applyAlignment="1">
      <alignment horizontal="center"/>
    </xf>
    <xf numFmtId="0" fontId="28" fillId="0" borderId="0" xfId="0" applyFont="1"/>
    <xf numFmtId="4" fontId="14" fillId="7" borderId="10" xfId="0" applyNumberFormat="1" applyFont="1" applyFill="1" applyBorder="1" applyAlignment="1">
      <alignment horizontal="left" vertical="center"/>
    </xf>
    <xf numFmtId="4" fontId="26" fillId="7" borderId="10" xfId="0" applyNumberFormat="1" applyFont="1" applyFill="1" applyBorder="1" applyAlignment="1">
      <alignment horizontal="center" vertical="center"/>
    </xf>
    <xf numFmtId="165" fontId="27" fillId="8" borderId="3" xfId="35" applyNumberFormat="1" applyFont="1" applyFill="1" applyBorder="1"/>
    <xf numFmtId="165" fontId="14" fillId="8" borderId="3" xfId="35" applyNumberFormat="1" applyFont="1" applyFill="1" applyBorder="1" applyAlignment="1">
      <alignment horizontal="center" vertical="center"/>
    </xf>
    <xf numFmtId="165" fontId="14" fillId="5" borderId="3" xfId="35" applyNumberFormat="1" applyFont="1" applyFill="1" applyBorder="1" applyAlignment="1">
      <alignment horizontal="center" vertical="center"/>
    </xf>
    <xf numFmtId="165" fontId="27" fillId="9" borderId="3" xfId="35" applyNumberFormat="1" applyFont="1" applyFill="1" applyBorder="1"/>
    <xf numFmtId="165" fontId="14" fillId="9" borderId="3" xfId="35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6" fillId="0" borderId="11" xfId="35" applyNumberFormat="1" applyFont="1" applyBorder="1" applyAlignment="1">
      <alignment horizontal="center"/>
    </xf>
    <xf numFmtId="0" fontId="8" fillId="0" borderId="0" xfId="0" applyFont="1" applyBorder="1" applyAlignment="1"/>
    <xf numFmtId="2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right" vertical="center"/>
    </xf>
    <xf numFmtId="4" fontId="11" fillId="10" borderId="1" xfId="0" applyNumberFormat="1" applyFont="1" applyFill="1" applyBorder="1" applyAlignment="1">
      <alignment vertical="center"/>
    </xf>
    <xf numFmtId="4" fontId="11" fillId="10" borderId="12" xfId="0" applyNumberFormat="1" applyFont="1" applyFill="1" applyBorder="1" applyAlignment="1">
      <alignment vertical="center"/>
    </xf>
    <xf numFmtId="4" fontId="13" fillId="11" borderId="12" xfId="0" applyNumberFormat="1" applyFont="1" applyFill="1" applyBorder="1" applyAlignment="1">
      <alignment horizontal="center" vertical="center"/>
    </xf>
    <xf numFmtId="2" fontId="6" fillId="0" borderId="0" xfId="0" applyNumberFormat="1" applyFont="1" applyAlignment="1"/>
    <xf numFmtId="4" fontId="6" fillId="12" borderId="5" xfId="0" applyNumberFormat="1" applyFont="1" applyFill="1" applyBorder="1" applyAlignment="1">
      <alignment horizontal="center"/>
    </xf>
    <xf numFmtId="0" fontId="6" fillId="12" borderId="5" xfId="0" applyFont="1" applyFill="1" applyBorder="1" applyAlignment="1">
      <alignment horizontal="center"/>
    </xf>
    <xf numFmtId="0" fontId="6" fillId="12" borderId="8" xfId="0" applyFont="1" applyFill="1" applyBorder="1" applyAlignment="1">
      <alignment horizontal="center"/>
    </xf>
    <xf numFmtId="0" fontId="6" fillId="12" borderId="9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1" fontId="6" fillId="0" borderId="1" xfId="0" quotePrefix="1" applyNumberFormat="1" applyFont="1" applyFill="1" applyBorder="1" applyAlignment="1">
      <alignment horizontal="center" vertical="center"/>
    </xf>
    <xf numFmtId="0" fontId="1" fillId="4" borderId="1" xfId="0" applyNumberFormat="1" applyFont="1" applyFill="1" applyBorder="1" applyAlignment="1">
      <alignment vertical="center"/>
    </xf>
    <xf numFmtId="0" fontId="6" fillId="4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43" fontId="6" fillId="0" borderId="0" xfId="35" applyFont="1" applyAlignment="1"/>
    <xf numFmtId="10" fontId="6" fillId="0" borderId="0" xfId="33" applyNumberFormat="1" applyFont="1" applyAlignment="1"/>
    <xf numFmtId="166" fontId="6" fillId="0" borderId="0" xfId="0" applyNumberFormat="1" applyFont="1" applyAlignment="1"/>
    <xf numFmtId="0" fontId="6" fillId="4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 vertical="center"/>
    </xf>
    <xf numFmtId="4" fontId="6" fillId="3" borderId="0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10" fontId="6" fillId="3" borderId="0" xfId="0" applyNumberFormat="1" applyFont="1" applyFill="1" applyBorder="1" applyAlignment="1">
      <alignment horizontal="center"/>
    </xf>
    <xf numFmtId="10" fontId="9" fillId="3" borderId="0" xfId="0" applyNumberFormat="1" applyFont="1" applyFill="1" applyBorder="1" applyAlignment="1">
      <alignment horizontal="center"/>
    </xf>
    <xf numFmtId="10" fontId="6" fillId="0" borderId="0" xfId="0" applyNumberFormat="1" applyFont="1" applyAlignment="1">
      <alignment horizontal="center"/>
    </xf>
    <xf numFmtId="0" fontId="0" fillId="3" borderId="0" xfId="0" applyFill="1"/>
    <xf numFmtId="10" fontId="6" fillId="3" borderId="13" xfId="0" applyNumberFormat="1" applyFont="1" applyFill="1" applyBorder="1" applyAlignment="1">
      <alignment horizontal="center"/>
    </xf>
    <xf numFmtId="4" fontId="13" fillId="5" borderId="12" xfId="0" applyNumberFormat="1" applyFont="1" applyFill="1" applyBorder="1" applyAlignment="1">
      <alignment horizontal="center" vertical="center"/>
    </xf>
    <xf numFmtId="10" fontId="28" fillId="5" borderId="0" xfId="33" applyNumberFormat="1" applyFont="1" applyFill="1" applyAlignment="1">
      <alignment horizontal="center"/>
    </xf>
    <xf numFmtId="4" fontId="13" fillId="13" borderId="12" xfId="0" applyNumberFormat="1" applyFont="1" applyFill="1" applyBorder="1" applyAlignment="1">
      <alignment horizontal="center" vertical="center"/>
    </xf>
    <xf numFmtId="9" fontId="33" fillId="13" borderId="16" xfId="0" applyNumberFormat="1" applyFont="1" applyFill="1" applyBorder="1" applyAlignment="1">
      <alignment horizontal="center"/>
    </xf>
    <xf numFmtId="0" fontId="31" fillId="0" borderId="0" xfId="0" applyFont="1" applyAlignment="1"/>
    <xf numFmtId="4" fontId="31" fillId="0" borderId="14" xfId="0" applyNumberFormat="1" applyFont="1" applyFill="1" applyBorder="1" applyAlignment="1">
      <alignment vertical="center"/>
    </xf>
    <xf numFmtId="10" fontId="31" fillId="9" borderId="13" xfId="33" applyNumberFormat="1" applyFont="1" applyFill="1" applyBorder="1" applyAlignment="1">
      <alignment horizontal="center"/>
    </xf>
    <xf numFmtId="10" fontId="31" fillId="3" borderId="13" xfId="33" applyNumberFormat="1" applyFont="1" applyFill="1" applyBorder="1" applyAlignment="1">
      <alignment horizontal="center"/>
    </xf>
    <xf numFmtId="10" fontId="31" fillId="9" borderId="13" xfId="0" applyNumberFormat="1" applyFont="1" applyFill="1" applyBorder="1" applyAlignment="1"/>
    <xf numFmtId="10" fontId="31" fillId="0" borderId="13" xfId="0" applyNumberFormat="1" applyFont="1" applyBorder="1" applyAlignment="1"/>
    <xf numFmtId="0" fontId="33" fillId="0" borderId="0" xfId="0" applyFont="1" applyAlignment="1"/>
    <xf numFmtId="0" fontId="31" fillId="3" borderId="0" xfId="0" applyFont="1" applyFill="1" applyAlignment="1"/>
    <xf numFmtId="4" fontId="31" fillId="0" borderId="0" xfId="0" applyNumberFormat="1" applyFont="1" applyAlignment="1"/>
    <xf numFmtId="10" fontId="31" fillId="3" borderId="0" xfId="33" applyNumberFormat="1" applyFont="1" applyFill="1" applyAlignment="1">
      <alignment horizontal="center"/>
    </xf>
    <xf numFmtId="4" fontId="31" fillId="0" borderId="13" xfId="0" applyNumberFormat="1" applyFont="1" applyFill="1" applyBorder="1" applyAlignment="1">
      <alignment vertical="center"/>
    </xf>
    <xf numFmtId="4" fontId="31" fillId="0" borderId="10" xfId="0" applyNumberFormat="1" applyFont="1" applyBorder="1" applyAlignment="1"/>
    <xf numFmtId="2" fontId="35" fillId="0" borderId="0" xfId="0" applyNumberFormat="1" applyFont="1" applyFill="1" applyBorder="1" applyAlignment="1">
      <alignment horizontal="center" vertical="center"/>
    </xf>
    <xf numFmtId="2" fontId="36" fillId="0" borderId="0" xfId="0" applyNumberFormat="1" applyFont="1" applyFill="1" applyBorder="1" applyAlignment="1">
      <alignment horizontal="center" vertical="center"/>
    </xf>
    <xf numFmtId="2" fontId="35" fillId="0" borderId="7" xfId="0" applyNumberFormat="1" applyFont="1" applyFill="1" applyBorder="1" applyAlignment="1">
      <alignment horizontal="center" vertical="center"/>
    </xf>
    <xf numFmtId="0" fontId="34" fillId="0" borderId="0" xfId="0" applyFont="1" applyAlignment="1"/>
    <xf numFmtId="10" fontId="31" fillId="0" borderId="0" xfId="33" applyNumberFormat="1" applyFont="1" applyAlignment="1">
      <alignment horizontal="center"/>
    </xf>
    <xf numFmtId="0" fontId="31" fillId="0" borderId="0" xfId="0" applyFont="1" applyBorder="1" applyAlignment="1"/>
    <xf numFmtId="2" fontId="6" fillId="0" borderId="0" xfId="0" applyNumberFormat="1" applyFont="1" applyBorder="1" applyAlignment="1">
      <alignment horizontal="center"/>
    </xf>
    <xf numFmtId="0" fontId="15" fillId="14" borderId="0" xfId="0" applyFont="1" applyFill="1" applyBorder="1" applyAlignment="1">
      <alignment horizontal="center" vertical="center" wrapText="1"/>
    </xf>
    <xf numFmtId="0" fontId="32" fillId="3" borderId="0" xfId="0" applyFont="1" applyFill="1" applyBorder="1" applyAlignment="1">
      <alignment horizontal="center" wrapText="1"/>
    </xf>
    <xf numFmtId="9" fontId="33" fillId="3" borderId="0" xfId="0" applyNumberFormat="1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 vertical="center" wrapText="1"/>
    </xf>
    <xf numFmtId="10" fontId="31" fillId="0" borderId="0" xfId="0" applyNumberFormat="1" applyFont="1" applyAlignment="1"/>
    <xf numFmtId="9" fontId="28" fillId="5" borderId="13" xfId="0" applyNumberFormat="1" applyFont="1" applyFill="1" applyBorder="1" applyAlignment="1">
      <alignment horizontal="center"/>
    </xf>
    <xf numFmtId="10" fontId="15" fillId="5" borderId="14" xfId="0" applyNumberFormat="1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center" vertical="center" wrapText="1"/>
    </xf>
    <xf numFmtId="10" fontId="31" fillId="3" borderId="13" xfId="0" applyNumberFormat="1" applyFont="1" applyFill="1" applyBorder="1" applyAlignment="1"/>
    <xf numFmtId="4" fontId="31" fillId="9" borderId="14" xfId="0" applyNumberFormat="1" applyFont="1" applyFill="1" applyBorder="1" applyAlignment="1">
      <alignment vertical="center"/>
    </xf>
    <xf numFmtId="4" fontId="31" fillId="9" borderId="13" xfId="0" applyNumberFormat="1" applyFont="1" applyFill="1" applyBorder="1" applyAlignment="1">
      <alignment vertical="center"/>
    </xf>
    <xf numFmtId="2" fontId="31" fillId="0" borderId="13" xfId="0" applyNumberFormat="1" applyFont="1" applyBorder="1" applyAlignment="1">
      <alignment horizontal="center"/>
    </xf>
    <xf numFmtId="2" fontId="31" fillId="9" borderId="13" xfId="0" applyNumberFormat="1" applyFont="1" applyFill="1" applyBorder="1" applyAlignment="1">
      <alignment horizontal="center"/>
    </xf>
    <xf numFmtId="0" fontId="37" fillId="0" borderId="3" xfId="0" applyFont="1" applyFill="1" applyBorder="1" applyAlignment="1">
      <alignment vertical="center"/>
    </xf>
    <xf numFmtId="0" fontId="34" fillId="0" borderId="0" xfId="0" applyFont="1" applyBorder="1" applyAlignment="1"/>
    <xf numFmtId="0" fontId="36" fillId="3" borderId="0" xfId="0" applyFont="1" applyFill="1" applyAlignment="1"/>
    <xf numFmtId="0" fontId="1" fillId="3" borderId="13" xfId="0" applyNumberFormat="1" applyFont="1" applyFill="1" applyBorder="1" applyAlignment="1">
      <alignment vertical="center"/>
    </xf>
    <xf numFmtId="4" fontId="36" fillId="3" borderId="14" xfId="0" applyNumberFormat="1" applyFont="1" applyFill="1" applyBorder="1" applyAlignment="1">
      <alignment vertical="center"/>
    </xf>
    <xf numFmtId="2" fontId="36" fillId="3" borderId="0" xfId="0" applyNumberFormat="1" applyFont="1" applyFill="1" applyBorder="1" applyAlignment="1">
      <alignment horizontal="center"/>
    </xf>
    <xf numFmtId="10" fontId="36" fillId="3" borderId="13" xfId="0" applyNumberFormat="1" applyFont="1" applyFill="1" applyBorder="1" applyAlignment="1">
      <alignment horizontal="center"/>
    </xf>
    <xf numFmtId="0" fontId="1" fillId="3" borderId="0" xfId="0" applyFont="1" applyFill="1" applyAlignment="1"/>
    <xf numFmtId="4" fontId="36" fillId="3" borderId="13" xfId="0" applyNumberFormat="1" applyFont="1" applyFill="1" applyBorder="1" applyAlignment="1">
      <alignment vertical="center"/>
    </xf>
    <xf numFmtId="4" fontId="36" fillId="3" borderId="0" xfId="0" applyNumberFormat="1" applyFont="1" applyFill="1" applyAlignment="1"/>
    <xf numFmtId="2" fontId="36" fillId="3" borderId="0" xfId="0" applyNumberFormat="1" applyFont="1" applyFill="1" applyAlignment="1"/>
    <xf numFmtId="10" fontId="36" fillId="3" borderId="0" xfId="0" applyNumberFormat="1" applyFont="1" applyFill="1" applyAlignment="1"/>
    <xf numFmtId="0" fontId="1" fillId="3" borderId="13" xfId="0" applyNumberFormat="1" applyFont="1" applyFill="1" applyBorder="1" applyAlignment="1">
      <alignment vertical="center" wrapText="1"/>
    </xf>
    <xf numFmtId="0" fontId="36" fillId="3" borderId="0" xfId="0" applyFont="1" applyFill="1" applyBorder="1" applyAlignment="1"/>
    <xf numFmtId="9" fontId="2" fillId="11" borderId="13" xfId="33" quotePrefix="1" applyFont="1" applyFill="1" applyBorder="1" applyAlignment="1">
      <alignment horizontal="center" vertical="center"/>
    </xf>
    <xf numFmtId="9" fontId="2" fillId="11" borderId="13" xfId="33" applyFont="1" applyFill="1" applyBorder="1" applyAlignment="1">
      <alignment horizontal="center" vertical="center"/>
    </xf>
    <xf numFmtId="0" fontId="28" fillId="13" borderId="13" xfId="0" applyFont="1" applyFill="1" applyBorder="1" applyAlignment="1">
      <alignment horizontal="center" vertical="center" wrapText="1"/>
    </xf>
    <xf numFmtId="0" fontId="0" fillId="13" borderId="13" xfId="0" applyFill="1" applyBorder="1" applyAlignment="1">
      <alignment horizontal="center" vertical="center" wrapText="1"/>
    </xf>
    <xf numFmtId="9" fontId="2" fillId="13" borderId="13" xfId="33" applyFont="1" applyFill="1" applyBorder="1" applyAlignment="1">
      <alignment horizontal="center" vertical="center"/>
    </xf>
    <xf numFmtId="0" fontId="32" fillId="13" borderId="16" xfId="0" applyFont="1" applyFill="1" applyBorder="1" applyAlignment="1">
      <alignment horizontal="center" wrapText="1"/>
    </xf>
    <xf numFmtId="0" fontId="15" fillId="13" borderId="16" xfId="0" applyFont="1" applyFill="1" applyBorder="1" applyAlignment="1">
      <alignment horizontal="center" vertical="center" wrapText="1"/>
    </xf>
    <xf numFmtId="0" fontId="15" fillId="13" borderId="17" xfId="0" applyFont="1" applyFill="1" applyBorder="1" applyAlignment="1">
      <alignment horizontal="center" vertical="center" wrapText="1"/>
    </xf>
    <xf numFmtId="2" fontId="2" fillId="11" borderId="2" xfId="0" applyNumberFormat="1" applyFont="1" applyFill="1" applyBorder="1" applyAlignment="1">
      <alignment horizontal="center" vertical="center"/>
    </xf>
    <xf numFmtId="2" fontId="2" fillId="11" borderId="15" xfId="0" applyNumberFormat="1" applyFont="1" applyFill="1" applyBorder="1" applyAlignment="1">
      <alignment horizontal="center" vertical="center"/>
    </xf>
    <xf numFmtId="1" fontId="14" fillId="2" borderId="14" xfId="0" applyNumberFormat="1" applyFont="1" applyFill="1" applyBorder="1" applyAlignment="1">
      <alignment horizontal="center" vertical="center"/>
    </xf>
    <xf numFmtId="1" fontId="14" fillId="2" borderId="12" xfId="0" applyNumberFormat="1" applyFont="1" applyFill="1" applyBorder="1" applyAlignment="1">
      <alignment horizontal="center" vertical="center"/>
    </xf>
    <xf numFmtId="4" fontId="14" fillId="2" borderId="14" xfId="0" applyNumberFormat="1" applyFont="1" applyFill="1" applyBorder="1" applyAlignment="1">
      <alignment horizontal="center" vertical="center"/>
    </xf>
    <xf numFmtId="4" fontId="14" fillId="2" borderId="1" xfId="0" applyNumberFormat="1" applyFont="1" applyFill="1" applyBorder="1" applyAlignment="1">
      <alignment horizontal="center" vertical="center"/>
    </xf>
    <xf numFmtId="1" fontId="12" fillId="2" borderId="14" xfId="0" applyNumberFormat="1" applyFont="1" applyFill="1" applyBorder="1" applyAlignment="1">
      <alignment horizontal="center" vertical="center"/>
    </xf>
    <xf numFmtId="1" fontId="12" fillId="2" borderId="12" xfId="0" applyNumberFormat="1" applyFont="1" applyFill="1" applyBorder="1" applyAlignment="1">
      <alignment horizontal="center" vertical="center"/>
    </xf>
    <xf numFmtId="4" fontId="13" fillId="2" borderId="11" xfId="0" applyNumberFormat="1" applyFont="1" applyFill="1" applyBorder="1" applyAlignment="1">
      <alignment horizontal="center" vertical="center"/>
    </xf>
    <xf numFmtId="4" fontId="13" fillId="2" borderId="6" xfId="0" applyNumberFormat="1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10" fontId="15" fillId="5" borderId="13" xfId="33" applyNumberFormat="1" applyFont="1" applyFill="1" applyBorder="1" applyAlignment="1">
      <alignment horizontal="center" vertical="center"/>
    </xf>
    <xf numFmtId="9" fontId="2" fillId="2" borderId="13" xfId="33" applyFont="1" applyFill="1" applyBorder="1" applyAlignment="1">
      <alignment horizontal="center" vertical="center"/>
    </xf>
    <xf numFmtId="9" fontId="2" fillId="5" borderId="13" xfId="33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2" fillId="2" borderId="15" xfId="0" applyNumberFormat="1" applyFont="1" applyFill="1" applyBorder="1" applyAlignment="1">
      <alignment horizontal="center" vertical="center"/>
    </xf>
    <xf numFmtId="9" fontId="2" fillId="2" borderId="13" xfId="33" quotePrefix="1" applyFont="1" applyFill="1" applyBorder="1" applyAlignment="1">
      <alignment horizontal="center" vertical="center"/>
    </xf>
    <xf numFmtId="9" fontId="2" fillId="11" borderId="2" xfId="33" applyFont="1" applyFill="1" applyBorder="1" applyAlignment="1">
      <alignment horizontal="center" vertical="center"/>
    </xf>
    <xf numFmtId="9" fontId="2" fillId="11" borderId="15" xfId="33" applyFont="1" applyFill="1" applyBorder="1" applyAlignment="1">
      <alignment horizontal="center" vertical="center"/>
    </xf>
    <xf numFmtId="10" fontId="15" fillId="3" borderId="14" xfId="33" applyNumberFormat="1" applyFont="1" applyFill="1" applyBorder="1" applyAlignment="1">
      <alignment horizontal="center" vertical="center"/>
    </xf>
    <xf numFmtId="10" fontId="15" fillId="3" borderId="1" xfId="33" applyNumberFormat="1" applyFont="1" applyFill="1" applyBorder="1" applyAlignment="1">
      <alignment horizontal="center" vertical="center"/>
    </xf>
    <xf numFmtId="0" fontId="28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9" fontId="2" fillId="11" borderId="2" xfId="33" quotePrefix="1" applyFont="1" applyFill="1" applyBorder="1" applyAlignment="1">
      <alignment horizontal="center" vertical="center"/>
    </xf>
    <xf numFmtId="9" fontId="2" fillId="11" borderId="15" xfId="33" quotePrefix="1" applyFont="1" applyFill="1" applyBorder="1" applyAlignment="1">
      <alignment horizontal="center" vertical="center"/>
    </xf>
    <xf numFmtId="1" fontId="14" fillId="2" borderId="13" xfId="0" applyNumberFormat="1" applyFont="1" applyFill="1" applyBorder="1" applyAlignment="1">
      <alignment horizontal="center" vertical="center"/>
    </xf>
    <xf numFmtId="4" fontId="14" fillId="2" borderId="12" xfId="0" applyNumberFormat="1" applyFont="1" applyFill="1" applyBorder="1" applyAlignment="1">
      <alignment horizontal="center" vertical="center"/>
    </xf>
    <xf numFmtId="9" fontId="20" fillId="2" borderId="13" xfId="33" applyFont="1" applyFill="1" applyBorder="1" applyAlignment="1">
      <alignment horizontal="center" vertical="center"/>
    </xf>
    <xf numFmtId="2" fontId="20" fillId="2" borderId="2" xfId="0" applyNumberFormat="1" applyFont="1" applyFill="1" applyBorder="1" applyAlignment="1">
      <alignment horizontal="center" vertical="center"/>
    </xf>
    <xf numFmtId="2" fontId="20" fillId="2" borderId="15" xfId="0" applyNumberFormat="1" applyFont="1" applyFill="1" applyBorder="1" applyAlignment="1">
      <alignment horizontal="center" vertical="center"/>
    </xf>
    <xf numFmtId="4" fontId="17" fillId="2" borderId="14" xfId="0" applyNumberFormat="1" applyFont="1" applyFill="1" applyBorder="1" applyAlignment="1">
      <alignment horizontal="center" vertical="center"/>
    </xf>
    <xf numFmtId="4" fontId="17" fillId="2" borderId="12" xfId="0" applyNumberFormat="1" applyFont="1" applyFill="1" applyBorder="1" applyAlignment="1">
      <alignment horizontal="center" vertical="center"/>
    </xf>
    <xf numFmtId="1" fontId="17" fillId="2" borderId="14" xfId="0" applyNumberFormat="1" applyFont="1" applyFill="1" applyBorder="1" applyAlignment="1">
      <alignment horizontal="center" vertical="center"/>
    </xf>
    <xf numFmtId="1" fontId="17" fillId="2" borderId="12" xfId="0" applyNumberFormat="1" applyFont="1" applyFill="1" applyBorder="1" applyAlignment="1">
      <alignment horizontal="center" vertical="center"/>
    </xf>
    <xf numFmtId="0" fontId="25" fillId="2" borderId="14" xfId="0" applyFont="1" applyFill="1" applyBorder="1" applyAlignment="1">
      <alignment horizontal="center" vertical="center"/>
    </xf>
    <xf numFmtId="0" fontId="25" fillId="2" borderId="12" xfId="0" applyFont="1" applyFill="1" applyBorder="1" applyAlignment="1">
      <alignment horizontal="center" vertical="center"/>
    </xf>
    <xf numFmtId="1" fontId="20" fillId="2" borderId="14" xfId="0" applyNumberFormat="1" applyFont="1" applyFill="1" applyBorder="1" applyAlignment="1">
      <alignment horizontal="center" vertical="center"/>
    </xf>
    <xf numFmtId="1" fontId="20" fillId="2" borderId="12" xfId="0" applyNumberFormat="1" applyFont="1" applyFill="1" applyBorder="1" applyAlignment="1">
      <alignment horizontal="center" vertical="center"/>
    </xf>
    <xf numFmtId="4" fontId="20" fillId="2" borderId="14" xfId="0" applyNumberFormat="1" applyFont="1" applyFill="1" applyBorder="1" applyAlignment="1">
      <alignment horizontal="center" vertical="center"/>
    </xf>
    <xf numFmtId="4" fontId="20" fillId="2" borderId="12" xfId="0" applyNumberFormat="1" applyFont="1" applyFill="1" applyBorder="1" applyAlignment="1">
      <alignment horizontal="center" vertical="center"/>
    </xf>
  </cellXfs>
  <cellStyles count="44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Neutro" xfId="31" builtinId="28" customBuiltin="1"/>
    <cellStyle name="Normal" xfId="0" builtinId="0"/>
    <cellStyle name="Nota" xfId="32" builtinId="10" customBuiltin="1"/>
    <cellStyle name="Porcentagem" xfId="33" builtinId="5"/>
    <cellStyle name="Ruim" xfId="30" builtinId="27" customBuiltin="1"/>
    <cellStyle name="Saída" xfId="34" builtinId="21" customBuiltin="1"/>
    <cellStyle name="Texto de Aviso" xfId="36" builtinId="11" customBuiltin="1"/>
    <cellStyle name="Texto Explicativo" xfId="37" builtinId="53" customBuiltin="1"/>
    <cellStyle name="Título" xfId="38" builtinId="15" customBuiltin="1"/>
    <cellStyle name="Título 1" xfId="39" builtinId="16" customBuiltin="1"/>
    <cellStyle name="Título 2" xfId="40" builtinId="17" customBuiltin="1"/>
    <cellStyle name="Título 3" xfId="41" builtinId="18" customBuiltin="1"/>
    <cellStyle name="Título 4" xfId="42" builtinId="19" customBuiltin="1"/>
    <cellStyle name="Total" xfId="43" builtinId="25" customBuiltin="1"/>
    <cellStyle name="Vírgula" xfId="35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&#231;o%20e%20Anvisa/Marjan/2017_09_17%20-%20Vecasten%20Gel/Lista%20de%20Pre&#231;os%20Marjan_Setembro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ada de Dados"/>
      <sheetName val="PLanilha de Impressão e Cópia"/>
    </sheetNames>
    <sheetDataSet>
      <sheetData sheetId="0">
        <row r="1">
          <cell r="P1" t="str">
            <v>VIGÊNCIA A PARTIR DE 01/09/2017</v>
          </cell>
        </row>
        <row r="2">
          <cell r="A2" t="str">
            <v>COD</v>
          </cell>
          <cell r="B2" t="str">
            <v>CODIGO GGREM</v>
          </cell>
          <cell r="C2" t="str">
            <v>CODIGO BARRAS</v>
          </cell>
          <cell r="D2" t="str">
            <v xml:space="preserve">PRODUTOS </v>
          </cell>
          <cell r="E2">
            <v>0.12</v>
          </cell>
          <cell r="G2">
            <v>0.17</v>
          </cell>
          <cell r="I2" t="str">
            <v>17,5%</v>
          </cell>
          <cell r="K2">
            <v>0.18</v>
          </cell>
          <cell r="M2">
            <v>0.2</v>
          </cell>
          <cell r="O2" t="str">
            <v>Zona Franca - 18%</v>
          </cell>
        </row>
        <row r="3">
          <cell r="E3" t="str">
            <v>Fabrica</v>
          </cell>
          <cell r="F3" t="str">
            <v>Max Cons</v>
          </cell>
          <cell r="G3" t="str">
            <v>Fabrica</v>
          </cell>
          <cell r="H3" t="str">
            <v>Max Cons</v>
          </cell>
          <cell r="I3" t="str">
            <v>Fabrica</v>
          </cell>
          <cell r="J3" t="str">
            <v>Max Cons</v>
          </cell>
          <cell r="K3" t="str">
            <v>Fábrica</v>
          </cell>
          <cell r="L3" t="str">
            <v>Max Cons</v>
          </cell>
          <cell r="M3" t="str">
            <v>Fabrica</v>
          </cell>
          <cell r="N3" t="str">
            <v>Max Cons</v>
          </cell>
          <cell r="O3" t="str">
            <v>Fabrica</v>
          </cell>
          <cell r="P3" t="str">
            <v>Max Cons</v>
          </cell>
        </row>
        <row r="4">
          <cell r="A4">
            <v>110115</v>
          </cell>
          <cell r="C4">
            <v>7896226101156</v>
          </cell>
          <cell r="D4" t="str">
            <v>APLAUSE 20MG - CAIXA COM 30 COMPRIMIDOS</v>
          </cell>
          <cell r="E4">
            <v>65.95</v>
          </cell>
          <cell r="F4">
            <v>88.1</v>
          </cell>
          <cell r="G4">
            <v>70.53</v>
          </cell>
          <cell r="H4">
            <v>94</v>
          </cell>
          <cell r="I4">
            <v>71.02</v>
          </cell>
          <cell r="J4">
            <v>94.65</v>
          </cell>
          <cell r="K4">
            <v>71.53</v>
          </cell>
          <cell r="L4">
            <v>95.28</v>
          </cell>
          <cell r="M4">
            <v>73.58</v>
          </cell>
          <cell r="N4">
            <v>97.95</v>
          </cell>
          <cell r="O4">
            <v>62.15</v>
          </cell>
          <cell r="P4">
            <v>85.91</v>
          </cell>
        </row>
        <row r="5">
          <cell r="A5">
            <v>110114</v>
          </cell>
          <cell r="C5">
            <v>7896226101149</v>
          </cell>
          <cell r="D5" t="str">
            <v>APLAUSE COMP REV CT C/ 20 OR</v>
          </cell>
          <cell r="E5">
            <v>46.07</v>
          </cell>
          <cell r="F5">
            <v>61.55</v>
          </cell>
          <cell r="G5">
            <v>49.27</v>
          </cell>
          <cell r="H5">
            <v>65.680000000000007</v>
          </cell>
          <cell r="I5">
            <v>49.61</v>
          </cell>
          <cell r="J5">
            <v>66.11</v>
          </cell>
          <cell r="K5">
            <v>49.96</v>
          </cell>
          <cell r="L5">
            <v>66.56</v>
          </cell>
          <cell r="M5">
            <v>51.41</v>
          </cell>
          <cell r="N5">
            <v>68.42</v>
          </cell>
          <cell r="O5">
            <v>43.42</v>
          </cell>
          <cell r="P5">
            <v>60.01</v>
          </cell>
        </row>
        <row r="6">
          <cell r="A6">
            <v>110123</v>
          </cell>
          <cell r="B6" t="str">
            <v>524803301110411</v>
          </cell>
          <cell r="C6">
            <v>7896226101231</v>
          </cell>
          <cell r="D6" t="str">
            <v>CALDE COMPRIMIDOS CAIXA COM 60</v>
          </cell>
          <cell r="E6">
            <v>53.58</v>
          </cell>
          <cell r="F6">
            <v>71.569999999999993</v>
          </cell>
          <cell r="G6">
            <v>57.29</v>
          </cell>
          <cell r="H6">
            <v>76.36</v>
          </cell>
          <cell r="I6">
            <v>57.69</v>
          </cell>
          <cell r="J6">
            <v>76.88</v>
          </cell>
          <cell r="K6">
            <v>58.1</v>
          </cell>
          <cell r="L6">
            <v>77.41</v>
          </cell>
          <cell r="M6">
            <v>59.78</v>
          </cell>
          <cell r="N6">
            <v>79.569999999999993</v>
          </cell>
          <cell r="O6">
            <v>50.48</v>
          </cell>
          <cell r="P6">
            <v>69.790000000000006</v>
          </cell>
        </row>
        <row r="7">
          <cell r="A7">
            <v>110184</v>
          </cell>
          <cell r="B7" t="str">
            <v>524816070008103</v>
          </cell>
          <cell r="C7">
            <v>7896226101842</v>
          </cell>
          <cell r="D7" t="str">
            <v>ENDOFOLIN 2 MG COMPRIMIDOS CAIXA 30</v>
          </cell>
          <cell r="E7">
            <v>21.85</v>
          </cell>
          <cell r="F7">
            <v>29.19</v>
          </cell>
          <cell r="G7">
            <v>23.36</v>
          </cell>
          <cell r="H7">
            <v>31.14</v>
          </cell>
          <cell r="I7">
            <v>23.52</v>
          </cell>
          <cell r="J7">
            <v>31.34</v>
          </cell>
          <cell r="K7">
            <v>23.69</v>
          </cell>
          <cell r="L7">
            <v>31.56</v>
          </cell>
          <cell r="M7">
            <v>24.38</v>
          </cell>
          <cell r="N7">
            <v>32.450000000000003</v>
          </cell>
          <cell r="O7">
            <v>20.58</v>
          </cell>
          <cell r="P7">
            <v>28.45</v>
          </cell>
        </row>
        <row r="8">
          <cell r="A8">
            <v>110187</v>
          </cell>
          <cell r="B8" t="str">
            <v>524800905112415</v>
          </cell>
          <cell r="C8">
            <v>7896226101743</v>
          </cell>
          <cell r="D8" t="str">
            <v>ENDOFOLIN 5 MG COMPRIMIDOS CAIXA 30</v>
          </cell>
          <cell r="E8">
            <v>22</v>
          </cell>
          <cell r="F8">
            <v>29.39</v>
          </cell>
          <cell r="G8">
            <v>23.53</v>
          </cell>
          <cell r="H8">
            <v>31.36</v>
          </cell>
          <cell r="I8">
            <v>23.69</v>
          </cell>
          <cell r="J8">
            <v>31.57</v>
          </cell>
          <cell r="K8">
            <v>23.86</v>
          </cell>
          <cell r="L8">
            <v>31.79</v>
          </cell>
          <cell r="M8">
            <v>24.55</v>
          </cell>
          <cell r="N8">
            <v>32.68</v>
          </cell>
          <cell r="O8">
            <v>20.73</v>
          </cell>
          <cell r="P8">
            <v>28.66</v>
          </cell>
        </row>
        <row r="9">
          <cell r="A9">
            <v>110851</v>
          </cell>
          <cell r="B9" t="str">
            <v>524816090008203</v>
          </cell>
          <cell r="C9">
            <v>7896226108513</v>
          </cell>
          <cell r="D9" t="str">
            <v>ENDOFOLIN 5 MG COMPRIMIDOS CAIXA 90</v>
          </cell>
          <cell r="E9">
            <v>52.9</v>
          </cell>
          <cell r="F9">
            <v>70.66</v>
          </cell>
          <cell r="G9">
            <v>56.56</v>
          </cell>
          <cell r="H9">
            <v>75.39</v>
          </cell>
          <cell r="I9">
            <v>56.96</v>
          </cell>
          <cell r="J9">
            <v>75.91</v>
          </cell>
          <cell r="K9">
            <v>57.36</v>
          </cell>
          <cell r="L9">
            <v>76.42</v>
          </cell>
          <cell r="M9">
            <v>59.02</v>
          </cell>
          <cell r="N9">
            <v>78.56</v>
          </cell>
          <cell r="O9">
            <v>49.84</v>
          </cell>
          <cell r="P9">
            <v>68.900000000000006</v>
          </cell>
        </row>
        <row r="10">
          <cell r="A10">
            <v>110011</v>
          </cell>
          <cell r="B10" t="str">
            <v>524804201136417</v>
          </cell>
          <cell r="C10">
            <v>7896226101699</v>
          </cell>
          <cell r="D10" t="str">
            <v>FOLIRON ITF SUSPENSÃO ORAL FR 30ML</v>
          </cell>
          <cell r="E10">
            <v>31.07</v>
          </cell>
          <cell r="F10">
            <v>41.5</v>
          </cell>
          <cell r="G10">
            <v>33.22</v>
          </cell>
          <cell r="H10">
            <v>44.28</v>
          </cell>
          <cell r="I10">
            <v>33.450000000000003</v>
          </cell>
          <cell r="J10">
            <v>44.58</v>
          </cell>
          <cell r="K10">
            <v>33.69</v>
          </cell>
          <cell r="L10">
            <v>44.89</v>
          </cell>
          <cell r="M10">
            <v>34.67</v>
          </cell>
          <cell r="N10">
            <v>46.15</v>
          </cell>
          <cell r="O10">
            <v>29.27</v>
          </cell>
          <cell r="P10">
            <v>40.46</v>
          </cell>
        </row>
        <row r="11">
          <cell r="A11">
            <v>110178</v>
          </cell>
          <cell r="B11" t="str">
            <v>524812030007704</v>
          </cell>
          <cell r="C11">
            <v>7896226101781</v>
          </cell>
          <cell r="D11" t="str">
            <v>FOLIRON COMP REV CT C/ 30</v>
          </cell>
          <cell r="E11">
            <v>25.75</v>
          </cell>
          <cell r="F11">
            <v>34.4</v>
          </cell>
          <cell r="G11">
            <v>27.53</v>
          </cell>
          <cell r="H11">
            <v>36.700000000000003</v>
          </cell>
          <cell r="I11">
            <v>27.72</v>
          </cell>
          <cell r="J11">
            <v>36.94</v>
          </cell>
          <cell r="K11">
            <v>27.92</v>
          </cell>
          <cell r="L11">
            <v>37.200000000000003</v>
          </cell>
          <cell r="M11">
            <v>28.73</v>
          </cell>
          <cell r="N11">
            <v>38.24</v>
          </cell>
          <cell r="O11">
            <v>24.26</v>
          </cell>
          <cell r="P11">
            <v>33.54</v>
          </cell>
        </row>
        <row r="12">
          <cell r="A12">
            <v>110053</v>
          </cell>
          <cell r="C12">
            <v>7896226100531</v>
          </cell>
          <cell r="D12" t="str">
            <v>KEFERIM SUSP ORAL FR C/ 30ML OR</v>
          </cell>
          <cell r="E12">
            <v>24.22</v>
          </cell>
          <cell r="F12">
            <v>32.35</v>
          </cell>
          <cell r="G12">
            <v>25.9</v>
          </cell>
          <cell r="H12">
            <v>34.520000000000003</v>
          </cell>
          <cell r="I12">
            <v>26.08</v>
          </cell>
          <cell r="J12">
            <v>34.75</v>
          </cell>
          <cell r="K12">
            <v>26.26</v>
          </cell>
          <cell r="L12">
            <v>34.99</v>
          </cell>
          <cell r="M12">
            <v>27.02</v>
          </cell>
          <cell r="N12">
            <v>35.96</v>
          </cell>
          <cell r="O12">
            <v>22.82</v>
          </cell>
          <cell r="P12">
            <v>31.55</v>
          </cell>
        </row>
        <row r="13">
          <cell r="A13">
            <v>110278</v>
          </cell>
          <cell r="B13" t="str">
            <v>524801602113413</v>
          </cell>
          <cell r="C13">
            <v>7896226102061</v>
          </cell>
          <cell r="D13" t="str">
            <v>LOSARTEC 25MG COMPRIMIDOS CAIXA 30</v>
          </cell>
          <cell r="E13">
            <v>40.18</v>
          </cell>
          <cell r="F13">
            <v>53.67</v>
          </cell>
          <cell r="G13">
            <v>42.97</v>
          </cell>
          <cell r="H13">
            <v>57.28</v>
          </cell>
          <cell r="I13">
            <v>43.27</v>
          </cell>
          <cell r="J13">
            <v>57.66</v>
          </cell>
          <cell r="K13">
            <v>43.57</v>
          </cell>
          <cell r="L13">
            <v>58.05</v>
          </cell>
          <cell r="M13">
            <v>44.83</v>
          </cell>
          <cell r="N13">
            <v>59.67</v>
          </cell>
          <cell r="O13">
            <v>37.86</v>
          </cell>
          <cell r="P13">
            <v>52.34</v>
          </cell>
        </row>
        <row r="14">
          <cell r="A14">
            <v>110295</v>
          </cell>
          <cell r="B14" t="str">
            <v>524804101115418</v>
          </cell>
          <cell r="C14">
            <v>7896226102955</v>
          </cell>
          <cell r="D14" t="str">
            <v xml:space="preserve">MAGNEN B6 COMP REVESTIDO CAIXA 30 </v>
          </cell>
          <cell r="E14">
            <v>56.36</v>
          </cell>
          <cell r="F14">
            <v>75.290000000000006</v>
          </cell>
          <cell r="G14">
            <v>60.27</v>
          </cell>
          <cell r="H14">
            <v>80.34</v>
          </cell>
          <cell r="I14">
            <v>60.7</v>
          </cell>
          <cell r="J14">
            <v>80.89</v>
          </cell>
          <cell r="K14">
            <v>61.12</v>
          </cell>
          <cell r="L14">
            <v>81.44</v>
          </cell>
          <cell r="M14">
            <v>62.88</v>
          </cell>
          <cell r="N14">
            <v>83.71</v>
          </cell>
          <cell r="O14">
            <v>53.11</v>
          </cell>
          <cell r="P14">
            <v>73.41</v>
          </cell>
        </row>
        <row r="15">
          <cell r="A15">
            <v>110296</v>
          </cell>
          <cell r="C15">
            <v>7896226102931</v>
          </cell>
          <cell r="D15" t="str">
            <v xml:space="preserve">MAGNEN B6 COMP REVESTIDO CAIXA 10 </v>
          </cell>
          <cell r="E15">
            <v>21.48</v>
          </cell>
          <cell r="F15">
            <v>28.68</v>
          </cell>
          <cell r="G15">
            <v>22.96</v>
          </cell>
          <cell r="H15">
            <v>30.61</v>
          </cell>
          <cell r="I15">
            <v>23.12</v>
          </cell>
          <cell r="J15">
            <v>30.81</v>
          </cell>
          <cell r="K15">
            <v>23.28</v>
          </cell>
          <cell r="L15">
            <v>31.02</v>
          </cell>
          <cell r="M15">
            <v>23.97</v>
          </cell>
          <cell r="N15">
            <v>31.9</v>
          </cell>
          <cell r="O15">
            <v>20.239999999999998</v>
          </cell>
          <cell r="P15">
            <v>27.97</v>
          </cell>
        </row>
        <row r="16">
          <cell r="A16">
            <v>110214</v>
          </cell>
          <cell r="C16">
            <v>7896226100128</v>
          </cell>
          <cell r="D16" t="str">
            <v>MONALESS 600 MG COM 10 CAPSULAS</v>
          </cell>
          <cell r="E16">
            <v>19.7</v>
          </cell>
          <cell r="F16">
            <v>26.31</v>
          </cell>
          <cell r="G16">
            <v>21.06</v>
          </cell>
          <cell r="H16">
            <v>28.07</v>
          </cell>
          <cell r="I16">
            <v>21.21</v>
          </cell>
          <cell r="J16">
            <v>28.26</v>
          </cell>
          <cell r="K16">
            <v>21.36</v>
          </cell>
          <cell r="L16">
            <v>28.45</v>
          </cell>
          <cell r="M16">
            <v>21.98</v>
          </cell>
          <cell r="N16">
            <v>29.25</v>
          </cell>
          <cell r="O16">
            <v>18.559999999999999</v>
          </cell>
          <cell r="P16">
            <v>25.66</v>
          </cell>
        </row>
        <row r="17">
          <cell r="A17">
            <v>110213</v>
          </cell>
          <cell r="C17">
            <v>7896226102139</v>
          </cell>
          <cell r="D17" t="str">
            <v>MONALESS 600 MG COM 30 CAPSULAS</v>
          </cell>
          <cell r="E17">
            <v>48.37</v>
          </cell>
          <cell r="F17">
            <v>64.62</v>
          </cell>
          <cell r="G17">
            <v>51.73</v>
          </cell>
          <cell r="H17">
            <v>68.95</v>
          </cell>
          <cell r="I17">
            <v>52.09</v>
          </cell>
          <cell r="J17">
            <v>69.41</v>
          </cell>
          <cell r="K17">
            <v>52.46</v>
          </cell>
          <cell r="L17">
            <v>69.88</v>
          </cell>
          <cell r="M17">
            <v>53.98</v>
          </cell>
          <cell r="N17">
            <v>71.84</v>
          </cell>
          <cell r="O17">
            <v>45.58</v>
          </cell>
          <cell r="P17">
            <v>63.01</v>
          </cell>
        </row>
        <row r="18">
          <cell r="A18">
            <v>110209</v>
          </cell>
          <cell r="C18">
            <v>7896226102092</v>
          </cell>
          <cell r="D18" t="str">
            <v>MONALESS 600 MG COM 60 CAPSULAS</v>
          </cell>
          <cell r="E18">
            <v>74.64</v>
          </cell>
          <cell r="F18">
            <v>99.7</v>
          </cell>
          <cell r="G18">
            <v>79.81</v>
          </cell>
          <cell r="H18">
            <v>106.39</v>
          </cell>
          <cell r="I18">
            <v>80.37</v>
          </cell>
          <cell r="J18">
            <v>107.1</v>
          </cell>
          <cell r="K18">
            <v>80.94</v>
          </cell>
          <cell r="L18">
            <v>107.83</v>
          </cell>
          <cell r="M18">
            <v>83.28</v>
          </cell>
          <cell r="N18">
            <v>110.85</v>
          </cell>
          <cell r="O18">
            <v>70.33</v>
          </cell>
          <cell r="P18">
            <v>97.22</v>
          </cell>
        </row>
        <row r="19">
          <cell r="A19">
            <v>110216</v>
          </cell>
          <cell r="B19" t="str">
            <v>524801702118417</v>
          </cell>
          <cell r="C19">
            <v>7896226102160</v>
          </cell>
          <cell r="D19" t="str">
            <v>NICORD 2,5 MG COMPRIMIDOS CAIXA 20</v>
          </cell>
          <cell r="E19">
            <v>16.48</v>
          </cell>
          <cell r="F19">
            <v>22.01</v>
          </cell>
          <cell r="G19">
            <v>17.62</v>
          </cell>
          <cell r="H19">
            <v>23.49</v>
          </cell>
          <cell r="I19">
            <v>17.75</v>
          </cell>
          <cell r="J19">
            <v>23.65</v>
          </cell>
          <cell r="K19">
            <v>17.87</v>
          </cell>
          <cell r="L19">
            <v>23.81</v>
          </cell>
          <cell r="M19">
            <v>18.39</v>
          </cell>
          <cell r="N19">
            <v>24.48</v>
          </cell>
          <cell r="O19">
            <v>15.53</v>
          </cell>
          <cell r="P19">
            <v>21.47</v>
          </cell>
        </row>
        <row r="20">
          <cell r="A20">
            <v>110217</v>
          </cell>
          <cell r="B20" t="str">
            <v>524801703114415</v>
          </cell>
          <cell r="C20">
            <v>7896226102177</v>
          </cell>
          <cell r="D20" t="str">
            <v>NICORD 5 MG COMPRIMIDOS CAIXA 10</v>
          </cell>
          <cell r="E20">
            <v>15.63</v>
          </cell>
          <cell r="F20">
            <v>20.88</v>
          </cell>
          <cell r="G20">
            <v>16.71</v>
          </cell>
          <cell r="H20">
            <v>22.27</v>
          </cell>
          <cell r="I20">
            <v>16.829999999999998</v>
          </cell>
          <cell r="J20">
            <v>22.43</v>
          </cell>
          <cell r="K20">
            <v>16.95</v>
          </cell>
          <cell r="L20">
            <v>22.58</v>
          </cell>
          <cell r="M20">
            <v>17.440000000000001</v>
          </cell>
          <cell r="N20">
            <v>23.21</v>
          </cell>
          <cell r="O20">
            <v>14.73</v>
          </cell>
          <cell r="P20">
            <v>20.36</v>
          </cell>
        </row>
        <row r="21">
          <cell r="A21">
            <v>110218</v>
          </cell>
          <cell r="B21" t="str">
            <v>524801704110413</v>
          </cell>
          <cell r="C21">
            <v>7896226102184</v>
          </cell>
          <cell r="D21" t="str">
            <v>NICORD 5 MG COMPRIMIDOS CAIXA 20</v>
          </cell>
          <cell r="E21">
            <v>30.53</v>
          </cell>
          <cell r="F21">
            <v>40.78</v>
          </cell>
          <cell r="G21">
            <v>32.65</v>
          </cell>
          <cell r="H21">
            <v>43.52</v>
          </cell>
          <cell r="I21">
            <v>32.880000000000003</v>
          </cell>
          <cell r="J21">
            <v>43.82</v>
          </cell>
          <cell r="K21">
            <v>33.11</v>
          </cell>
          <cell r="L21">
            <v>44.11</v>
          </cell>
          <cell r="M21">
            <v>34.07</v>
          </cell>
          <cell r="N21">
            <v>45.35</v>
          </cell>
          <cell r="O21">
            <v>28.77</v>
          </cell>
          <cell r="P21">
            <v>39.770000000000003</v>
          </cell>
        </row>
        <row r="22">
          <cell r="A22">
            <v>110264</v>
          </cell>
          <cell r="B22" t="str">
            <v>524801804115417</v>
          </cell>
          <cell r="C22">
            <v>7896226102641</v>
          </cell>
          <cell r="D22" t="str">
            <v>OSTENAN 70MG 04 COMPRIMIDOS</v>
          </cell>
          <cell r="E22">
            <v>83.48</v>
          </cell>
          <cell r="F22">
            <v>111.51</v>
          </cell>
          <cell r="G22">
            <v>89.27</v>
          </cell>
          <cell r="H22">
            <v>118.99</v>
          </cell>
          <cell r="I22">
            <v>89.9</v>
          </cell>
          <cell r="J22">
            <v>119.8</v>
          </cell>
          <cell r="K22">
            <v>90.53</v>
          </cell>
          <cell r="L22">
            <v>120.61</v>
          </cell>
          <cell r="M22">
            <v>93.15</v>
          </cell>
          <cell r="N22">
            <v>123.99</v>
          </cell>
          <cell r="O22">
            <v>78.66</v>
          </cell>
          <cell r="P22">
            <v>108.74</v>
          </cell>
        </row>
        <row r="23">
          <cell r="A23">
            <v>110281</v>
          </cell>
          <cell r="C23">
            <v>7896226102818</v>
          </cell>
          <cell r="D23" t="str">
            <v>PASALIX BL CAIXA 20 COMPRIMIDOS</v>
          </cell>
          <cell r="E23">
            <v>26.31</v>
          </cell>
          <cell r="F23">
            <v>35.15</v>
          </cell>
          <cell r="G23">
            <v>28.14</v>
          </cell>
          <cell r="H23">
            <v>37.5</v>
          </cell>
          <cell r="I23">
            <v>28.33</v>
          </cell>
          <cell r="J23">
            <v>37.76</v>
          </cell>
          <cell r="K23">
            <v>28.53</v>
          </cell>
          <cell r="L23">
            <v>38.01</v>
          </cell>
          <cell r="M23">
            <v>29.36</v>
          </cell>
          <cell r="N23">
            <v>39.08</v>
          </cell>
          <cell r="O23">
            <v>24.79</v>
          </cell>
          <cell r="P23">
            <v>34.270000000000003</v>
          </cell>
        </row>
        <row r="24">
          <cell r="A24">
            <v>110036</v>
          </cell>
          <cell r="C24">
            <v>7896226100364</v>
          </cell>
          <cell r="D24" t="str">
            <v>PASALIX PI 500MG CAIXA 20 COMPRIMIDOS</v>
          </cell>
          <cell r="E24">
            <v>26.31</v>
          </cell>
          <cell r="F24">
            <v>35.15</v>
          </cell>
          <cell r="G24">
            <v>28.14</v>
          </cell>
          <cell r="H24">
            <v>37.5</v>
          </cell>
          <cell r="I24">
            <v>28.33</v>
          </cell>
          <cell r="J24">
            <v>37.76</v>
          </cell>
          <cell r="K24">
            <v>28.53</v>
          </cell>
          <cell r="L24">
            <v>38.01</v>
          </cell>
          <cell r="M24">
            <v>29.36</v>
          </cell>
          <cell r="N24">
            <v>39.08</v>
          </cell>
          <cell r="O24">
            <v>24.79</v>
          </cell>
          <cell r="P24">
            <v>34.270000000000003</v>
          </cell>
        </row>
        <row r="25">
          <cell r="A25">
            <v>110301</v>
          </cell>
          <cell r="C25">
            <v>7896226103013</v>
          </cell>
          <cell r="D25" t="str">
            <v>PERMEAR 300MG COMPRIMIDOS CAIXA 10</v>
          </cell>
          <cell r="E25">
            <v>38.020000000000003</v>
          </cell>
          <cell r="F25">
            <v>50.79</v>
          </cell>
          <cell r="G25">
            <v>40.659999999999997</v>
          </cell>
          <cell r="H25">
            <v>54.19</v>
          </cell>
          <cell r="I25">
            <v>40.94</v>
          </cell>
          <cell r="J25">
            <v>54.56</v>
          </cell>
          <cell r="K25">
            <v>41.23</v>
          </cell>
          <cell r="L25">
            <v>54.93</v>
          </cell>
          <cell r="M25">
            <v>42.42</v>
          </cell>
          <cell r="N25">
            <v>56.47</v>
          </cell>
          <cell r="O25">
            <v>35.82</v>
          </cell>
          <cell r="P25">
            <v>49.52</v>
          </cell>
        </row>
        <row r="26">
          <cell r="A26">
            <v>110302</v>
          </cell>
          <cell r="C26">
            <v>7896226103020</v>
          </cell>
          <cell r="D26" t="str">
            <v>PERMEAR 300MG COMPRIMIDOS CAIXA 20</v>
          </cell>
          <cell r="E26">
            <v>79.08</v>
          </cell>
          <cell r="F26">
            <v>105.64</v>
          </cell>
          <cell r="G26">
            <v>84.57</v>
          </cell>
          <cell r="H26">
            <v>112.72</v>
          </cell>
          <cell r="I26">
            <v>85.16</v>
          </cell>
          <cell r="J26">
            <v>113.49</v>
          </cell>
          <cell r="K26">
            <v>85.76</v>
          </cell>
          <cell r="L26">
            <v>114.26</v>
          </cell>
          <cell r="M26">
            <v>88.24</v>
          </cell>
          <cell r="N26">
            <v>117.45</v>
          </cell>
          <cell r="O26">
            <v>74.52</v>
          </cell>
          <cell r="P26">
            <v>103.01</v>
          </cell>
        </row>
        <row r="27">
          <cell r="A27">
            <v>110303</v>
          </cell>
          <cell r="C27">
            <v>7896226103037</v>
          </cell>
          <cell r="D27" t="str">
            <v>PERMEAR 300MG COMPRIMIDOS CAIXA 30</v>
          </cell>
          <cell r="E27">
            <v>110.62</v>
          </cell>
          <cell r="F27">
            <v>147.77000000000001</v>
          </cell>
          <cell r="G27">
            <v>118.29</v>
          </cell>
          <cell r="H27">
            <v>157.68</v>
          </cell>
          <cell r="I27">
            <v>119.12</v>
          </cell>
          <cell r="J27">
            <v>158.74</v>
          </cell>
          <cell r="K27">
            <v>119.96</v>
          </cell>
          <cell r="L27">
            <v>159.82</v>
          </cell>
          <cell r="M27">
            <v>123.43</v>
          </cell>
          <cell r="N27">
            <v>164.29</v>
          </cell>
          <cell r="O27">
            <v>104.23</v>
          </cell>
          <cell r="P27">
            <v>144.1</v>
          </cell>
        </row>
        <row r="28">
          <cell r="A28">
            <v>110228</v>
          </cell>
          <cell r="C28">
            <v>7896226102283</v>
          </cell>
          <cell r="D28" t="str">
            <v>PROSTAT-HPB CAPSULAS CAIXA COM 30</v>
          </cell>
          <cell r="E28">
            <v>56.87</v>
          </cell>
          <cell r="F28">
            <v>75.97</v>
          </cell>
          <cell r="G28">
            <v>60.82</v>
          </cell>
          <cell r="H28">
            <v>81.06</v>
          </cell>
          <cell r="I28">
            <v>61.24</v>
          </cell>
          <cell r="J28">
            <v>81.61</v>
          </cell>
          <cell r="K28">
            <v>61.68</v>
          </cell>
          <cell r="L28">
            <v>82.16</v>
          </cell>
          <cell r="M28">
            <v>63.46</v>
          </cell>
          <cell r="N28">
            <v>84.46</v>
          </cell>
          <cell r="O28">
            <v>53.59</v>
          </cell>
          <cell r="P28">
            <v>74.08</v>
          </cell>
        </row>
        <row r="29">
          <cell r="A29">
            <v>110273</v>
          </cell>
          <cell r="C29">
            <v>7896226102733</v>
          </cell>
          <cell r="D29" t="str">
            <v>PROSTAT-HPB CAPSULAS CAIXA COM 10</v>
          </cell>
          <cell r="E29">
            <v>22.75</v>
          </cell>
          <cell r="F29">
            <v>30.4</v>
          </cell>
          <cell r="G29">
            <v>24.33</v>
          </cell>
          <cell r="H29">
            <v>32.43</v>
          </cell>
          <cell r="I29">
            <v>24.51</v>
          </cell>
          <cell r="J29">
            <v>32.659999999999997</v>
          </cell>
          <cell r="K29">
            <v>24.68</v>
          </cell>
          <cell r="L29">
            <v>32.880000000000003</v>
          </cell>
          <cell r="M29">
            <v>25.39</v>
          </cell>
          <cell r="N29">
            <v>33.799999999999997</v>
          </cell>
          <cell r="O29">
            <v>21.44</v>
          </cell>
          <cell r="P29">
            <v>29.64</v>
          </cell>
        </row>
        <row r="30">
          <cell r="A30">
            <v>110233</v>
          </cell>
          <cell r="C30">
            <v>7896226102337</v>
          </cell>
          <cell r="D30" t="str">
            <v>SONORIPAN CAIXA COM 30 COMPRIMIDOS</v>
          </cell>
          <cell r="E30">
            <v>48.41</v>
          </cell>
          <cell r="F30">
            <v>64.680000000000007</v>
          </cell>
          <cell r="G30">
            <v>51.77</v>
          </cell>
          <cell r="H30">
            <v>69.010000000000005</v>
          </cell>
          <cell r="I30">
            <v>52.14</v>
          </cell>
          <cell r="J30">
            <v>69.47</v>
          </cell>
          <cell r="K30">
            <v>52.5</v>
          </cell>
          <cell r="L30">
            <v>69.95</v>
          </cell>
          <cell r="M30">
            <v>54.02</v>
          </cell>
          <cell r="N30">
            <v>71.91</v>
          </cell>
          <cell r="O30">
            <v>45.61</v>
          </cell>
          <cell r="P30">
            <v>63.07</v>
          </cell>
        </row>
        <row r="31">
          <cell r="A31">
            <v>110235</v>
          </cell>
          <cell r="B31" t="str">
            <v>524802201163418</v>
          </cell>
          <cell r="C31">
            <v>7896226102351</v>
          </cell>
          <cell r="D31" t="str">
            <v>TAKIL CREME BISNAGA COM 35 G</v>
          </cell>
          <cell r="E31">
            <v>46.42</v>
          </cell>
          <cell r="F31">
            <v>62.01</v>
          </cell>
          <cell r="G31">
            <v>49.64</v>
          </cell>
          <cell r="H31">
            <v>66.17</v>
          </cell>
          <cell r="I31">
            <v>49.99</v>
          </cell>
          <cell r="J31">
            <v>66.62</v>
          </cell>
          <cell r="K31">
            <v>50.34</v>
          </cell>
          <cell r="L31">
            <v>67.069999999999993</v>
          </cell>
          <cell r="M31">
            <v>51.8</v>
          </cell>
          <cell r="N31">
            <v>68.95</v>
          </cell>
          <cell r="O31">
            <v>43.74</v>
          </cell>
          <cell r="P31">
            <v>60.47</v>
          </cell>
        </row>
        <row r="32">
          <cell r="A32">
            <v>110242</v>
          </cell>
          <cell r="C32">
            <v>7896226102429</v>
          </cell>
          <cell r="D32" t="str">
            <v>TENAG COMPRIMIDOS CAIXA COM 20</v>
          </cell>
          <cell r="E32">
            <v>53.24</v>
          </cell>
          <cell r="F32">
            <v>71.11</v>
          </cell>
          <cell r="G32">
            <v>56.93</v>
          </cell>
          <cell r="H32">
            <v>75.88</v>
          </cell>
          <cell r="I32">
            <v>57.33</v>
          </cell>
          <cell r="J32">
            <v>76.400000000000006</v>
          </cell>
          <cell r="K32">
            <v>57.74</v>
          </cell>
          <cell r="L32">
            <v>76.92</v>
          </cell>
          <cell r="M32">
            <v>59.4</v>
          </cell>
          <cell r="N32">
            <v>79.069999999999993</v>
          </cell>
          <cell r="O32">
            <v>50.17</v>
          </cell>
          <cell r="P32">
            <v>69.349999999999994</v>
          </cell>
        </row>
        <row r="33">
          <cell r="A33">
            <v>110241</v>
          </cell>
          <cell r="C33">
            <v>7896226102412</v>
          </cell>
          <cell r="D33" t="str">
            <v>TENAG COMPRIMIDOS CAIXA COM 10</v>
          </cell>
          <cell r="E33">
            <v>31.95</v>
          </cell>
          <cell r="F33">
            <v>42.67</v>
          </cell>
          <cell r="G33">
            <v>34.159999999999997</v>
          </cell>
          <cell r="H33">
            <v>45.54</v>
          </cell>
          <cell r="I33">
            <v>34.4</v>
          </cell>
          <cell r="J33">
            <v>45.85</v>
          </cell>
          <cell r="K33">
            <v>34.65</v>
          </cell>
          <cell r="L33">
            <v>46.16</v>
          </cell>
          <cell r="M33">
            <v>35.65</v>
          </cell>
          <cell r="N33">
            <v>47.44</v>
          </cell>
          <cell r="O33">
            <v>30.11</v>
          </cell>
          <cell r="P33">
            <v>41.62</v>
          </cell>
        </row>
        <row r="34">
          <cell r="A34">
            <v>110243</v>
          </cell>
          <cell r="B34" t="str">
            <v>524803701119416</v>
          </cell>
          <cell r="C34">
            <v>7896226102436</v>
          </cell>
          <cell r="D34" t="str">
            <v>TENAVIT COMPRIMIDOS CAIXA COM 30</v>
          </cell>
          <cell r="E34">
            <v>40.909999999999997</v>
          </cell>
          <cell r="F34">
            <v>54.64</v>
          </cell>
          <cell r="G34">
            <v>43.75</v>
          </cell>
          <cell r="H34">
            <v>58.32</v>
          </cell>
          <cell r="I34">
            <v>44.05</v>
          </cell>
          <cell r="J34">
            <v>58.71</v>
          </cell>
          <cell r="K34">
            <v>44.37</v>
          </cell>
          <cell r="L34">
            <v>59.11</v>
          </cell>
          <cell r="M34">
            <v>45.65</v>
          </cell>
          <cell r="N34">
            <v>60.76</v>
          </cell>
          <cell r="O34">
            <v>38.53</v>
          </cell>
          <cell r="P34">
            <v>53.29</v>
          </cell>
        </row>
        <row r="35">
          <cell r="A35">
            <v>110248</v>
          </cell>
          <cell r="C35">
            <v>7896226104133</v>
          </cell>
          <cell r="D35" t="str">
            <v>TENAVIT COMPRIMIDOS CAIXA COM 10</v>
          </cell>
          <cell r="E35">
            <v>15.55</v>
          </cell>
          <cell r="F35">
            <v>20.78</v>
          </cell>
          <cell r="G35">
            <v>16.63</v>
          </cell>
          <cell r="H35">
            <v>22.17</v>
          </cell>
          <cell r="I35">
            <v>16.75</v>
          </cell>
          <cell r="J35">
            <v>22.32</v>
          </cell>
          <cell r="K35">
            <v>16.87</v>
          </cell>
          <cell r="L35">
            <v>22.47</v>
          </cell>
          <cell r="M35">
            <v>17.350000000000001</v>
          </cell>
          <cell r="N35">
            <v>23.09</v>
          </cell>
          <cell r="O35">
            <v>14.65</v>
          </cell>
          <cell r="P35">
            <v>20.25</v>
          </cell>
        </row>
        <row r="36">
          <cell r="A36">
            <v>110245</v>
          </cell>
          <cell r="B36" t="str">
            <v>524802501116415</v>
          </cell>
          <cell r="C36">
            <v>7896226102450</v>
          </cell>
          <cell r="D36" t="str">
            <v>TENSULAN CÁPSULAS CAIXA 30</v>
          </cell>
          <cell r="E36">
            <v>39.42</v>
          </cell>
          <cell r="F36">
            <v>52.64</v>
          </cell>
          <cell r="G36">
            <v>42.14</v>
          </cell>
          <cell r="H36">
            <v>56.16</v>
          </cell>
          <cell r="I36">
            <v>42.43</v>
          </cell>
          <cell r="J36">
            <v>56.55</v>
          </cell>
          <cell r="K36">
            <v>42.74</v>
          </cell>
          <cell r="L36">
            <v>56.94</v>
          </cell>
          <cell r="M36">
            <v>43.97</v>
          </cell>
          <cell r="N36">
            <v>58.53</v>
          </cell>
          <cell r="O36">
            <v>37.130000000000003</v>
          </cell>
          <cell r="P36">
            <v>51.34</v>
          </cell>
        </row>
        <row r="37">
          <cell r="A37">
            <v>110244</v>
          </cell>
          <cell r="C37">
            <v>7896226107455</v>
          </cell>
          <cell r="D37" t="str">
            <v>TENSULAN CÁPSULAS CAIXA 10</v>
          </cell>
          <cell r="E37">
            <v>15.76</v>
          </cell>
          <cell r="F37">
            <v>21.06</v>
          </cell>
          <cell r="G37">
            <v>16.850000000000001</v>
          </cell>
          <cell r="H37">
            <v>22.46</v>
          </cell>
          <cell r="I37">
            <v>16.97</v>
          </cell>
          <cell r="J37">
            <v>22.62</v>
          </cell>
          <cell r="K37">
            <v>17.100000000000001</v>
          </cell>
          <cell r="L37">
            <v>22.77</v>
          </cell>
          <cell r="M37">
            <v>17.579999999999998</v>
          </cell>
          <cell r="N37">
            <v>23.41</v>
          </cell>
          <cell r="O37">
            <v>14.84</v>
          </cell>
          <cell r="P37">
            <v>20.52</v>
          </cell>
        </row>
        <row r="38">
          <cell r="A38">
            <v>110250</v>
          </cell>
          <cell r="B38" t="str">
            <v>524802601161412</v>
          </cell>
          <cell r="C38">
            <v>7896226102504</v>
          </cell>
          <cell r="D38" t="str">
            <v>TRIVAGEL-N CREME BISNAGA 60 G</v>
          </cell>
          <cell r="E38">
            <v>43.51</v>
          </cell>
          <cell r="F38">
            <v>58.12</v>
          </cell>
          <cell r="G38">
            <v>46.53</v>
          </cell>
          <cell r="H38">
            <v>62.02</v>
          </cell>
          <cell r="I38">
            <v>46.85</v>
          </cell>
          <cell r="J38">
            <v>62.43</v>
          </cell>
          <cell r="K38">
            <v>47.18</v>
          </cell>
          <cell r="L38">
            <v>62.86</v>
          </cell>
          <cell r="M38">
            <v>48.55</v>
          </cell>
          <cell r="N38">
            <v>64.62</v>
          </cell>
          <cell r="O38">
            <v>41</v>
          </cell>
          <cell r="P38">
            <v>56.68</v>
          </cell>
        </row>
        <row r="39">
          <cell r="A39">
            <v>110251</v>
          </cell>
          <cell r="B39" t="str">
            <v>524803601114315</v>
          </cell>
          <cell r="C39">
            <v>7896226102511</v>
          </cell>
          <cell r="D39" t="str">
            <v>VAGI-C 250MG COMPRIMIDOS CX COM 06</v>
          </cell>
          <cell r="E39">
            <v>30.69</v>
          </cell>
          <cell r="F39">
            <v>41</v>
          </cell>
          <cell r="G39">
            <v>32.82</v>
          </cell>
          <cell r="H39">
            <v>43.75</v>
          </cell>
          <cell r="I39">
            <v>33.049999999999997</v>
          </cell>
          <cell r="J39">
            <v>44.04</v>
          </cell>
          <cell r="K39">
            <v>33.28</v>
          </cell>
          <cell r="L39">
            <v>44.34</v>
          </cell>
          <cell r="M39">
            <v>34.24</v>
          </cell>
          <cell r="N39">
            <v>45.57</v>
          </cell>
          <cell r="O39">
            <v>28.92</v>
          </cell>
          <cell r="P39">
            <v>39.979999999999997</v>
          </cell>
        </row>
        <row r="40">
          <cell r="A40">
            <v>110252</v>
          </cell>
          <cell r="C40">
            <v>7896226102528</v>
          </cell>
          <cell r="D40" t="str">
            <v>VECASTEN COMPRIMIDOS CAIXA COM 20</v>
          </cell>
          <cell r="E40">
            <v>55.28</v>
          </cell>
          <cell r="F40">
            <v>73.849999999999994</v>
          </cell>
          <cell r="G40">
            <v>59.12</v>
          </cell>
          <cell r="H40">
            <v>78.8</v>
          </cell>
          <cell r="I40">
            <v>59.52</v>
          </cell>
          <cell r="J40">
            <v>79.33</v>
          </cell>
          <cell r="K40">
            <v>59.95</v>
          </cell>
          <cell r="L40">
            <v>79.87</v>
          </cell>
          <cell r="M40">
            <v>61.68</v>
          </cell>
          <cell r="N40">
            <v>82.1</v>
          </cell>
          <cell r="O40">
            <v>52.09</v>
          </cell>
          <cell r="P40">
            <v>72.010000000000005</v>
          </cell>
        </row>
        <row r="41">
          <cell r="A41">
            <v>110253</v>
          </cell>
          <cell r="C41">
            <v>7896226102535</v>
          </cell>
          <cell r="D41" t="str">
            <v>VECASTEN COMPRIMIDOS CAIXA COM 30</v>
          </cell>
          <cell r="E41">
            <v>67.52</v>
          </cell>
          <cell r="F41">
            <v>90.18</v>
          </cell>
          <cell r="G41">
            <v>72.180000000000007</v>
          </cell>
          <cell r="H41">
            <v>96.22</v>
          </cell>
          <cell r="I41">
            <v>72.69</v>
          </cell>
          <cell r="J41">
            <v>96.87</v>
          </cell>
          <cell r="K41">
            <v>73.2</v>
          </cell>
          <cell r="L41">
            <v>97.54</v>
          </cell>
          <cell r="M41">
            <v>75.319999999999993</v>
          </cell>
          <cell r="N41">
            <v>100.26</v>
          </cell>
          <cell r="O41">
            <v>63.61</v>
          </cell>
          <cell r="P41">
            <v>87.93</v>
          </cell>
        </row>
        <row r="42">
          <cell r="A42">
            <v>110254</v>
          </cell>
          <cell r="B42" t="str">
            <v>524803501111314</v>
          </cell>
          <cell r="C42">
            <v>7896226102542</v>
          </cell>
          <cell r="D42" t="str">
            <v xml:space="preserve">VICOG COMPRIMIDOS CAIXA COM 30 </v>
          </cell>
          <cell r="E42">
            <v>16.260000000000002</v>
          </cell>
          <cell r="F42">
            <v>21.72</v>
          </cell>
          <cell r="G42">
            <v>17.39</v>
          </cell>
          <cell r="H42">
            <v>23.18</v>
          </cell>
          <cell r="I42">
            <v>17.510000000000002</v>
          </cell>
          <cell r="J42">
            <v>23.33</v>
          </cell>
          <cell r="K42">
            <v>17.63</v>
          </cell>
          <cell r="L42">
            <v>23.49</v>
          </cell>
          <cell r="M42">
            <v>18.14</v>
          </cell>
          <cell r="N42">
            <v>24.14</v>
          </cell>
          <cell r="O42">
            <v>15.32</v>
          </cell>
          <cell r="P42">
            <v>21.18</v>
          </cell>
        </row>
        <row r="43">
          <cell r="A43">
            <v>110255</v>
          </cell>
          <cell r="B43" t="str">
            <v>524813010008003</v>
          </cell>
          <cell r="C43">
            <v>7896226102559</v>
          </cell>
          <cell r="D43" t="str">
            <v xml:space="preserve">VICOG COMPRIMIDOS CAIXA COM 10 </v>
          </cell>
          <cell r="E43">
            <v>5.41</v>
          </cell>
          <cell r="F43">
            <v>7.23</v>
          </cell>
          <cell r="G43">
            <v>5.79</v>
          </cell>
          <cell r="H43">
            <v>7.72</v>
          </cell>
          <cell r="I43">
            <v>5.83</v>
          </cell>
          <cell r="J43">
            <v>7.77</v>
          </cell>
          <cell r="K43">
            <v>5.87</v>
          </cell>
          <cell r="L43">
            <v>7.82</v>
          </cell>
          <cell r="M43">
            <v>6.04</v>
          </cell>
          <cell r="N43">
            <v>8.0399999999999991</v>
          </cell>
          <cell r="O43">
            <v>5.0999999999999996</v>
          </cell>
          <cell r="P43">
            <v>7.05</v>
          </cell>
        </row>
        <row r="44">
          <cell r="A44">
            <v>110283</v>
          </cell>
          <cell r="B44" t="str">
            <v>524802901114428</v>
          </cell>
          <cell r="C44">
            <v>7896226102832</v>
          </cell>
          <cell r="D44" t="str">
            <v>VITERGAN MASTER CX COM 30 CAPSULAS</v>
          </cell>
          <cell r="E44">
            <v>51.84</v>
          </cell>
          <cell r="F44">
            <v>69.25</v>
          </cell>
          <cell r="G44">
            <v>55.44</v>
          </cell>
          <cell r="H44">
            <v>73.900000000000006</v>
          </cell>
          <cell r="I44">
            <v>55.83</v>
          </cell>
          <cell r="J44">
            <v>74.400000000000006</v>
          </cell>
          <cell r="K44">
            <v>56.22</v>
          </cell>
          <cell r="L44">
            <v>74.900000000000006</v>
          </cell>
          <cell r="M44">
            <v>57.84</v>
          </cell>
          <cell r="N44">
            <v>77</v>
          </cell>
          <cell r="O44">
            <v>48.85</v>
          </cell>
          <cell r="P44">
            <v>67.540000000000006</v>
          </cell>
        </row>
        <row r="45">
          <cell r="A45">
            <v>110285</v>
          </cell>
          <cell r="B45" t="str">
            <v>524802901114428</v>
          </cell>
          <cell r="C45">
            <v>7896226107646</v>
          </cell>
          <cell r="D45" t="str">
            <v>VITERGAN MASTER CX COM 10 CAPSULAS</v>
          </cell>
          <cell r="E45">
            <v>20.74</v>
          </cell>
          <cell r="F45">
            <v>27.7</v>
          </cell>
          <cell r="G45">
            <v>22.17</v>
          </cell>
          <cell r="H45">
            <v>29.56</v>
          </cell>
          <cell r="I45">
            <v>22.33</v>
          </cell>
          <cell r="J45">
            <v>29.75</v>
          </cell>
          <cell r="K45">
            <v>22.48</v>
          </cell>
          <cell r="L45">
            <v>29.95</v>
          </cell>
          <cell r="M45">
            <v>23.13</v>
          </cell>
          <cell r="N45">
            <v>30.79</v>
          </cell>
          <cell r="O45">
            <v>19.54</v>
          </cell>
          <cell r="P45">
            <v>27.01</v>
          </cell>
        </row>
        <row r="46">
          <cell r="A46">
            <v>110260</v>
          </cell>
          <cell r="B46" t="str">
            <v>524803101111422</v>
          </cell>
          <cell r="C46">
            <v>7896226102603</v>
          </cell>
          <cell r="D46" t="str">
            <v>VITERGAN ZINCO COMPRIMIDOS CAIXA 30</v>
          </cell>
          <cell r="E46">
            <v>49.81</v>
          </cell>
          <cell r="F46">
            <v>66.53</v>
          </cell>
          <cell r="G46">
            <v>53.27</v>
          </cell>
          <cell r="H46">
            <v>71</v>
          </cell>
          <cell r="I46">
            <v>53.64</v>
          </cell>
          <cell r="J46">
            <v>71.48</v>
          </cell>
          <cell r="K46">
            <v>54.01</v>
          </cell>
          <cell r="L46">
            <v>71.959999999999994</v>
          </cell>
          <cell r="M46">
            <v>55.58</v>
          </cell>
          <cell r="N46">
            <v>73.98</v>
          </cell>
          <cell r="O46">
            <v>46.93</v>
          </cell>
          <cell r="P46">
            <v>64.88</v>
          </cell>
        </row>
        <row r="47">
          <cell r="A47">
            <v>110259</v>
          </cell>
          <cell r="C47">
            <v>7896226107608</v>
          </cell>
          <cell r="D47" t="str">
            <v>VITERGAN ZINCO COMPRIMIDOS CAIXA 10</v>
          </cell>
          <cell r="E47">
            <v>19.34</v>
          </cell>
          <cell r="F47">
            <v>25.84</v>
          </cell>
          <cell r="G47">
            <v>20.69</v>
          </cell>
          <cell r="H47">
            <v>27.57</v>
          </cell>
          <cell r="I47">
            <v>20.82</v>
          </cell>
          <cell r="J47">
            <v>27.75</v>
          </cell>
          <cell r="K47">
            <v>20.98</v>
          </cell>
          <cell r="L47">
            <v>27.94</v>
          </cell>
          <cell r="M47">
            <v>21.58</v>
          </cell>
          <cell r="N47">
            <v>28.73</v>
          </cell>
          <cell r="O47">
            <v>18.22</v>
          </cell>
          <cell r="P47">
            <v>25.2</v>
          </cell>
        </row>
        <row r="48">
          <cell r="A48">
            <v>110280</v>
          </cell>
          <cell r="B48" t="str">
            <v>524803201116426</v>
          </cell>
          <cell r="C48">
            <v>7896226102801</v>
          </cell>
          <cell r="D48" t="str">
            <v xml:space="preserve">VITERGAN ZINCO PL 30 COMPRIMIDOS </v>
          </cell>
          <cell r="E48">
            <v>57.35</v>
          </cell>
          <cell r="F48">
            <v>76.61</v>
          </cell>
          <cell r="G48">
            <v>61.33</v>
          </cell>
          <cell r="H48">
            <v>81.75</v>
          </cell>
          <cell r="I48">
            <v>61.75</v>
          </cell>
          <cell r="J48">
            <v>82.3</v>
          </cell>
          <cell r="K48">
            <v>62.19</v>
          </cell>
          <cell r="L48">
            <v>82.86</v>
          </cell>
          <cell r="M48">
            <v>63.99</v>
          </cell>
          <cell r="N48">
            <v>85.17</v>
          </cell>
          <cell r="O48">
            <v>54.04</v>
          </cell>
          <cell r="P48">
            <v>74.7</v>
          </cell>
        </row>
        <row r="49">
          <cell r="A49">
            <v>110279</v>
          </cell>
          <cell r="C49">
            <v>7896226108209</v>
          </cell>
          <cell r="D49" t="str">
            <v xml:space="preserve">VITERGAN ZINCO PL 10 COMPRIMIDOS </v>
          </cell>
          <cell r="E49">
            <v>22.13</v>
          </cell>
          <cell r="F49">
            <v>29.57</v>
          </cell>
          <cell r="G49">
            <v>23.67</v>
          </cell>
          <cell r="H49">
            <v>31.55</v>
          </cell>
          <cell r="I49">
            <v>23.83</v>
          </cell>
          <cell r="J49">
            <v>31.77</v>
          </cell>
          <cell r="K49">
            <v>24</v>
          </cell>
          <cell r="L49">
            <v>31.98</v>
          </cell>
          <cell r="M49">
            <v>24.7</v>
          </cell>
          <cell r="N49">
            <v>32.880000000000003</v>
          </cell>
          <cell r="O49">
            <v>20.86</v>
          </cell>
          <cell r="P49">
            <v>28.83</v>
          </cell>
        </row>
        <row r="51">
          <cell r="A51" t="str">
            <v>COD</v>
          </cell>
          <cell r="B51" t="str">
            <v>CODIGO GGREM</v>
          </cell>
          <cell r="C51" t="str">
            <v>CODIGO BARRAS</v>
          </cell>
          <cell r="D51" t="str">
            <v xml:space="preserve">PRODUTOS </v>
          </cell>
          <cell r="E51">
            <v>0.12</v>
          </cell>
          <cell r="G51">
            <v>0.17</v>
          </cell>
          <cell r="I51" t="str">
            <v>17,5%</v>
          </cell>
          <cell r="K51">
            <v>0.18</v>
          </cell>
          <cell r="M51">
            <v>0.2</v>
          </cell>
          <cell r="O51" t="str">
            <v>Zona Franca - 18%</v>
          </cell>
        </row>
        <row r="52">
          <cell r="E52" t="str">
            <v>Distrib.</v>
          </cell>
          <cell r="F52" t="str">
            <v>Sugestão</v>
          </cell>
          <cell r="G52" t="str">
            <v>Distrib.</v>
          </cell>
          <cell r="H52" t="str">
            <v>Sugestão</v>
          </cell>
          <cell r="I52" t="str">
            <v>Distrib.</v>
          </cell>
          <cell r="J52" t="str">
            <v>Sugestão</v>
          </cell>
          <cell r="K52" t="str">
            <v>Distrib.</v>
          </cell>
          <cell r="L52" t="str">
            <v>Sugestão</v>
          </cell>
          <cell r="M52" t="str">
            <v>Distrib.</v>
          </cell>
          <cell r="N52" t="str">
            <v>Sugestão</v>
          </cell>
          <cell r="O52" t="str">
            <v>Distrib.</v>
          </cell>
          <cell r="P52" t="str">
            <v>Sugestão</v>
          </cell>
        </row>
        <row r="53">
          <cell r="A53">
            <v>110506</v>
          </cell>
          <cell r="C53">
            <v>7896226105062</v>
          </cell>
          <cell r="D53" t="str">
            <v>MAGSTRESS 36 CÁPSULAS</v>
          </cell>
          <cell r="E53">
            <v>33.89</v>
          </cell>
          <cell r="F53">
            <v>45.28</v>
          </cell>
          <cell r="G53">
            <v>36.25</v>
          </cell>
          <cell r="H53">
            <v>48.31</v>
          </cell>
          <cell r="I53">
            <v>36.5</v>
          </cell>
          <cell r="J53">
            <v>48.64</v>
          </cell>
          <cell r="K53">
            <v>36.76</v>
          </cell>
          <cell r="L53">
            <v>48.96</v>
          </cell>
          <cell r="M53">
            <v>37.82</v>
          </cell>
          <cell r="N53">
            <v>50.34</v>
          </cell>
          <cell r="O53">
            <v>31.94</v>
          </cell>
          <cell r="P53">
            <v>44.14</v>
          </cell>
        </row>
        <row r="54">
          <cell r="A54">
            <v>110514</v>
          </cell>
          <cell r="C54">
            <v>7896226105147</v>
          </cell>
          <cell r="D54" t="str">
            <v>CALDÊ  MAG C/ 60 COMPR</v>
          </cell>
          <cell r="E54">
            <v>59.05</v>
          </cell>
          <cell r="F54">
            <v>78.89</v>
          </cell>
          <cell r="G54">
            <v>63.15</v>
          </cell>
          <cell r="H54">
            <v>84.17</v>
          </cell>
          <cell r="I54">
            <v>63.59</v>
          </cell>
          <cell r="J54">
            <v>84.74</v>
          </cell>
          <cell r="K54">
            <v>64.040000000000006</v>
          </cell>
          <cell r="L54">
            <v>85.31</v>
          </cell>
          <cell r="M54">
            <v>65.89</v>
          </cell>
          <cell r="N54">
            <v>87.71</v>
          </cell>
          <cell r="O54">
            <v>55.64</v>
          </cell>
          <cell r="P54">
            <v>76.92</v>
          </cell>
        </row>
        <row r="55">
          <cell r="A55">
            <v>110516</v>
          </cell>
          <cell r="C55">
            <v>7896226105161</v>
          </cell>
          <cell r="D55" t="str">
            <v>VITERSOL D GTS FR C/ 20 ML</v>
          </cell>
          <cell r="E55">
            <v>37.76</v>
          </cell>
          <cell r="F55">
            <v>50.44</v>
          </cell>
          <cell r="G55">
            <v>40.39</v>
          </cell>
          <cell r="H55">
            <v>53.82</v>
          </cell>
          <cell r="I55">
            <v>40.659999999999997</v>
          </cell>
          <cell r="J55">
            <v>54.19</v>
          </cell>
          <cell r="K55">
            <v>40.950000000000003</v>
          </cell>
          <cell r="L55">
            <v>54.56</v>
          </cell>
          <cell r="M55">
            <v>42.14</v>
          </cell>
          <cell r="N55">
            <v>56.08</v>
          </cell>
          <cell r="O55">
            <v>35.590000000000003</v>
          </cell>
          <cell r="P55">
            <v>49.19</v>
          </cell>
        </row>
        <row r="56">
          <cell r="A56">
            <v>110517</v>
          </cell>
          <cell r="C56">
            <v>7896226105178</v>
          </cell>
          <cell r="D56" t="str">
            <v>VITERSOL D CAP CT C/ 60</v>
          </cell>
          <cell r="E56">
            <v>23.05</v>
          </cell>
          <cell r="F56">
            <v>30.8</v>
          </cell>
          <cell r="G56">
            <v>24.64</v>
          </cell>
          <cell r="H56">
            <v>32.840000000000003</v>
          </cell>
          <cell r="I56">
            <v>24.81</v>
          </cell>
          <cell r="J56">
            <v>33.08</v>
          </cell>
          <cell r="K56">
            <v>25</v>
          </cell>
          <cell r="L56">
            <v>33.299999999999997</v>
          </cell>
          <cell r="M56">
            <v>25.71</v>
          </cell>
          <cell r="N56">
            <v>34.229999999999997</v>
          </cell>
          <cell r="O56">
            <v>21.72</v>
          </cell>
          <cell r="P56">
            <v>30.02</v>
          </cell>
        </row>
        <row r="57">
          <cell r="A57">
            <v>110519</v>
          </cell>
          <cell r="C57">
            <v>7896226105192</v>
          </cell>
          <cell r="D57" t="str">
            <v xml:space="preserve">BARIVIT COMP REV MASTIGÁVEL CT C/ 60 </v>
          </cell>
          <cell r="E57">
            <v>57.96</v>
          </cell>
          <cell r="F57">
            <v>77.42</v>
          </cell>
          <cell r="G57">
            <v>61.97</v>
          </cell>
          <cell r="H57">
            <v>82.62</v>
          </cell>
          <cell r="I57">
            <v>62.41</v>
          </cell>
          <cell r="J57">
            <v>83.18</v>
          </cell>
          <cell r="K57">
            <v>62.86</v>
          </cell>
          <cell r="L57">
            <v>83.74</v>
          </cell>
          <cell r="M57">
            <v>64.67</v>
          </cell>
          <cell r="N57">
            <v>86.08</v>
          </cell>
          <cell r="O57">
            <v>54.62</v>
          </cell>
          <cell r="P57">
            <v>75.5</v>
          </cell>
        </row>
        <row r="58">
          <cell r="A58">
            <v>110529</v>
          </cell>
          <cell r="C58">
            <v>7896226105291</v>
          </cell>
          <cell r="D58" t="str">
            <v>BARIVIT LARANJA COM REV MAST CT C/60 OR</v>
          </cell>
          <cell r="E58">
            <v>57.96</v>
          </cell>
          <cell r="F58">
            <v>77.42</v>
          </cell>
          <cell r="G58">
            <v>61.97</v>
          </cell>
          <cell r="H58">
            <v>82.62</v>
          </cell>
          <cell r="I58">
            <v>62.41</v>
          </cell>
          <cell r="J58">
            <v>83.18</v>
          </cell>
          <cell r="K58">
            <v>62.86</v>
          </cell>
          <cell r="L58">
            <v>83.74</v>
          </cell>
          <cell r="M58">
            <v>64.67</v>
          </cell>
          <cell r="N58">
            <v>86.08</v>
          </cell>
          <cell r="O58">
            <v>54.62</v>
          </cell>
          <cell r="P58">
            <v>75.5</v>
          </cell>
        </row>
        <row r="59">
          <cell r="A59">
            <v>110520</v>
          </cell>
          <cell r="C59">
            <v>7896226105208</v>
          </cell>
          <cell r="D59" t="str">
            <v>CALDE K2 COMP REV CT C/ 30</v>
          </cell>
          <cell r="E59">
            <v>62.11</v>
          </cell>
          <cell r="F59">
            <v>82.97</v>
          </cell>
          <cell r="G59">
            <v>66.41</v>
          </cell>
          <cell r="H59">
            <v>88.53</v>
          </cell>
          <cell r="I59">
            <v>66.87</v>
          </cell>
          <cell r="J59">
            <v>89.12</v>
          </cell>
          <cell r="K59">
            <v>67.34</v>
          </cell>
          <cell r="L59">
            <v>89.73</v>
          </cell>
          <cell r="M59">
            <v>69.290000000000006</v>
          </cell>
          <cell r="N59">
            <v>92.24</v>
          </cell>
          <cell r="O59">
            <v>58.52</v>
          </cell>
          <cell r="P59">
            <v>80.900000000000006</v>
          </cell>
        </row>
        <row r="60">
          <cell r="A60">
            <v>110524</v>
          </cell>
          <cell r="C60">
            <v>7896226105246</v>
          </cell>
          <cell r="D60" t="str">
            <v>NORMATEN FIT SACHE CT C/ 10</v>
          </cell>
          <cell r="E60">
            <v>30.45</v>
          </cell>
          <cell r="F60">
            <v>40.67</v>
          </cell>
          <cell r="G60">
            <v>32.56</v>
          </cell>
          <cell r="H60">
            <v>43.4</v>
          </cell>
          <cell r="I60">
            <v>32.78</v>
          </cell>
          <cell r="J60">
            <v>43.7</v>
          </cell>
          <cell r="K60">
            <v>33.020000000000003</v>
          </cell>
          <cell r="L60">
            <v>43.98</v>
          </cell>
          <cell r="M60">
            <v>33.97</v>
          </cell>
          <cell r="N60">
            <v>45.21</v>
          </cell>
          <cell r="O60">
            <v>28.7</v>
          </cell>
          <cell r="P60">
            <v>39.659999999999997</v>
          </cell>
        </row>
        <row r="61">
          <cell r="A61">
            <v>110525</v>
          </cell>
          <cell r="C61">
            <v>7896226105253</v>
          </cell>
          <cell r="D61" t="str">
            <v>TENFLAX SACHE CT C/ 30</v>
          </cell>
          <cell r="E61">
            <v>91.99</v>
          </cell>
          <cell r="F61">
            <v>122.87</v>
          </cell>
          <cell r="G61">
            <v>98.36</v>
          </cell>
          <cell r="H61">
            <v>131.11000000000001</v>
          </cell>
          <cell r="I61">
            <v>99.05</v>
          </cell>
          <cell r="J61">
            <v>132</v>
          </cell>
          <cell r="K61">
            <v>99.75</v>
          </cell>
          <cell r="L61">
            <v>132.9</v>
          </cell>
          <cell r="M61">
            <v>102.64</v>
          </cell>
          <cell r="N61">
            <v>136.61000000000001</v>
          </cell>
          <cell r="O61">
            <v>86.67</v>
          </cell>
          <cell r="P61">
            <v>119.82</v>
          </cell>
        </row>
        <row r="62">
          <cell r="A62">
            <v>110843</v>
          </cell>
          <cell r="C62">
            <v>7896226108438</v>
          </cell>
          <cell r="D62" t="str">
            <v>TENFLAX PLUS SACHE CT C/ 30</v>
          </cell>
          <cell r="E62">
            <v>91.99</v>
          </cell>
          <cell r="F62">
            <v>122.87</v>
          </cell>
          <cell r="G62">
            <v>98.36</v>
          </cell>
          <cell r="H62">
            <v>131.11000000000001</v>
          </cell>
          <cell r="I62">
            <v>99.05</v>
          </cell>
          <cell r="J62">
            <v>132</v>
          </cell>
          <cell r="K62">
            <v>99.75</v>
          </cell>
          <cell r="L62">
            <v>132.9</v>
          </cell>
          <cell r="M62">
            <v>102.64</v>
          </cell>
          <cell r="N62">
            <v>136.61000000000001</v>
          </cell>
          <cell r="O62">
            <v>86.67</v>
          </cell>
          <cell r="P62">
            <v>119.82</v>
          </cell>
        </row>
        <row r="63">
          <cell r="A63">
            <v>110540</v>
          </cell>
          <cell r="C63">
            <v>7896226105406</v>
          </cell>
          <cell r="D63" t="str">
            <v>VINOQ 10 30 CAP</v>
          </cell>
          <cell r="E63">
            <v>54.37</v>
          </cell>
          <cell r="F63">
            <v>0</v>
          </cell>
          <cell r="G63">
            <v>54.37</v>
          </cell>
          <cell r="H63">
            <v>0</v>
          </cell>
          <cell r="I63">
            <v>54.37</v>
          </cell>
          <cell r="J63">
            <v>0</v>
          </cell>
          <cell r="K63">
            <v>54.37</v>
          </cell>
          <cell r="L63">
            <v>0</v>
          </cell>
          <cell r="M63">
            <v>54.37</v>
          </cell>
          <cell r="N63">
            <v>0</v>
          </cell>
          <cell r="O63">
            <v>54.37</v>
          </cell>
          <cell r="P63">
            <v>0</v>
          </cell>
        </row>
        <row r="64">
          <cell r="A64">
            <v>110550</v>
          </cell>
          <cell r="C64" t="str">
            <v>7896226105505</v>
          </cell>
          <cell r="D64" t="str">
            <v>PREFOLIN CAP CT C/ 30</v>
          </cell>
          <cell r="E64">
            <v>36.28</v>
          </cell>
          <cell r="F64">
            <v>48.25</v>
          </cell>
          <cell r="G64">
            <v>36.28</v>
          </cell>
          <cell r="H64">
            <v>48.25</v>
          </cell>
          <cell r="I64">
            <v>36.28</v>
          </cell>
          <cell r="J64">
            <v>48.25</v>
          </cell>
          <cell r="K64">
            <v>36.28</v>
          </cell>
          <cell r="L64">
            <v>48.25</v>
          </cell>
          <cell r="M64">
            <v>36.28</v>
          </cell>
          <cell r="N64">
            <v>48.25</v>
          </cell>
          <cell r="O64">
            <v>36.28</v>
          </cell>
          <cell r="P64">
            <v>48.25</v>
          </cell>
        </row>
        <row r="65">
          <cell r="A65">
            <v>110856</v>
          </cell>
          <cell r="C65">
            <v>7896226108568</v>
          </cell>
          <cell r="D65" t="str">
            <v>ZINCOPRO CAP DURA CT C/ 6 OR</v>
          </cell>
          <cell r="E65">
            <v>22.63</v>
          </cell>
          <cell r="F65">
            <v>30.23</v>
          </cell>
          <cell r="G65">
            <v>24.2</v>
          </cell>
          <cell r="H65">
            <v>32.26</v>
          </cell>
          <cell r="I65">
            <v>24.37</v>
          </cell>
          <cell r="J65">
            <v>32.479999999999997</v>
          </cell>
          <cell r="K65">
            <v>24.54</v>
          </cell>
          <cell r="L65">
            <v>32.69</v>
          </cell>
          <cell r="M65">
            <v>25.25</v>
          </cell>
          <cell r="N65">
            <v>33.61</v>
          </cell>
          <cell r="O65">
            <v>21.32</v>
          </cell>
          <cell r="P65">
            <v>29.47</v>
          </cell>
        </row>
        <row r="66">
          <cell r="A66">
            <v>110857</v>
          </cell>
          <cell r="C66">
            <v>7896226108575</v>
          </cell>
          <cell r="D66" t="str">
            <v>ZINCOPRO SACHE CT C/ 4 OR</v>
          </cell>
          <cell r="E66">
            <v>16.29</v>
          </cell>
          <cell r="F66">
            <v>21.76</v>
          </cell>
          <cell r="G66">
            <v>17.420000000000002</v>
          </cell>
          <cell r="H66">
            <v>23.22</v>
          </cell>
          <cell r="I66">
            <v>17.54</v>
          </cell>
          <cell r="J66">
            <v>23.37</v>
          </cell>
          <cell r="K66">
            <v>17.66</v>
          </cell>
          <cell r="L66">
            <v>23.53</v>
          </cell>
          <cell r="M66">
            <v>18.170000000000002</v>
          </cell>
          <cell r="N66">
            <v>24.18</v>
          </cell>
          <cell r="O66">
            <v>15.35</v>
          </cell>
          <cell r="P66">
            <v>21.22</v>
          </cell>
        </row>
        <row r="67">
          <cell r="A67">
            <v>110873</v>
          </cell>
          <cell r="C67">
            <v>7896226108735</v>
          </cell>
          <cell r="D67" t="str">
            <v>CALDE KM COMP REV CT C/ 30 OR</v>
          </cell>
          <cell r="E67">
            <v>60.88</v>
          </cell>
          <cell r="F67">
            <v>81.319999999999993</v>
          </cell>
          <cell r="G67">
            <v>65.099999999999994</v>
          </cell>
          <cell r="H67">
            <v>86.77</v>
          </cell>
          <cell r="I67">
            <v>65.56</v>
          </cell>
          <cell r="J67">
            <v>87.37</v>
          </cell>
          <cell r="K67">
            <v>66.02</v>
          </cell>
          <cell r="L67">
            <v>87.96</v>
          </cell>
          <cell r="M67">
            <v>67.930000000000007</v>
          </cell>
          <cell r="N67">
            <v>90.42</v>
          </cell>
          <cell r="O67">
            <v>57.37</v>
          </cell>
          <cell r="P67">
            <v>79.31</v>
          </cell>
        </row>
        <row r="68">
          <cell r="A68">
            <v>110904</v>
          </cell>
          <cell r="C68">
            <v>7896226109046</v>
          </cell>
          <cell r="D68" t="str">
            <v>OMEGAFOLIN CAP MOLE CT C/60 OR</v>
          </cell>
          <cell r="E68">
            <v>45.55</v>
          </cell>
          <cell r="F68">
            <v>60.84</v>
          </cell>
          <cell r="G68">
            <v>48.7</v>
          </cell>
          <cell r="H68">
            <v>64.91</v>
          </cell>
          <cell r="I68">
            <v>49.05</v>
          </cell>
          <cell r="J68">
            <v>65.36</v>
          </cell>
          <cell r="K68">
            <v>49.39</v>
          </cell>
          <cell r="L68">
            <v>65.8</v>
          </cell>
          <cell r="M68">
            <v>50.82</v>
          </cell>
          <cell r="N68">
            <v>67.643112701252235</v>
          </cell>
          <cell r="O68">
            <v>42.92</v>
          </cell>
          <cell r="P68">
            <v>59.334382145493663</v>
          </cell>
        </row>
        <row r="69">
          <cell r="A69">
            <v>140905</v>
          </cell>
          <cell r="C69">
            <v>7896226109053</v>
          </cell>
          <cell r="D69" t="str">
            <v>VECASTEN GEL BG C/150G OR</v>
          </cell>
          <cell r="E69">
            <v>33.74</v>
          </cell>
          <cell r="F69">
            <v>45.07</v>
          </cell>
          <cell r="G69">
            <v>36.08</v>
          </cell>
          <cell r="H69">
            <v>48.09</v>
          </cell>
          <cell r="I69">
            <v>36.33</v>
          </cell>
          <cell r="J69">
            <v>48.41</v>
          </cell>
          <cell r="K69">
            <v>36.590000000000003</v>
          </cell>
          <cell r="L69">
            <v>48.75</v>
          </cell>
          <cell r="M69">
            <v>37.65</v>
          </cell>
          <cell r="N69">
            <v>50.11</v>
          </cell>
          <cell r="O69">
            <v>31.79</v>
          </cell>
          <cell r="P69">
            <v>43.95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pageSetUpPr autoPageBreaks="0" fitToPage="1"/>
  </sheetPr>
  <dimension ref="A1:CJ171"/>
  <sheetViews>
    <sheetView showGridLines="0" tabSelected="1" topLeftCell="C1" zoomScale="60" zoomScaleNormal="60" workbookViewId="0">
      <selection activeCell="C6" sqref="C6"/>
    </sheetView>
  </sheetViews>
  <sheetFormatPr defaultRowHeight="20.25" outlineLevelRow="1" outlineLevelCol="2" x14ac:dyDescent="0.3"/>
  <cols>
    <col min="1" max="1" width="12.28515625" style="10" hidden="1" customWidth="1"/>
    <col min="2" max="2" width="35.140625" style="10" hidden="1" customWidth="1" outlineLevel="1"/>
    <col min="3" max="3" width="24.85546875" style="9" bestFit="1" customWidth="1" collapsed="1"/>
    <col min="4" max="4" width="74.42578125" style="6" customWidth="1"/>
    <col min="5" max="10" width="15.7109375" style="8" hidden="1" customWidth="1" outlineLevel="1"/>
    <col min="11" max="11" width="15.7109375" style="8" customWidth="1" collapsed="1"/>
    <col min="12" max="12" width="15.7109375" style="8" customWidth="1"/>
    <col min="13" max="16" width="15.7109375" style="8" hidden="1" customWidth="1" outlineLevel="1"/>
    <col min="17" max="17" width="1.5703125" style="6" customWidth="1" collapsed="1"/>
    <col min="18" max="19" width="14.7109375" style="51" hidden="1" customWidth="1"/>
    <col min="20" max="20" width="3.28515625" style="51" hidden="1" customWidth="1"/>
    <col min="21" max="21" width="14.7109375" style="51" hidden="1" customWidth="1"/>
    <col min="22" max="22" width="3.42578125" hidden="1" customWidth="1"/>
    <col min="23" max="23" width="13.7109375" style="140" hidden="1" customWidth="1"/>
    <col min="24" max="24" width="7.7109375" hidden="1" customWidth="1"/>
    <col min="25" max="36" width="15.7109375" style="8" hidden="1" customWidth="1" outlineLevel="1"/>
    <col min="37" max="37" width="17.28515625" style="6" hidden="1" customWidth="1" collapsed="1"/>
    <col min="38" max="38" width="9.140625" style="6" hidden="1" customWidth="1"/>
    <col min="39" max="50" width="15.7109375" style="6" hidden="1" customWidth="1" outlineLevel="2"/>
    <col min="51" max="51" width="9.140625" style="6" hidden="1" customWidth="1" outlineLevel="1" collapsed="1"/>
    <col min="52" max="52" width="9.140625" style="6" hidden="1" customWidth="1" outlineLevel="1"/>
    <col min="53" max="64" width="11.140625" style="6" hidden="1" customWidth="1" outlineLevel="1"/>
    <col min="65" max="65" width="9.140625" style="6" hidden="1" customWidth="1" outlineLevel="1"/>
    <col min="66" max="77" width="10.42578125" style="6" hidden="1" customWidth="1" outlineLevel="1"/>
    <col min="78" max="78" width="1.28515625" style="6" customWidth="1" collapsed="1"/>
    <col min="79" max="79" width="2.140625" style="6" customWidth="1"/>
    <col min="80" max="80" width="13.42578125" style="6" customWidth="1"/>
    <col min="81" max="81" width="8.7109375" style="6" hidden="1" customWidth="1"/>
    <col min="82" max="82" width="13.85546875" style="6" hidden="1" customWidth="1"/>
    <col min="83" max="83" width="1.5703125" style="6" hidden="1" customWidth="1"/>
    <col min="84" max="84" width="14" style="6" hidden="1" customWidth="1"/>
    <col min="85" max="85" width="15.140625" style="6" hidden="1" customWidth="1"/>
    <col min="86" max="86" width="2.7109375" style="6" hidden="1" customWidth="1"/>
    <col min="87" max="87" width="14.7109375" style="6" hidden="1" customWidth="1"/>
    <col min="88" max="88" width="13.85546875" style="6" hidden="1" customWidth="1"/>
    <col min="89" max="89" width="0" style="6" hidden="1" customWidth="1"/>
    <col min="90" max="16384" width="9.140625" style="6"/>
  </cols>
  <sheetData>
    <row r="1" spans="1:88" ht="40.5" customHeight="1" x14ac:dyDescent="0.3">
      <c r="A1" s="2"/>
      <c r="B1" s="41"/>
      <c r="C1" s="3"/>
      <c r="D1" s="238" t="s">
        <v>173</v>
      </c>
      <c r="E1" s="4"/>
      <c r="F1" s="4"/>
      <c r="G1" s="4"/>
      <c r="H1" s="4"/>
      <c r="I1" s="4"/>
      <c r="J1" s="4"/>
      <c r="K1" s="5"/>
      <c r="L1" s="5"/>
      <c r="M1" s="147"/>
      <c r="N1" s="147"/>
      <c r="O1" s="148"/>
      <c r="P1" s="149" t="s">
        <v>165</v>
      </c>
      <c r="Y1" s="54" t="s">
        <v>137</v>
      </c>
      <c r="Z1" s="152" t="s">
        <v>138</v>
      </c>
      <c r="AA1" s="53"/>
      <c r="AB1" s="53"/>
      <c r="AC1" s="54"/>
      <c r="AD1" s="54"/>
      <c r="AE1" s="54"/>
      <c r="AF1" s="54"/>
      <c r="AG1" s="54"/>
      <c r="AH1" s="54"/>
      <c r="AI1" s="55"/>
      <c r="AJ1" s="56" t="s">
        <v>166</v>
      </c>
      <c r="AM1" s="29" t="s">
        <v>163</v>
      </c>
      <c r="CA1" s="226"/>
      <c r="CB1" s="226"/>
      <c r="CI1" s="257" t="s">
        <v>169</v>
      </c>
      <c r="CJ1" s="257"/>
    </row>
    <row r="2" spans="1:88" s="156" customFormat="1" ht="23.25" x14ac:dyDescent="0.35">
      <c r="A2" s="153"/>
      <c r="B2" s="153"/>
      <c r="C2" s="153"/>
      <c r="D2" s="154"/>
      <c r="E2" s="164">
        <v>0.92217499999999997</v>
      </c>
      <c r="F2" s="161">
        <v>0.74862399999999996</v>
      </c>
      <c r="G2" s="165">
        <v>0.986128</v>
      </c>
      <c r="H2" s="162">
        <v>0.75022999999999995</v>
      </c>
      <c r="I2" s="165">
        <v>0.99301499999999998</v>
      </c>
      <c r="J2" s="162">
        <v>0.75040200000000001</v>
      </c>
      <c r="K2" s="163">
        <v>1</v>
      </c>
      <c r="L2" s="162">
        <v>0.75057700000000005</v>
      </c>
      <c r="M2" s="165">
        <v>1.0289520000000001</v>
      </c>
      <c r="N2" s="162">
        <v>0.75129599999999996</v>
      </c>
      <c r="O2" s="165">
        <v>0.86891700000000005</v>
      </c>
      <c r="P2" s="162">
        <v>0.72335799999999995</v>
      </c>
      <c r="R2" s="157"/>
      <c r="S2" s="157"/>
      <c r="T2" s="157"/>
      <c r="U2" s="282" t="s">
        <v>172</v>
      </c>
      <c r="V2"/>
      <c r="W2" s="203" t="s">
        <v>171</v>
      </c>
      <c r="X2" s="158"/>
      <c r="Y2" s="159" t="s">
        <v>145</v>
      </c>
      <c r="Z2" s="160"/>
      <c r="AA2" s="160"/>
      <c r="AB2" s="160"/>
      <c r="AC2" s="155"/>
      <c r="AD2" s="155"/>
      <c r="AE2" s="155"/>
      <c r="AF2" s="155"/>
      <c r="AG2" s="155"/>
      <c r="AH2" s="155"/>
      <c r="AI2" s="155"/>
      <c r="AJ2" s="155"/>
      <c r="CA2" s="227"/>
      <c r="CB2" s="230"/>
      <c r="CD2" s="254" t="s">
        <v>172</v>
      </c>
      <c r="CI2" s="205">
        <v>0.1</v>
      </c>
      <c r="CJ2" s="205">
        <v>0.15</v>
      </c>
    </row>
    <row r="3" spans="1:88" s="28" customFormat="1" ht="20.25" customHeight="1" x14ac:dyDescent="0.25">
      <c r="A3" s="262" t="s">
        <v>0</v>
      </c>
      <c r="B3" s="266" t="s">
        <v>59</v>
      </c>
      <c r="C3" s="262" t="s">
        <v>1</v>
      </c>
      <c r="D3" s="264" t="s">
        <v>64</v>
      </c>
      <c r="E3" s="273">
        <v>0.12</v>
      </c>
      <c r="F3" s="273"/>
      <c r="G3" s="273">
        <v>0.17</v>
      </c>
      <c r="H3" s="273"/>
      <c r="I3" s="277" t="s">
        <v>146</v>
      </c>
      <c r="J3" s="273"/>
      <c r="K3" s="274">
        <v>0.18</v>
      </c>
      <c r="L3" s="274"/>
      <c r="M3" s="273">
        <v>0.2</v>
      </c>
      <c r="N3" s="273"/>
      <c r="O3" s="275" t="s">
        <v>143</v>
      </c>
      <c r="P3" s="276"/>
      <c r="R3" s="268" t="s">
        <v>156</v>
      </c>
      <c r="S3" s="270" t="s">
        <v>155</v>
      </c>
      <c r="T3" s="193"/>
      <c r="U3" s="283"/>
      <c r="V3"/>
      <c r="W3" s="272" t="s">
        <v>134</v>
      </c>
      <c r="X3"/>
      <c r="Y3" s="253">
        <v>0.12</v>
      </c>
      <c r="Z3" s="253"/>
      <c r="AA3" s="253">
        <v>0.17</v>
      </c>
      <c r="AB3" s="253"/>
      <c r="AC3" s="252" t="s">
        <v>146</v>
      </c>
      <c r="AD3" s="253"/>
      <c r="AE3" s="253">
        <v>0.18</v>
      </c>
      <c r="AF3" s="253"/>
      <c r="AG3" s="253">
        <v>0.2</v>
      </c>
      <c r="AH3" s="253"/>
      <c r="AI3" s="260" t="s">
        <v>143</v>
      </c>
      <c r="AJ3" s="261"/>
      <c r="AM3" s="253">
        <v>0.12</v>
      </c>
      <c r="AN3" s="253"/>
      <c r="AO3" s="253">
        <v>0.17</v>
      </c>
      <c r="AP3" s="253"/>
      <c r="AQ3" s="252" t="s">
        <v>146</v>
      </c>
      <c r="AR3" s="253"/>
      <c r="AS3" s="253">
        <v>0.18</v>
      </c>
      <c r="AT3" s="253"/>
      <c r="AU3" s="253">
        <v>0.2</v>
      </c>
      <c r="AV3" s="253"/>
      <c r="AW3" s="260" t="s">
        <v>143</v>
      </c>
      <c r="AX3" s="261"/>
      <c r="CA3" s="228"/>
      <c r="CB3" s="231" t="str">
        <f>W3</f>
        <v>AUM</v>
      </c>
      <c r="CD3" s="255"/>
      <c r="CF3" s="256">
        <v>0.18</v>
      </c>
      <c r="CG3" s="256"/>
      <c r="CI3" s="258" t="s">
        <v>170</v>
      </c>
      <c r="CJ3" s="258"/>
    </row>
    <row r="4" spans="1:88" s="28" customFormat="1" ht="19.5" customHeight="1" x14ac:dyDescent="0.25">
      <c r="A4" s="263"/>
      <c r="B4" s="267"/>
      <c r="C4" s="263"/>
      <c r="D4" s="265"/>
      <c r="E4" s="43" t="s">
        <v>2</v>
      </c>
      <c r="F4" s="43" t="s">
        <v>3</v>
      </c>
      <c r="G4" s="43" t="s">
        <v>2</v>
      </c>
      <c r="H4" s="43" t="s">
        <v>3</v>
      </c>
      <c r="I4" s="43" t="s">
        <v>2</v>
      </c>
      <c r="J4" s="43" t="s">
        <v>3</v>
      </c>
      <c r="K4" s="202" t="s">
        <v>2</v>
      </c>
      <c r="L4" s="202" t="s">
        <v>3</v>
      </c>
      <c r="M4" s="43" t="s">
        <v>2</v>
      </c>
      <c r="N4" s="43" t="s">
        <v>3</v>
      </c>
      <c r="O4" s="43" t="s">
        <v>2</v>
      </c>
      <c r="P4" s="43" t="s">
        <v>3</v>
      </c>
      <c r="R4" s="269"/>
      <c r="S4" s="271"/>
      <c r="T4" s="193"/>
      <c r="U4" s="283"/>
      <c r="V4"/>
      <c r="W4" s="272"/>
      <c r="X4"/>
      <c r="Y4" s="175" t="s">
        <v>2</v>
      </c>
      <c r="Z4" s="175" t="s">
        <v>3</v>
      </c>
      <c r="AA4" s="175" t="s">
        <v>2</v>
      </c>
      <c r="AB4" s="175" t="s">
        <v>3</v>
      </c>
      <c r="AC4" s="175" t="s">
        <v>2</v>
      </c>
      <c r="AD4" s="175" t="s">
        <v>3</v>
      </c>
      <c r="AE4" s="175" t="s">
        <v>2</v>
      </c>
      <c r="AF4" s="175" t="s">
        <v>3</v>
      </c>
      <c r="AG4" s="175" t="s">
        <v>2</v>
      </c>
      <c r="AH4" s="175" t="s">
        <v>3</v>
      </c>
      <c r="AI4" s="175" t="s">
        <v>2</v>
      </c>
      <c r="AJ4" s="175" t="s">
        <v>3</v>
      </c>
      <c r="AM4" s="175" t="s">
        <v>2</v>
      </c>
      <c r="AN4" s="175" t="s">
        <v>3</v>
      </c>
      <c r="AO4" s="175" t="s">
        <v>2</v>
      </c>
      <c r="AP4" s="175" t="s">
        <v>3</v>
      </c>
      <c r="AQ4" s="175" t="s">
        <v>2</v>
      </c>
      <c r="AR4" s="175" t="s">
        <v>3</v>
      </c>
      <c r="AS4" s="175" t="s">
        <v>2</v>
      </c>
      <c r="AT4" s="175" t="s">
        <v>3</v>
      </c>
      <c r="AU4" s="175" t="s">
        <v>2</v>
      </c>
      <c r="AV4" s="175" t="s">
        <v>3</v>
      </c>
      <c r="AW4" s="175" t="s">
        <v>2</v>
      </c>
      <c r="AX4" s="175" t="s">
        <v>3</v>
      </c>
      <c r="CA4" s="228"/>
      <c r="CB4" s="232"/>
      <c r="CD4" s="255"/>
      <c r="CF4" s="204" t="s">
        <v>2</v>
      </c>
      <c r="CG4" s="204" t="s">
        <v>3</v>
      </c>
      <c r="CI4" s="259"/>
      <c r="CJ4" s="259"/>
    </row>
    <row r="5" spans="1:88" ht="23.25" customHeight="1" x14ac:dyDescent="0.35">
      <c r="A5" s="150">
        <v>110115</v>
      </c>
      <c r="B5" s="150"/>
      <c r="C5" s="150">
        <v>7896226101156</v>
      </c>
      <c r="D5" s="241" t="s">
        <v>4</v>
      </c>
      <c r="E5" s="48">
        <f>ROUND(BA5*(1+$W5),2)</f>
        <v>66.77</v>
      </c>
      <c r="F5" s="48">
        <f t="shared" ref="F5:O20" si="0">ROUND(BB5*(1+$W5),2)</f>
        <v>89.19</v>
      </c>
      <c r="G5" s="48">
        <f t="shared" si="0"/>
        <v>71.400000000000006</v>
      </c>
      <c r="H5" s="48">
        <f t="shared" si="0"/>
        <v>95.17</v>
      </c>
      <c r="I5" s="48">
        <f t="shared" si="0"/>
        <v>71.900000000000006</v>
      </c>
      <c r="J5" s="48">
        <f t="shared" si="0"/>
        <v>95.82</v>
      </c>
      <c r="K5" s="242">
        <f>ROUND(BG5*(1+$W5),2)</f>
        <v>72.42</v>
      </c>
      <c r="L5" s="242">
        <f t="shared" si="0"/>
        <v>96.46</v>
      </c>
      <c r="M5" s="48">
        <f t="shared" si="0"/>
        <v>74.489999999999995</v>
      </c>
      <c r="N5" s="48">
        <f t="shared" si="0"/>
        <v>99.16</v>
      </c>
      <c r="O5" s="48">
        <f t="shared" si="0"/>
        <v>62.92</v>
      </c>
      <c r="P5" s="48">
        <f>ROUND(BL5*(1+$W5),2)</f>
        <v>86.98</v>
      </c>
      <c r="Q5" s="240"/>
      <c r="R5" s="57" t="s">
        <v>135</v>
      </c>
      <c r="S5" s="177" t="s">
        <v>132</v>
      </c>
      <c r="T5" s="194"/>
      <c r="U5" s="201">
        <v>5.0000000000000001E-3</v>
      </c>
      <c r="V5" s="200"/>
      <c r="W5" s="208">
        <v>1.24E-2</v>
      </c>
      <c r="Y5" s="48">
        <v>65.95</v>
      </c>
      <c r="Z5" s="48">
        <v>88.1</v>
      </c>
      <c r="AA5" s="48">
        <v>70.53</v>
      </c>
      <c r="AB5" s="48">
        <v>94</v>
      </c>
      <c r="AC5" s="48">
        <v>71.02</v>
      </c>
      <c r="AD5" s="48">
        <v>94.65</v>
      </c>
      <c r="AE5" s="48">
        <v>71.53</v>
      </c>
      <c r="AF5" s="48">
        <v>95.28</v>
      </c>
      <c r="AG5" s="48">
        <v>73.58</v>
      </c>
      <c r="AH5" s="48">
        <v>97.95</v>
      </c>
      <c r="AI5" s="48">
        <v>62.15</v>
      </c>
      <c r="AJ5" s="48">
        <v>85.91</v>
      </c>
      <c r="AM5" s="176">
        <f>VLOOKUP($A5,'[1]Entrada de Dados'!$A$2:$P$69,COLUMN('[1]Entrada de Dados'!E$1),FALSE)-Y5</f>
        <v>0</v>
      </c>
      <c r="AN5" s="176">
        <f>VLOOKUP($A5,'[1]Entrada de Dados'!$A$2:$P$69,COLUMN('[1]Entrada de Dados'!F$1),FALSE)-Z5</f>
        <v>0</v>
      </c>
      <c r="AO5" s="176">
        <f>VLOOKUP($A5,'[1]Entrada de Dados'!$A$2:$P$69,COLUMN('[1]Entrada de Dados'!G$1),FALSE)-AA5</f>
        <v>0</v>
      </c>
      <c r="AP5" s="176">
        <f>VLOOKUP($A5,'[1]Entrada de Dados'!$A$2:$P$69,COLUMN('[1]Entrada de Dados'!H$1),FALSE)-AB5</f>
        <v>0</v>
      </c>
      <c r="AQ5" s="176">
        <f>VLOOKUP($A5,'[1]Entrada de Dados'!$A$2:$P$69,COLUMN('[1]Entrada de Dados'!I$1),FALSE)-AC5</f>
        <v>0</v>
      </c>
      <c r="AR5" s="176">
        <f>VLOOKUP($A5,'[1]Entrada de Dados'!$A$2:$P$69,COLUMN('[1]Entrada de Dados'!J$1),FALSE)-AD5</f>
        <v>0</v>
      </c>
      <c r="AS5" s="176">
        <f>VLOOKUP($A5,'[1]Entrada de Dados'!$A$2:$P$69,COLUMN('[1]Entrada de Dados'!K$1),FALSE)-AE5</f>
        <v>0</v>
      </c>
      <c r="AT5" s="176">
        <f>VLOOKUP($A5,'[1]Entrada de Dados'!$A$2:$P$69,COLUMN('[1]Entrada de Dados'!L$1),FALSE)-AF5</f>
        <v>0</v>
      </c>
      <c r="AU5" s="176">
        <f>VLOOKUP($A5,'[1]Entrada de Dados'!$A$2:$P$69,COLUMN('[1]Entrada de Dados'!M$1),FALSE)-AG5</f>
        <v>0</v>
      </c>
      <c r="AV5" s="176">
        <f>VLOOKUP($A5,'[1]Entrada de Dados'!$A$2:$P$69,COLUMN('[1]Entrada de Dados'!N$1),FALSE)-AH5</f>
        <v>0</v>
      </c>
      <c r="AW5" s="176">
        <f>VLOOKUP($A5,'[1]Entrada de Dados'!$A$2:$P$69,COLUMN('[1]Entrada de Dados'!O$1),FALSE)-AI5</f>
        <v>0</v>
      </c>
      <c r="AX5" s="176">
        <f>VLOOKUP($A5,'[1]Entrada de Dados'!$A$2:$P$69,COLUMN('[1]Entrada de Dados'!P$1),FALSE)-AJ5</f>
        <v>0</v>
      </c>
      <c r="BA5" s="6">
        <v>65.95</v>
      </c>
      <c r="BB5" s="6">
        <v>88.1</v>
      </c>
      <c r="BC5" s="6">
        <v>70.53</v>
      </c>
      <c r="BD5" s="6">
        <v>94</v>
      </c>
      <c r="BE5" s="6">
        <v>71.02</v>
      </c>
      <c r="BF5" s="6">
        <v>94.65</v>
      </c>
      <c r="BG5" s="6">
        <v>71.53</v>
      </c>
      <c r="BH5" s="6">
        <v>95.28</v>
      </c>
      <c r="BI5" s="6">
        <v>73.58</v>
      </c>
      <c r="BJ5" s="6">
        <v>97.95</v>
      </c>
      <c r="BK5" s="6">
        <v>62.15</v>
      </c>
      <c r="BL5" s="6">
        <v>85.91</v>
      </c>
      <c r="BZ5" s="240"/>
      <c r="CA5" s="243"/>
      <c r="CB5" s="244">
        <f>W5</f>
        <v>1.24E-2</v>
      </c>
      <c r="CC5" s="206"/>
      <c r="CD5" s="233">
        <f>U5</f>
        <v>5.0000000000000001E-3</v>
      </c>
      <c r="CE5" s="206"/>
      <c r="CF5" s="207">
        <f>ROUND(BG5*(1+$CD5),2)</f>
        <v>71.89</v>
      </c>
      <c r="CG5" s="207">
        <f>ROUND(BH5*(1+$CD5),2)</f>
        <v>95.76</v>
      </c>
      <c r="CH5" s="206"/>
      <c r="CI5" s="236">
        <f>CG5*0.9</f>
        <v>86.184000000000012</v>
      </c>
      <c r="CJ5" s="236">
        <f>CG5*0.85</f>
        <v>81.396000000000001</v>
      </c>
    </row>
    <row r="6" spans="1:88" ht="23.25" customHeight="1" x14ac:dyDescent="0.35">
      <c r="A6" s="35">
        <v>110114</v>
      </c>
      <c r="B6" s="35"/>
      <c r="C6" s="35">
        <v>7896226101149</v>
      </c>
      <c r="D6" s="241" t="s">
        <v>128</v>
      </c>
      <c r="E6" s="48">
        <f t="shared" ref="E6:E69" si="1">ROUND(BA6*(1+$W6),2)</f>
        <v>46.3</v>
      </c>
      <c r="F6" s="48">
        <f t="shared" si="0"/>
        <v>61.86</v>
      </c>
      <c r="G6" s="48">
        <f t="shared" si="0"/>
        <v>49.52</v>
      </c>
      <c r="H6" s="48">
        <f t="shared" si="0"/>
        <v>66.010000000000005</v>
      </c>
      <c r="I6" s="48">
        <f t="shared" si="0"/>
        <v>49.86</v>
      </c>
      <c r="J6" s="48">
        <f t="shared" si="0"/>
        <v>66.44</v>
      </c>
      <c r="K6" s="242">
        <f t="shared" si="0"/>
        <v>50.21</v>
      </c>
      <c r="L6" s="242">
        <f t="shared" si="0"/>
        <v>66.89</v>
      </c>
      <c r="M6" s="48">
        <f t="shared" si="0"/>
        <v>51.67</v>
      </c>
      <c r="N6" s="48">
        <f t="shared" si="0"/>
        <v>68.760000000000005</v>
      </c>
      <c r="O6" s="48">
        <f t="shared" si="0"/>
        <v>43.64</v>
      </c>
      <c r="P6" s="48">
        <f t="shared" ref="P6:P69" si="2">ROUND(BL6*(1+$W6),2)</f>
        <v>60.31</v>
      </c>
      <c r="Q6" s="240"/>
      <c r="R6" s="57" t="s">
        <v>135</v>
      </c>
      <c r="S6" s="178" t="s">
        <v>132</v>
      </c>
      <c r="T6" s="195"/>
      <c r="U6" s="201">
        <v>5.0000000000000001E-3</v>
      </c>
      <c r="V6" s="200"/>
      <c r="W6" s="209">
        <v>5.0000000000000001E-3</v>
      </c>
      <c r="Y6" s="44">
        <v>46.07</v>
      </c>
      <c r="Z6" s="44">
        <v>61.55</v>
      </c>
      <c r="AA6" s="44">
        <v>49.27</v>
      </c>
      <c r="AB6" s="44">
        <v>65.680000000000007</v>
      </c>
      <c r="AC6" s="44">
        <v>49.61</v>
      </c>
      <c r="AD6" s="44">
        <v>66.11</v>
      </c>
      <c r="AE6" s="44">
        <v>49.96</v>
      </c>
      <c r="AF6" s="44">
        <v>66.56</v>
      </c>
      <c r="AG6" s="44">
        <v>51.41</v>
      </c>
      <c r="AH6" s="44">
        <v>68.42</v>
      </c>
      <c r="AI6" s="44">
        <v>43.42</v>
      </c>
      <c r="AJ6" s="44">
        <v>60.01</v>
      </c>
      <c r="AM6" s="176">
        <f>VLOOKUP($A6,'[1]Entrada de Dados'!$A$2:$P$69,COLUMN('[1]Entrada de Dados'!E$1),FALSE)-Y6</f>
        <v>0</v>
      </c>
      <c r="AN6" s="176">
        <f>VLOOKUP($A6,'[1]Entrada de Dados'!$A$2:$P$69,COLUMN('[1]Entrada de Dados'!F$1),FALSE)-Z6</f>
        <v>0</v>
      </c>
      <c r="AO6" s="176">
        <f>VLOOKUP($A6,'[1]Entrada de Dados'!$A$2:$P$69,COLUMN('[1]Entrada de Dados'!G$1),FALSE)-AA6</f>
        <v>0</v>
      </c>
      <c r="AP6" s="176">
        <f>VLOOKUP($A6,'[1]Entrada de Dados'!$A$2:$P$69,COLUMN('[1]Entrada de Dados'!H$1),FALSE)-AB6</f>
        <v>0</v>
      </c>
      <c r="AQ6" s="176">
        <f>VLOOKUP($A6,'[1]Entrada de Dados'!$A$2:$P$69,COLUMN('[1]Entrada de Dados'!I$1),FALSE)-AC6</f>
        <v>0</v>
      </c>
      <c r="AR6" s="176">
        <f>VLOOKUP($A6,'[1]Entrada de Dados'!$A$2:$P$69,COLUMN('[1]Entrada de Dados'!J$1),FALSE)-AD6</f>
        <v>0</v>
      </c>
      <c r="AS6" s="176">
        <f>VLOOKUP($A6,'[1]Entrada de Dados'!$A$2:$P$69,COLUMN('[1]Entrada de Dados'!K$1),FALSE)-AE6</f>
        <v>0</v>
      </c>
      <c r="AT6" s="176">
        <f>VLOOKUP($A6,'[1]Entrada de Dados'!$A$2:$P$69,COLUMN('[1]Entrada de Dados'!L$1),FALSE)-AF6</f>
        <v>0</v>
      </c>
      <c r="AU6" s="176">
        <f>VLOOKUP($A6,'[1]Entrada de Dados'!$A$2:$P$69,COLUMN('[1]Entrada de Dados'!M$1),FALSE)-AG6</f>
        <v>0</v>
      </c>
      <c r="AV6" s="176">
        <f>VLOOKUP($A6,'[1]Entrada de Dados'!$A$2:$P$69,COLUMN('[1]Entrada de Dados'!N$1),FALSE)-AH6</f>
        <v>0</v>
      </c>
      <c r="AW6" s="176">
        <f>VLOOKUP($A6,'[1]Entrada de Dados'!$A$2:$P$69,COLUMN('[1]Entrada de Dados'!O$1),FALSE)-AI6</f>
        <v>0</v>
      </c>
      <c r="AX6" s="176">
        <f>VLOOKUP($A6,'[1]Entrada de Dados'!$A$2:$P$69,COLUMN('[1]Entrada de Dados'!P$1),FALSE)-AJ6</f>
        <v>0</v>
      </c>
      <c r="BA6" s="6">
        <v>46.07</v>
      </c>
      <c r="BB6" s="6">
        <v>61.55</v>
      </c>
      <c r="BC6" s="6">
        <v>49.27</v>
      </c>
      <c r="BD6" s="6">
        <v>65.680000000000007</v>
      </c>
      <c r="BE6" s="6">
        <v>49.61</v>
      </c>
      <c r="BF6" s="6">
        <v>66.11</v>
      </c>
      <c r="BG6" s="6">
        <v>49.96</v>
      </c>
      <c r="BH6" s="6">
        <v>66.56</v>
      </c>
      <c r="BI6" s="6">
        <v>51.41</v>
      </c>
      <c r="BJ6" s="6">
        <v>68.42</v>
      </c>
      <c r="BK6" s="6">
        <v>43.42</v>
      </c>
      <c r="BL6" s="6">
        <v>60.01</v>
      </c>
      <c r="BZ6" s="240"/>
      <c r="CA6" s="243"/>
      <c r="CB6" s="244">
        <f>W6</f>
        <v>5.0000000000000001E-3</v>
      </c>
      <c r="CC6" s="206"/>
      <c r="CD6" s="210">
        <f>U6</f>
        <v>5.0000000000000001E-3</v>
      </c>
      <c r="CE6" s="206"/>
      <c r="CF6" s="234">
        <f>ROUND(BG6*(1+$CD6),2)</f>
        <v>50.21</v>
      </c>
      <c r="CG6" s="234">
        <f>ROUND(BH6*(1+$CD6),2)</f>
        <v>66.89</v>
      </c>
      <c r="CH6" s="206"/>
      <c r="CI6" s="237">
        <f>CG6*0.9</f>
        <v>60.201000000000001</v>
      </c>
      <c r="CJ6" s="237">
        <f>CG6*0.85</f>
        <v>56.856499999999997</v>
      </c>
    </row>
    <row r="7" spans="1:88" ht="23.25" hidden="1" outlineLevel="1" x14ac:dyDescent="0.3">
      <c r="A7" s="35">
        <v>110120</v>
      </c>
      <c r="B7" s="35" t="s">
        <v>75</v>
      </c>
      <c r="C7" s="35">
        <v>7896226101200</v>
      </c>
      <c r="D7" s="52" t="s">
        <v>5</v>
      </c>
      <c r="E7" s="48">
        <f t="shared" si="1"/>
        <v>33.96</v>
      </c>
      <c r="F7" s="48">
        <f t="shared" si="0"/>
        <v>45.36</v>
      </c>
      <c r="G7" s="48">
        <f t="shared" si="0"/>
        <v>36.31</v>
      </c>
      <c r="H7" s="48">
        <f t="shared" si="0"/>
        <v>48.4</v>
      </c>
      <c r="I7" s="48">
        <f t="shared" si="0"/>
        <v>36.56</v>
      </c>
      <c r="J7" s="48">
        <f t="shared" si="0"/>
        <v>48.73</v>
      </c>
      <c r="K7" s="48">
        <f t="shared" si="0"/>
        <v>36.82</v>
      </c>
      <c r="L7" s="48">
        <f t="shared" si="0"/>
        <v>49.06</v>
      </c>
      <c r="M7" s="48">
        <f t="shared" si="0"/>
        <v>37.89</v>
      </c>
      <c r="N7" s="48">
        <f t="shared" si="0"/>
        <v>50.43</v>
      </c>
      <c r="O7" s="48">
        <f t="shared" si="0"/>
        <v>31.99</v>
      </c>
      <c r="P7" s="48">
        <f t="shared" si="2"/>
        <v>44.23</v>
      </c>
      <c r="R7" s="58" t="s">
        <v>136</v>
      </c>
      <c r="S7" s="184" t="s">
        <v>133</v>
      </c>
      <c r="T7" s="190"/>
      <c r="U7" s="190"/>
      <c r="W7" s="141"/>
      <c r="Y7" s="44">
        <v>33.96</v>
      </c>
      <c r="Z7" s="44">
        <v>45.36</v>
      </c>
      <c r="AA7" s="44">
        <v>36.31</v>
      </c>
      <c r="AB7" s="44">
        <v>48.4</v>
      </c>
      <c r="AC7" s="44">
        <v>36.56</v>
      </c>
      <c r="AD7" s="44">
        <v>48.73</v>
      </c>
      <c r="AE7" s="44">
        <v>36.82</v>
      </c>
      <c r="AF7" s="44">
        <v>49.06</v>
      </c>
      <c r="AG7" s="44">
        <v>37.89</v>
      </c>
      <c r="AH7" s="44">
        <v>50.43</v>
      </c>
      <c r="AI7" s="44">
        <v>31.99</v>
      </c>
      <c r="AJ7" s="44">
        <v>44.23</v>
      </c>
      <c r="AM7" s="176"/>
      <c r="AN7" s="176"/>
      <c r="AO7" s="176"/>
      <c r="AP7" s="176"/>
      <c r="AQ7" s="176"/>
      <c r="AR7" s="176"/>
      <c r="AS7" s="176"/>
      <c r="AT7" s="176"/>
      <c r="AU7" s="176"/>
      <c r="AV7" s="176"/>
      <c r="AW7" s="176"/>
      <c r="AX7" s="176"/>
      <c r="BA7" s="6">
        <v>33.96</v>
      </c>
      <c r="BB7" s="6">
        <v>45.36</v>
      </c>
      <c r="BC7" s="6">
        <v>36.31</v>
      </c>
      <c r="BD7" s="6">
        <v>48.4</v>
      </c>
      <c r="BE7" s="6">
        <v>36.56</v>
      </c>
      <c r="BF7" s="6">
        <v>48.73</v>
      </c>
      <c r="BG7" s="6">
        <v>36.82</v>
      </c>
      <c r="BH7" s="6">
        <v>49.06</v>
      </c>
      <c r="BI7" s="6">
        <v>37.89</v>
      </c>
      <c r="BJ7" s="6">
        <v>50.43</v>
      </c>
      <c r="BK7" s="6">
        <v>31.99</v>
      </c>
      <c r="BL7" s="6">
        <v>44.23</v>
      </c>
      <c r="CA7" s="224"/>
      <c r="CB7" s="224"/>
    </row>
    <row r="8" spans="1:88" ht="23.25" hidden="1" outlineLevel="1" x14ac:dyDescent="0.3">
      <c r="A8" s="35">
        <v>110121</v>
      </c>
      <c r="B8" s="35" t="s">
        <v>76</v>
      </c>
      <c r="C8" s="35">
        <v>7896226101217</v>
      </c>
      <c r="D8" s="52" t="s">
        <v>6</v>
      </c>
      <c r="E8" s="48">
        <f t="shared" si="1"/>
        <v>51.4</v>
      </c>
      <c r="F8" s="48">
        <f t="shared" si="0"/>
        <v>68.650000000000006</v>
      </c>
      <c r="G8" s="48">
        <f t="shared" si="0"/>
        <v>54.96</v>
      </c>
      <c r="H8" s="48">
        <f t="shared" si="0"/>
        <v>73.260000000000005</v>
      </c>
      <c r="I8" s="48">
        <f t="shared" si="0"/>
        <v>55.34</v>
      </c>
      <c r="J8" s="48">
        <f t="shared" si="0"/>
        <v>73.75</v>
      </c>
      <c r="K8" s="48">
        <f t="shared" si="0"/>
        <v>55.73</v>
      </c>
      <c r="L8" s="48">
        <f t="shared" si="0"/>
        <v>74.25</v>
      </c>
      <c r="M8" s="48">
        <f t="shared" si="0"/>
        <v>57.35</v>
      </c>
      <c r="N8" s="48">
        <f t="shared" si="0"/>
        <v>76.33</v>
      </c>
      <c r="O8" s="48">
        <f t="shared" si="0"/>
        <v>48.43</v>
      </c>
      <c r="P8" s="48">
        <f t="shared" si="2"/>
        <v>66.95</v>
      </c>
      <c r="R8" s="58" t="s">
        <v>136</v>
      </c>
      <c r="S8" s="184" t="s">
        <v>133</v>
      </c>
      <c r="T8" s="190"/>
      <c r="U8" s="190"/>
      <c r="W8" s="141"/>
      <c r="Y8" s="44">
        <v>51.4</v>
      </c>
      <c r="Z8" s="44">
        <v>68.650000000000006</v>
      </c>
      <c r="AA8" s="44">
        <v>54.96</v>
      </c>
      <c r="AB8" s="44">
        <v>73.260000000000005</v>
      </c>
      <c r="AC8" s="44">
        <v>55.34</v>
      </c>
      <c r="AD8" s="44">
        <v>73.75</v>
      </c>
      <c r="AE8" s="44">
        <v>55.73</v>
      </c>
      <c r="AF8" s="44">
        <v>74.25</v>
      </c>
      <c r="AG8" s="44">
        <v>57.35</v>
      </c>
      <c r="AH8" s="44">
        <v>76.33</v>
      </c>
      <c r="AI8" s="44">
        <v>48.43</v>
      </c>
      <c r="AJ8" s="44">
        <v>66.95</v>
      </c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/>
      <c r="BA8" s="6">
        <v>51.4</v>
      </c>
      <c r="BB8" s="6">
        <v>68.650000000000006</v>
      </c>
      <c r="BC8" s="6">
        <v>54.96</v>
      </c>
      <c r="BD8" s="6">
        <v>73.260000000000005</v>
      </c>
      <c r="BE8" s="6">
        <v>55.34</v>
      </c>
      <c r="BF8" s="6">
        <v>73.75</v>
      </c>
      <c r="BG8" s="6">
        <v>55.73</v>
      </c>
      <c r="BH8" s="6">
        <v>74.25</v>
      </c>
      <c r="BI8" s="6">
        <v>57.35</v>
      </c>
      <c r="BJ8" s="6">
        <v>76.33</v>
      </c>
      <c r="BK8" s="6">
        <v>48.43</v>
      </c>
      <c r="BL8" s="6">
        <v>66.95</v>
      </c>
      <c r="CA8" s="224"/>
      <c r="CB8" s="224"/>
    </row>
    <row r="9" spans="1:88" ht="23.25" hidden="1" outlineLevel="1" x14ac:dyDescent="0.3">
      <c r="A9" s="35">
        <v>110122</v>
      </c>
      <c r="B9" s="35" t="s">
        <v>77</v>
      </c>
      <c r="C9" s="35">
        <v>7896226101224</v>
      </c>
      <c r="D9" s="52" t="s">
        <v>7</v>
      </c>
      <c r="E9" s="48">
        <f t="shared" si="1"/>
        <v>39.26</v>
      </c>
      <c r="F9" s="48">
        <f t="shared" si="0"/>
        <v>52.44</v>
      </c>
      <c r="G9" s="48">
        <f t="shared" si="0"/>
        <v>41.98</v>
      </c>
      <c r="H9" s="48">
        <f t="shared" si="0"/>
        <v>55.96</v>
      </c>
      <c r="I9" s="48">
        <f t="shared" si="0"/>
        <v>42.27</v>
      </c>
      <c r="J9" s="48">
        <f t="shared" si="0"/>
        <v>56.33</v>
      </c>
      <c r="K9" s="48">
        <f t="shared" si="0"/>
        <v>42.57</v>
      </c>
      <c r="L9" s="48">
        <f t="shared" si="0"/>
        <v>56.72</v>
      </c>
      <c r="M9" s="48">
        <f t="shared" si="0"/>
        <v>43.8</v>
      </c>
      <c r="N9" s="48">
        <f t="shared" si="0"/>
        <v>58.3</v>
      </c>
      <c r="O9" s="48">
        <f t="shared" si="0"/>
        <v>36.99</v>
      </c>
      <c r="P9" s="48">
        <f t="shared" si="2"/>
        <v>51.14</v>
      </c>
      <c r="R9" s="58" t="s">
        <v>136</v>
      </c>
      <c r="S9" s="184" t="s">
        <v>133</v>
      </c>
      <c r="T9" s="190"/>
      <c r="U9" s="190"/>
      <c r="W9" s="141"/>
      <c r="Y9" s="44">
        <v>39.26</v>
      </c>
      <c r="Z9" s="44">
        <v>52.44</v>
      </c>
      <c r="AA9" s="44">
        <v>41.98</v>
      </c>
      <c r="AB9" s="44">
        <v>55.96</v>
      </c>
      <c r="AC9" s="44">
        <v>42.27</v>
      </c>
      <c r="AD9" s="44">
        <v>56.33</v>
      </c>
      <c r="AE9" s="44">
        <v>42.57</v>
      </c>
      <c r="AF9" s="44">
        <v>56.72</v>
      </c>
      <c r="AG9" s="44">
        <v>43.8</v>
      </c>
      <c r="AH9" s="44">
        <v>58.3</v>
      </c>
      <c r="AI9" s="44">
        <v>36.99</v>
      </c>
      <c r="AJ9" s="44">
        <v>51.14</v>
      </c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BA9" s="6">
        <v>39.26</v>
      </c>
      <c r="BB9" s="6">
        <v>52.44</v>
      </c>
      <c r="BC9" s="6">
        <v>41.98</v>
      </c>
      <c r="BD9" s="6">
        <v>55.96</v>
      </c>
      <c r="BE9" s="6">
        <v>42.27</v>
      </c>
      <c r="BF9" s="6">
        <v>56.33</v>
      </c>
      <c r="BG9" s="6">
        <v>42.57</v>
      </c>
      <c r="BH9" s="6">
        <v>56.72</v>
      </c>
      <c r="BI9" s="6">
        <v>43.8</v>
      </c>
      <c r="BJ9" s="6">
        <v>58.3</v>
      </c>
      <c r="BK9" s="6">
        <v>36.99</v>
      </c>
      <c r="BL9" s="6">
        <v>51.14</v>
      </c>
      <c r="CA9" s="224"/>
      <c r="CB9" s="224"/>
    </row>
    <row r="10" spans="1:88" ht="23.25" hidden="1" outlineLevel="1" x14ac:dyDescent="0.3">
      <c r="A10" s="1">
        <v>110124</v>
      </c>
      <c r="B10" s="35" t="s">
        <v>71</v>
      </c>
      <c r="C10" s="35">
        <v>7896226101248</v>
      </c>
      <c r="D10" s="139" t="s">
        <v>55</v>
      </c>
      <c r="E10" s="48">
        <f t="shared" si="1"/>
        <v>17.36</v>
      </c>
      <c r="F10" s="48">
        <f t="shared" si="0"/>
        <v>23.19</v>
      </c>
      <c r="G10" s="48">
        <f t="shared" si="0"/>
        <v>18.57</v>
      </c>
      <c r="H10" s="48">
        <f t="shared" si="0"/>
        <v>24.75</v>
      </c>
      <c r="I10" s="48">
        <f t="shared" si="0"/>
        <v>18.7</v>
      </c>
      <c r="J10" s="48">
        <f t="shared" si="0"/>
        <v>24.92</v>
      </c>
      <c r="K10" s="48">
        <f t="shared" si="0"/>
        <v>18.829999999999998</v>
      </c>
      <c r="L10" s="48">
        <f t="shared" si="0"/>
        <v>25.09</v>
      </c>
      <c r="M10" s="48">
        <f t="shared" si="0"/>
        <v>19.38</v>
      </c>
      <c r="N10" s="48">
        <f t="shared" si="0"/>
        <v>25.8</v>
      </c>
      <c r="O10" s="48">
        <f t="shared" si="0"/>
        <v>16.36</v>
      </c>
      <c r="P10" s="48">
        <f t="shared" si="2"/>
        <v>22.62</v>
      </c>
      <c r="R10" s="58" t="s">
        <v>136</v>
      </c>
      <c r="S10" s="184" t="s">
        <v>133</v>
      </c>
      <c r="T10" s="190"/>
      <c r="U10" s="190"/>
      <c r="W10" s="141"/>
      <c r="Y10" s="44">
        <v>17.36</v>
      </c>
      <c r="Z10" s="44">
        <v>23.19</v>
      </c>
      <c r="AA10" s="44">
        <v>18.57</v>
      </c>
      <c r="AB10" s="44">
        <v>24.75</v>
      </c>
      <c r="AC10" s="44">
        <v>18.7</v>
      </c>
      <c r="AD10" s="44">
        <v>24.92</v>
      </c>
      <c r="AE10" s="44">
        <v>18.829999999999998</v>
      </c>
      <c r="AF10" s="44">
        <v>25.09</v>
      </c>
      <c r="AG10" s="44">
        <v>19.38</v>
      </c>
      <c r="AH10" s="44">
        <v>25.8</v>
      </c>
      <c r="AI10" s="44">
        <v>16.36</v>
      </c>
      <c r="AJ10" s="44">
        <v>22.62</v>
      </c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BA10" s="6">
        <v>17.36</v>
      </c>
      <c r="BB10" s="6">
        <v>23.19</v>
      </c>
      <c r="BC10" s="6">
        <v>18.57</v>
      </c>
      <c r="BD10" s="6">
        <v>24.75</v>
      </c>
      <c r="BE10" s="6">
        <v>18.7</v>
      </c>
      <c r="BF10" s="6">
        <v>24.92</v>
      </c>
      <c r="BG10" s="6">
        <v>18.829999999999998</v>
      </c>
      <c r="BH10" s="6">
        <v>25.09</v>
      </c>
      <c r="BI10" s="6">
        <v>19.38</v>
      </c>
      <c r="BJ10" s="6">
        <v>25.8</v>
      </c>
      <c r="BK10" s="6">
        <v>16.36</v>
      </c>
      <c r="BL10" s="6">
        <v>22.62</v>
      </c>
      <c r="CA10" s="224"/>
      <c r="CB10" s="224"/>
    </row>
    <row r="11" spans="1:88" s="7" customFormat="1" ht="23.25" hidden="1" customHeight="1" collapsed="1" x14ac:dyDescent="0.3">
      <c r="A11" s="35">
        <v>110123</v>
      </c>
      <c r="B11" s="35" t="s">
        <v>78</v>
      </c>
      <c r="C11" s="35">
        <v>7896226101231</v>
      </c>
      <c r="D11" s="36" t="s">
        <v>8</v>
      </c>
      <c r="E11" s="48">
        <f t="shared" si="1"/>
        <v>53.58</v>
      </c>
      <c r="F11" s="48">
        <f t="shared" si="0"/>
        <v>71.569999999999993</v>
      </c>
      <c r="G11" s="48">
        <f t="shared" si="0"/>
        <v>57.29</v>
      </c>
      <c r="H11" s="48">
        <f t="shared" si="0"/>
        <v>76.36</v>
      </c>
      <c r="I11" s="48">
        <f t="shared" si="0"/>
        <v>57.69</v>
      </c>
      <c r="J11" s="48">
        <f t="shared" si="0"/>
        <v>76.88</v>
      </c>
      <c r="K11" s="48">
        <f t="shared" si="0"/>
        <v>58.1</v>
      </c>
      <c r="L11" s="48">
        <f t="shared" si="0"/>
        <v>77.41</v>
      </c>
      <c r="M11" s="48">
        <f t="shared" si="0"/>
        <v>59.78</v>
      </c>
      <c r="N11" s="48">
        <f t="shared" si="0"/>
        <v>79.569999999999993</v>
      </c>
      <c r="O11" s="48">
        <f t="shared" si="0"/>
        <v>50.48</v>
      </c>
      <c r="P11" s="48">
        <f t="shared" si="2"/>
        <v>69.790000000000006</v>
      </c>
      <c r="Q11" s="6"/>
      <c r="R11" s="59" t="s">
        <v>135</v>
      </c>
      <c r="S11" s="185">
        <v>3</v>
      </c>
      <c r="T11" s="191"/>
      <c r="U11" s="191"/>
      <c r="V11"/>
      <c r="W11" s="141"/>
      <c r="X11"/>
      <c r="Y11" s="44">
        <v>53.58</v>
      </c>
      <c r="Z11" s="44">
        <v>71.569999999999993</v>
      </c>
      <c r="AA11" s="44">
        <v>57.29</v>
      </c>
      <c r="AB11" s="44">
        <v>76.36</v>
      </c>
      <c r="AC11" s="44">
        <v>57.69</v>
      </c>
      <c r="AD11" s="44">
        <v>76.88</v>
      </c>
      <c r="AE11" s="44">
        <v>58.1</v>
      </c>
      <c r="AF11" s="44">
        <v>77.41</v>
      </c>
      <c r="AG11" s="44">
        <v>59.78</v>
      </c>
      <c r="AH11" s="44">
        <v>79.569999999999993</v>
      </c>
      <c r="AI11" s="44">
        <v>50.48</v>
      </c>
      <c r="AJ11" s="44">
        <v>69.790000000000006</v>
      </c>
      <c r="AM11" s="176">
        <f>VLOOKUP($A11,'[1]Entrada de Dados'!$A$2:$P$69,COLUMN('[1]Entrada de Dados'!E$1),FALSE)-Y11</f>
        <v>0</v>
      </c>
      <c r="AN11" s="176">
        <f>VLOOKUP($A11,'[1]Entrada de Dados'!$A$2:$P$69,COLUMN('[1]Entrada de Dados'!F$1),FALSE)-Z11</f>
        <v>0</v>
      </c>
      <c r="AO11" s="176">
        <f>VLOOKUP($A11,'[1]Entrada de Dados'!$A$2:$P$69,COLUMN('[1]Entrada de Dados'!G$1),FALSE)-AA11</f>
        <v>0</v>
      </c>
      <c r="AP11" s="176">
        <f>VLOOKUP($A11,'[1]Entrada de Dados'!$A$2:$P$69,COLUMN('[1]Entrada de Dados'!H$1),FALSE)-AB11</f>
        <v>0</v>
      </c>
      <c r="AQ11" s="176">
        <f>VLOOKUP($A11,'[1]Entrada de Dados'!$A$2:$P$69,COLUMN('[1]Entrada de Dados'!I$1),FALSE)-AC11</f>
        <v>0</v>
      </c>
      <c r="AR11" s="176">
        <f>VLOOKUP($A11,'[1]Entrada de Dados'!$A$2:$P$69,COLUMN('[1]Entrada de Dados'!J$1),FALSE)-AD11</f>
        <v>0</v>
      </c>
      <c r="AS11" s="176">
        <f>VLOOKUP($A11,'[1]Entrada de Dados'!$A$2:$P$69,COLUMN('[1]Entrada de Dados'!K$1),FALSE)-AE11</f>
        <v>0</v>
      </c>
      <c r="AT11" s="176">
        <f>VLOOKUP($A11,'[1]Entrada de Dados'!$A$2:$P$69,COLUMN('[1]Entrada de Dados'!L$1),FALSE)-AF11</f>
        <v>0</v>
      </c>
      <c r="AU11" s="176">
        <f>VLOOKUP($A11,'[1]Entrada de Dados'!$A$2:$P$69,COLUMN('[1]Entrada de Dados'!M$1),FALSE)-AG11</f>
        <v>0</v>
      </c>
      <c r="AV11" s="176">
        <f>VLOOKUP($A11,'[1]Entrada de Dados'!$A$2:$P$69,COLUMN('[1]Entrada de Dados'!N$1),FALSE)-AH11</f>
        <v>0</v>
      </c>
      <c r="AW11" s="176">
        <f>VLOOKUP($A11,'[1]Entrada de Dados'!$A$2:$P$69,COLUMN('[1]Entrada de Dados'!O$1),FALSE)-AI11</f>
        <v>0</v>
      </c>
      <c r="AX11" s="176">
        <f>VLOOKUP($A11,'[1]Entrada de Dados'!$A$2:$P$69,COLUMN('[1]Entrada de Dados'!P$1),FALSE)-AJ11</f>
        <v>0</v>
      </c>
      <c r="BA11" s="7">
        <v>53.58</v>
      </c>
      <c r="BB11" s="7">
        <v>71.569999999999993</v>
      </c>
      <c r="BC11" s="7">
        <v>57.29</v>
      </c>
      <c r="BD11" s="7">
        <v>76.36</v>
      </c>
      <c r="BE11" s="7">
        <v>57.69</v>
      </c>
      <c r="BF11" s="7">
        <v>76.88</v>
      </c>
      <c r="BG11" s="7">
        <v>58.1</v>
      </c>
      <c r="BH11" s="7">
        <v>77.41</v>
      </c>
      <c r="BI11" s="7">
        <v>59.78</v>
      </c>
      <c r="BJ11" s="7">
        <v>79.569999999999993</v>
      </c>
      <c r="BK11" s="7">
        <v>50.48</v>
      </c>
      <c r="BL11" s="7">
        <v>69.790000000000006</v>
      </c>
      <c r="CA11" s="224"/>
      <c r="CB11" s="224"/>
    </row>
    <row r="12" spans="1:88" ht="23.25" hidden="1" outlineLevel="1" x14ac:dyDescent="0.3">
      <c r="A12" s="35">
        <v>110145</v>
      </c>
      <c r="B12" s="35" t="s">
        <v>79</v>
      </c>
      <c r="C12" s="35">
        <v>7896226101453</v>
      </c>
      <c r="D12" s="52" t="s">
        <v>9</v>
      </c>
      <c r="E12" s="48">
        <f t="shared" si="1"/>
        <v>39.25</v>
      </c>
      <c r="F12" s="48">
        <f t="shared" si="0"/>
        <v>52.43</v>
      </c>
      <c r="G12" s="48">
        <f t="shared" si="0"/>
        <v>41.97</v>
      </c>
      <c r="H12" s="48">
        <f t="shared" si="0"/>
        <v>55.94</v>
      </c>
      <c r="I12" s="48">
        <f t="shared" si="0"/>
        <v>42.26</v>
      </c>
      <c r="J12" s="48">
        <f t="shared" si="0"/>
        <v>56.32</v>
      </c>
      <c r="K12" s="48">
        <f t="shared" si="0"/>
        <v>42.56</v>
      </c>
      <c r="L12" s="48">
        <f t="shared" si="0"/>
        <v>56.7</v>
      </c>
      <c r="M12" s="48">
        <f t="shared" si="0"/>
        <v>43.79</v>
      </c>
      <c r="N12" s="48">
        <f t="shared" si="0"/>
        <v>58.29</v>
      </c>
      <c r="O12" s="48">
        <f t="shared" si="0"/>
        <v>36.979999999999997</v>
      </c>
      <c r="P12" s="48">
        <f t="shared" si="2"/>
        <v>51.12</v>
      </c>
      <c r="R12" s="58" t="s">
        <v>136</v>
      </c>
      <c r="S12" s="184" t="s">
        <v>133</v>
      </c>
      <c r="T12" s="190"/>
      <c r="U12" s="190"/>
      <c r="W12" s="141"/>
      <c r="Y12" s="44">
        <v>39.25</v>
      </c>
      <c r="Z12" s="44">
        <v>52.43</v>
      </c>
      <c r="AA12" s="44">
        <v>41.97</v>
      </c>
      <c r="AB12" s="44">
        <v>55.94</v>
      </c>
      <c r="AC12" s="44">
        <v>42.26</v>
      </c>
      <c r="AD12" s="44">
        <v>56.32</v>
      </c>
      <c r="AE12" s="44">
        <v>42.56</v>
      </c>
      <c r="AF12" s="44">
        <v>56.7</v>
      </c>
      <c r="AG12" s="44">
        <v>43.79</v>
      </c>
      <c r="AH12" s="44">
        <v>58.29</v>
      </c>
      <c r="AI12" s="44">
        <v>36.979999999999997</v>
      </c>
      <c r="AJ12" s="44">
        <v>51.12</v>
      </c>
      <c r="AM12" s="176"/>
      <c r="AN12" s="176"/>
      <c r="AO12" s="176"/>
      <c r="AP12" s="176"/>
      <c r="AQ12" s="176"/>
      <c r="AR12" s="176"/>
      <c r="AS12" s="176"/>
      <c r="AT12" s="176"/>
      <c r="AU12" s="176"/>
      <c r="AV12" s="176"/>
      <c r="AW12" s="176"/>
      <c r="AX12" s="176"/>
      <c r="BA12" s="6">
        <v>39.25</v>
      </c>
      <c r="BB12" s="6">
        <v>52.43</v>
      </c>
      <c r="BC12" s="6">
        <v>41.97</v>
      </c>
      <c r="BD12" s="6">
        <v>55.94</v>
      </c>
      <c r="BE12" s="6">
        <v>42.26</v>
      </c>
      <c r="BF12" s="6">
        <v>56.32</v>
      </c>
      <c r="BG12" s="6">
        <v>42.56</v>
      </c>
      <c r="BH12" s="6">
        <v>56.7</v>
      </c>
      <c r="BI12" s="6">
        <v>43.79</v>
      </c>
      <c r="BJ12" s="6">
        <v>58.29</v>
      </c>
      <c r="BK12" s="6">
        <v>36.979999999999997</v>
      </c>
      <c r="BL12" s="6">
        <v>51.12</v>
      </c>
      <c r="CA12" s="224"/>
      <c r="CB12" s="224"/>
    </row>
    <row r="13" spans="1:88" ht="23.25" hidden="1" outlineLevel="1" x14ac:dyDescent="0.3">
      <c r="A13" s="35">
        <v>110146</v>
      </c>
      <c r="B13" s="35" t="s">
        <v>80</v>
      </c>
      <c r="C13" s="35">
        <v>7896226101460</v>
      </c>
      <c r="D13" s="52" t="s">
        <v>10</v>
      </c>
      <c r="E13" s="48">
        <f t="shared" si="1"/>
        <v>104.15</v>
      </c>
      <c r="F13" s="48">
        <f t="shared" si="0"/>
        <v>139.12</v>
      </c>
      <c r="G13" s="48">
        <f t="shared" si="0"/>
        <v>111.37</v>
      </c>
      <c r="H13" s="48">
        <f t="shared" si="0"/>
        <v>148.44999999999999</v>
      </c>
      <c r="I13" s="48">
        <f t="shared" si="0"/>
        <v>112.15</v>
      </c>
      <c r="J13" s="48">
        <f t="shared" si="0"/>
        <v>149.44999999999999</v>
      </c>
      <c r="K13" s="48">
        <f t="shared" si="0"/>
        <v>112.94</v>
      </c>
      <c r="L13" s="48">
        <f t="shared" si="0"/>
        <v>150.47</v>
      </c>
      <c r="M13" s="48">
        <f t="shared" si="0"/>
        <v>116.21</v>
      </c>
      <c r="N13" s="48">
        <f t="shared" si="0"/>
        <v>154.68</v>
      </c>
      <c r="O13" s="48">
        <f t="shared" si="0"/>
        <v>98.14</v>
      </c>
      <c r="P13" s="48">
        <f t="shared" si="2"/>
        <v>135.66999999999999</v>
      </c>
      <c r="R13" s="58" t="s">
        <v>136</v>
      </c>
      <c r="S13" s="184" t="s">
        <v>133</v>
      </c>
      <c r="T13" s="190"/>
      <c r="U13" s="190"/>
      <c r="W13" s="141"/>
      <c r="Y13" s="44">
        <v>104.15</v>
      </c>
      <c r="Z13" s="44">
        <v>139.12</v>
      </c>
      <c r="AA13" s="44">
        <v>111.37</v>
      </c>
      <c r="AB13" s="44">
        <v>148.44999999999999</v>
      </c>
      <c r="AC13" s="44">
        <v>112.15</v>
      </c>
      <c r="AD13" s="44">
        <v>149.44999999999999</v>
      </c>
      <c r="AE13" s="44">
        <v>112.94</v>
      </c>
      <c r="AF13" s="44">
        <v>150.47</v>
      </c>
      <c r="AG13" s="44">
        <v>116.21</v>
      </c>
      <c r="AH13" s="44">
        <v>154.68</v>
      </c>
      <c r="AI13" s="44">
        <v>98.14</v>
      </c>
      <c r="AJ13" s="44">
        <v>135.66999999999999</v>
      </c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  <c r="AW13" s="176"/>
      <c r="AX13" s="176"/>
      <c r="BA13" s="6">
        <v>104.15</v>
      </c>
      <c r="BB13" s="6">
        <v>139.12</v>
      </c>
      <c r="BC13" s="6">
        <v>111.37</v>
      </c>
      <c r="BD13" s="6">
        <v>148.44999999999999</v>
      </c>
      <c r="BE13" s="6">
        <v>112.15</v>
      </c>
      <c r="BF13" s="6">
        <v>149.44999999999999</v>
      </c>
      <c r="BG13" s="6">
        <v>112.94</v>
      </c>
      <c r="BH13" s="6">
        <v>150.47</v>
      </c>
      <c r="BI13" s="6">
        <v>116.21</v>
      </c>
      <c r="BJ13" s="6">
        <v>154.68</v>
      </c>
      <c r="BK13" s="6">
        <v>98.14</v>
      </c>
      <c r="BL13" s="6">
        <v>135.66999999999999</v>
      </c>
      <c r="CA13" s="224"/>
      <c r="CB13" s="224"/>
    </row>
    <row r="14" spans="1:88" ht="23.25" hidden="1" customHeight="1" outlineLevel="1" x14ac:dyDescent="0.3">
      <c r="A14" s="35">
        <v>110150</v>
      </c>
      <c r="B14" s="35" t="s">
        <v>81</v>
      </c>
      <c r="C14" s="35">
        <v>7896226101507</v>
      </c>
      <c r="D14" s="52" t="s">
        <v>11</v>
      </c>
      <c r="E14" s="48">
        <f t="shared" si="1"/>
        <v>32.1</v>
      </c>
      <c r="F14" s="48">
        <f t="shared" si="0"/>
        <v>42.88</v>
      </c>
      <c r="G14" s="48">
        <f t="shared" si="0"/>
        <v>34.33</v>
      </c>
      <c r="H14" s="48">
        <f t="shared" si="0"/>
        <v>45.76</v>
      </c>
      <c r="I14" s="48">
        <f t="shared" si="0"/>
        <v>34.57</v>
      </c>
      <c r="J14" s="48">
        <f t="shared" si="0"/>
        <v>46.07</v>
      </c>
      <c r="K14" s="48">
        <f t="shared" si="0"/>
        <v>34.81</v>
      </c>
      <c r="L14" s="48">
        <f t="shared" si="0"/>
        <v>46.38</v>
      </c>
      <c r="M14" s="48">
        <f t="shared" si="0"/>
        <v>35.82</v>
      </c>
      <c r="N14" s="48">
        <f t="shared" si="0"/>
        <v>47.68</v>
      </c>
      <c r="O14" s="48">
        <f t="shared" si="0"/>
        <v>30.25</v>
      </c>
      <c r="P14" s="48">
        <f t="shared" si="2"/>
        <v>41.82</v>
      </c>
      <c r="R14" s="58" t="s">
        <v>136</v>
      </c>
      <c r="S14" s="186">
        <v>3</v>
      </c>
      <c r="T14" s="192"/>
      <c r="U14" s="192"/>
      <c r="W14" s="141"/>
      <c r="Y14" s="44">
        <v>32.1</v>
      </c>
      <c r="Z14" s="44">
        <v>42.88</v>
      </c>
      <c r="AA14" s="44">
        <v>34.33</v>
      </c>
      <c r="AB14" s="44">
        <v>45.76</v>
      </c>
      <c r="AC14" s="44">
        <v>34.57</v>
      </c>
      <c r="AD14" s="44">
        <v>46.07</v>
      </c>
      <c r="AE14" s="44">
        <v>34.81</v>
      </c>
      <c r="AF14" s="44">
        <v>46.38</v>
      </c>
      <c r="AG14" s="44">
        <v>35.82</v>
      </c>
      <c r="AH14" s="44">
        <v>47.68</v>
      </c>
      <c r="AI14" s="44">
        <v>30.25</v>
      </c>
      <c r="AJ14" s="44">
        <v>41.82</v>
      </c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BA14" s="6">
        <v>32.1</v>
      </c>
      <c r="BB14" s="6">
        <v>42.88</v>
      </c>
      <c r="BC14" s="6">
        <v>34.33</v>
      </c>
      <c r="BD14" s="6">
        <v>45.76</v>
      </c>
      <c r="BE14" s="6">
        <v>34.57</v>
      </c>
      <c r="BF14" s="6">
        <v>46.07</v>
      </c>
      <c r="BG14" s="6">
        <v>34.81</v>
      </c>
      <c r="BH14" s="6">
        <v>46.38</v>
      </c>
      <c r="BI14" s="6">
        <v>35.82</v>
      </c>
      <c r="BJ14" s="6">
        <v>47.68</v>
      </c>
      <c r="BK14" s="6">
        <v>30.25</v>
      </c>
      <c r="BL14" s="6">
        <v>41.82</v>
      </c>
      <c r="CA14" s="224"/>
      <c r="CB14" s="224"/>
    </row>
    <row r="15" spans="1:88" ht="23.25" hidden="1" outlineLevel="1" x14ac:dyDescent="0.3">
      <c r="A15" s="35">
        <v>110290</v>
      </c>
      <c r="B15" s="35" t="s">
        <v>82</v>
      </c>
      <c r="C15" s="35">
        <v>7896226102900</v>
      </c>
      <c r="D15" s="52" t="s">
        <v>12</v>
      </c>
      <c r="E15" s="48">
        <f t="shared" si="1"/>
        <v>17.63</v>
      </c>
      <c r="F15" s="48">
        <f t="shared" si="0"/>
        <v>23.55</v>
      </c>
      <c r="G15" s="48">
        <f t="shared" si="0"/>
        <v>18.850000000000001</v>
      </c>
      <c r="H15" s="48">
        <f t="shared" si="0"/>
        <v>25.12</v>
      </c>
      <c r="I15" s="48">
        <f t="shared" si="0"/>
        <v>18.98</v>
      </c>
      <c r="J15" s="48">
        <f t="shared" si="0"/>
        <v>25.29</v>
      </c>
      <c r="K15" s="48">
        <f t="shared" si="0"/>
        <v>19.11</v>
      </c>
      <c r="L15" s="48">
        <f t="shared" si="0"/>
        <v>25.47</v>
      </c>
      <c r="M15" s="48">
        <f t="shared" si="0"/>
        <v>19.670000000000002</v>
      </c>
      <c r="N15" s="48">
        <f t="shared" si="0"/>
        <v>26.18</v>
      </c>
      <c r="O15" s="48">
        <f t="shared" si="0"/>
        <v>16.61</v>
      </c>
      <c r="P15" s="48">
        <f t="shared" si="2"/>
        <v>22.96</v>
      </c>
      <c r="R15" s="58" t="s">
        <v>136</v>
      </c>
      <c r="S15" s="184" t="s">
        <v>133</v>
      </c>
      <c r="T15" s="190"/>
      <c r="U15" s="190"/>
      <c r="W15" s="141"/>
      <c r="Y15" s="44">
        <v>17.63</v>
      </c>
      <c r="Z15" s="44">
        <v>23.55</v>
      </c>
      <c r="AA15" s="44">
        <v>18.850000000000001</v>
      </c>
      <c r="AB15" s="44">
        <v>25.12</v>
      </c>
      <c r="AC15" s="44">
        <v>18.98</v>
      </c>
      <c r="AD15" s="44">
        <v>25.29</v>
      </c>
      <c r="AE15" s="44">
        <v>19.11</v>
      </c>
      <c r="AF15" s="44">
        <v>25.47</v>
      </c>
      <c r="AG15" s="44">
        <v>19.670000000000002</v>
      </c>
      <c r="AH15" s="44">
        <v>26.18</v>
      </c>
      <c r="AI15" s="44">
        <v>16.61</v>
      </c>
      <c r="AJ15" s="44">
        <v>22.96</v>
      </c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BA15" s="6">
        <v>17.63</v>
      </c>
      <c r="BB15" s="6">
        <v>23.55</v>
      </c>
      <c r="BC15" s="6">
        <v>18.850000000000001</v>
      </c>
      <c r="BD15" s="6">
        <v>25.12</v>
      </c>
      <c r="BE15" s="6">
        <v>18.98</v>
      </c>
      <c r="BF15" s="6">
        <v>25.29</v>
      </c>
      <c r="BG15" s="6">
        <v>19.11</v>
      </c>
      <c r="BH15" s="6">
        <v>25.47</v>
      </c>
      <c r="BI15" s="6">
        <v>19.670000000000002</v>
      </c>
      <c r="BJ15" s="6">
        <v>26.18</v>
      </c>
      <c r="BK15" s="6">
        <v>16.61</v>
      </c>
      <c r="BL15" s="6">
        <v>22.96</v>
      </c>
      <c r="CA15" s="224"/>
      <c r="CB15" s="224"/>
    </row>
    <row r="16" spans="1:88" ht="23.25" hidden="1" outlineLevel="1" x14ac:dyDescent="0.3">
      <c r="A16" s="35">
        <v>110170</v>
      </c>
      <c r="B16" s="35" t="s">
        <v>83</v>
      </c>
      <c r="C16" s="35">
        <v>7896226101705</v>
      </c>
      <c r="D16" s="52" t="s">
        <v>13</v>
      </c>
      <c r="E16" s="48">
        <f t="shared" si="1"/>
        <v>14.64</v>
      </c>
      <c r="F16" s="48">
        <f t="shared" si="0"/>
        <v>19.559999999999999</v>
      </c>
      <c r="G16" s="48">
        <f t="shared" si="0"/>
        <v>15.66</v>
      </c>
      <c r="H16" s="48">
        <f t="shared" si="0"/>
        <v>20.87</v>
      </c>
      <c r="I16" s="48">
        <f t="shared" si="0"/>
        <v>15.77</v>
      </c>
      <c r="J16" s="48">
        <f t="shared" si="0"/>
        <v>21.02</v>
      </c>
      <c r="K16" s="48">
        <f t="shared" si="0"/>
        <v>15.88</v>
      </c>
      <c r="L16" s="48">
        <f t="shared" si="0"/>
        <v>21.16</v>
      </c>
      <c r="M16" s="48">
        <f t="shared" si="0"/>
        <v>16.34</v>
      </c>
      <c r="N16" s="48">
        <f t="shared" si="0"/>
        <v>21.75</v>
      </c>
      <c r="O16" s="48">
        <f t="shared" si="0"/>
        <v>13.8</v>
      </c>
      <c r="P16" s="48">
        <f t="shared" si="2"/>
        <v>19.079999999999998</v>
      </c>
      <c r="R16" s="58" t="s">
        <v>136</v>
      </c>
      <c r="S16" s="184" t="s">
        <v>133</v>
      </c>
      <c r="T16" s="190"/>
      <c r="U16" s="190"/>
      <c r="W16" s="141"/>
      <c r="Y16" s="44">
        <v>14.64</v>
      </c>
      <c r="Z16" s="44">
        <v>19.559999999999999</v>
      </c>
      <c r="AA16" s="44">
        <v>15.66</v>
      </c>
      <c r="AB16" s="44">
        <v>20.87</v>
      </c>
      <c r="AC16" s="44">
        <v>15.77</v>
      </c>
      <c r="AD16" s="44">
        <v>21.02</v>
      </c>
      <c r="AE16" s="44">
        <v>15.88</v>
      </c>
      <c r="AF16" s="44">
        <v>21.16</v>
      </c>
      <c r="AG16" s="44">
        <v>16.34</v>
      </c>
      <c r="AH16" s="44">
        <v>21.75</v>
      </c>
      <c r="AI16" s="44">
        <v>13.8</v>
      </c>
      <c r="AJ16" s="44">
        <v>19.079999999999998</v>
      </c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BA16" s="6">
        <v>14.64</v>
      </c>
      <c r="BB16" s="6">
        <v>19.559999999999999</v>
      </c>
      <c r="BC16" s="6">
        <v>15.66</v>
      </c>
      <c r="BD16" s="6">
        <v>20.87</v>
      </c>
      <c r="BE16" s="6">
        <v>15.77</v>
      </c>
      <c r="BF16" s="6">
        <v>21.02</v>
      </c>
      <c r="BG16" s="6">
        <v>15.88</v>
      </c>
      <c r="BH16" s="6">
        <v>21.16</v>
      </c>
      <c r="BI16" s="6">
        <v>16.34</v>
      </c>
      <c r="BJ16" s="6">
        <v>21.75</v>
      </c>
      <c r="BK16" s="6">
        <v>13.8</v>
      </c>
      <c r="BL16" s="6">
        <v>19.079999999999998</v>
      </c>
      <c r="CA16" s="224"/>
      <c r="CB16" s="224"/>
    </row>
    <row r="17" spans="1:88" ht="23.25" hidden="1" outlineLevel="1" x14ac:dyDescent="0.3">
      <c r="A17" s="35">
        <v>110171</v>
      </c>
      <c r="B17" s="182" t="s">
        <v>84</v>
      </c>
      <c r="C17" s="35">
        <v>7896226101712</v>
      </c>
      <c r="D17" s="52" t="s">
        <v>14</v>
      </c>
      <c r="E17" s="48">
        <f t="shared" si="1"/>
        <v>15.83</v>
      </c>
      <c r="F17" s="48">
        <f t="shared" si="0"/>
        <v>21.15</v>
      </c>
      <c r="G17" s="48">
        <f t="shared" si="0"/>
        <v>16.93</v>
      </c>
      <c r="H17" s="48">
        <f t="shared" si="0"/>
        <v>22.57</v>
      </c>
      <c r="I17" s="48">
        <f t="shared" si="0"/>
        <v>17.05</v>
      </c>
      <c r="J17" s="48">
        <f t="shared" si="0"/>
        <v>22.72</v>
      </c>
      <c r="K17" s="48">
        <f t="shared" si="0"/>
        <v>17.170000000000002</v>
      </c>
      <c r="L17" s="48">
        <f t="shared" si="0"/>
        <v>22.88</v>
      </c>
      <c r="M17" s="48">
        <f t="shared" si="0"/>
        <v>17.670000000000002</v>
      </c>
      <c r="N17" s="48">
        <f t="shared" si="0"/>
        <v>23.52</v>
      </c>
      <c r="O17" s="48">
        <f t="shared" si="0"/>
        <v>14.92</v>
      </c>
      <c r="P17" s="48">
        <f t="shared" si="2"/>
        <v>20.63</v>
      </c>
      <c r="R17" s="58" t="s">
        <v>136</v>
      </c>
      <c r="S17" s="184" t="s">
        <v>133</v>
      </c>
      <c r="T17" s="190"/>
      <c r="U17" s="190"/>
      <c r="W17" s="141"/>
      <c r="Y17" s="44">
        <v>15.83</v>
      </c>
      <c r="Z17" s="44">
        <v>21.15</v>
      </c>
      <c r="AA17" s="44">
        <v>16.93</v>
      </c>
      <c r="AB17" s="44">
        <v>22.57</v>
      </c>
      <c r="AC17" s="44">
        <v>17.05</v>
      </c>
      <c r="AD17" s="44">
        <v>22.72</v>
      </c>
      <c r="AE17" s="44">
        <v>17.170000000000002</v>
      </c>
      <c r="AF17" s="44">
        <v>22.88</v>
      </c>
      <c r="AG17" s="44">
        <v>17.670000000000002</v>
      </c>
      <c r="AH17" s="44">
        <v>23.52</v>
      </c>
      <c r="AI17" s="44">
        <v>14.92</v>
      </c>
      <c r="AJ17" s="44">
        <v>20.63</v>
      </c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BA17" s="6">
        <v>15.83</v>
      </c>
      <c r="BB17" s="6">
        <v>21.15</v>
      </c>
      <c r="BC17" s="6">
        <v>16.93</v>
      </c>
      <c r="BD17" s="6">
        <v>22.57</v>
      </c>
      <c r="BE17" s="6">
        <v>17.05</v>
      </c>
      <c r="BF17" s="6">
        <v>22.72</v>
      </c>
      <c r="BG17" s="6">
        <v>17.170000000000002</v>
      </c>
      <c r="BH17" s="6">
        <v>22.88</v>
      </c>
      <c r="BI17" s="6">
        <v>17.670000000000002</v>
      </c>
      <c r="BJ17" s="6">
        <v>23.52</v>
      </c>
      <c r="BK17" s="6">
        <v>14.92</v>
      </c>
      <c r="BL17" s="6">
        <v>20.63</v>
      </c>
      <c r="CA17" s="224"/>
      <c r="CB17" s="224"/>
    </row>
    <row r="18" spans="1:88" ht="23.25" hidden="1" collapsed="1" x14ac:dyDescent="0.3">
      <c r="A18" s="35">
        <v>110184</v>
      </c>
      <c r="B18" s="182" t="s">
        <v>157</v>
      </c>
      <c r="C18" s="35">
        <v>7896226101842</v>
      </c>
      <c r="D18" s="36" t="s">
        <v>147</v>
      </c>
      <c r="E18" s="48">
        <f t="shared" si="1"/>
        <v>21.85</v>
      </c>
      <c r="F18" s="48">
        <f t="shared" si="0"/>
        <v>29.19</v>
      </c>
      <c r="G18" s="48">
        <f t="shared" si="0"/>
        <v>23.36</v>
      </c>
      <c r="H18" s="48">
        <f t="shared" si="0"/>
        <v>31.14</v>
      </c>
      <c r="I18" s="48">
        <f t="shared" si="0"/>
        <v>23.52</v>
      </c>
      <c r="J18" s="48">
        <f t="shared" si="0"/>
        <v>31.34</v>
      </c>
      <c r="K18" s="48">
        <f t="shared" si="0"/>
        <v>23.69</v>
      </c>
      <c r="L18" s="48">
        <f t="shared" si="0"/>
        <v>31.56</v>
      </c>
      <c r="M18" s="48">
        <f t="shared" si="0"/>
        <v>24.38</v>
      </c>
      <c r="N18" s="48">
        <f t="shared" si="0"/>
        <v>32.450000000000003</v>
      </c>
      <c r="O18" s="48">
        <f t="shared" si="0"/>
        <v>20.58</v>
      </c>
      <c r="P18" s="48">
        <f t="shared" si="2"/>
        <v>28.45</v>
      </c>
      <c r="R18" s="59" t="s">
        <v>135</v>
      </c>
      <c r="S18" s="185">
        <v>2</v>
      </c>
      <c r="T18" s="191"/>
      <c r="U18" s="191"/>
      <c r="W18" s="141"/>
      <c r="Y18" s="44">
        <v>21.85</v>
      </c>
      <c r="Z18" s="44">
        <v>29.19</v>
      </c>
      <c r="AA18" s="44">
        <v>23.36</v>
      </c>
      <c r="AB18" s="44">
        <v>31.14</v>
      </c>
      <c r="AC18" s="44">
        <v>23.52</v>
      </c>
      <c r="AD18" s="44">
        <v>31.34</v>
      </c>
      <c r="AE18" s="44">
        <v>23.69</v>
      </c>
      <c r="AF18" s="44">
        <v>31.56</v>
      </c>
      <c r="AG18" s="44">
        <v>24.38</v>
      </c>
      <c r="AH18" s="44">
        <v>32.450000000000003</v>
      </c>
      <c r="AI18" s="44">
        <v>20.58</v>
      </c>
      <c r="AJ18" s="44">
        <v>28.45</v>
      </c>
      <c r="AM18" s="176">
        <f>VLOOKUP($A18,'[1]Entrada de Dados'!$A$2:$P$69,COLUMN('[1]Entrada de Dados'!E$1),FALSE)-Y18</f>
        <v>0</v>
      </c>
      <c r="AN18" s="176">
        <f>VLOOKUP($A18,'[1]Entrada de Dados'!$A$2:$P$69,COLUMN('[1]Entrada de Dados'!F$1),FALSE)-Z18</f>
        <v>0</v>
      </c>
      <c r="AO18" s="176">
        <f>VLOOKUP($A18,'[1]Entrada de Dados'!$A$2:$P$69,COLUMN('[1]Entrada de Dados'!G$1),FALSE)-AA18</f>
        <v>0</v>
      </c>
      <c r="AP18" s="176">
        <f>VLOOKUP($A18,'[1]Entrada de Dados'!$A$2:$P$69,COLUMN('[1]Entrada de Dados'!H$1),FALSE)-AB18</f>
        <v>0</v>
      </c>
      <c r="AQ18" s="176">
        <f>VLOOKUP($A18,'[1]Entrada de Dados'!$A$2:$P$69,COLUMN('[1]Entrada de Dados'!I$1),FALSE)-AC18</f>
        <v>0</v>
      </c>
      <c r="AR18" s="176">
        <f>VLOOKUP($A18,'[1]Entrada de Dados'!$A$2:$P$69,COLUMN('[1]Entrada de Dados'!J$1),FALSE)-AD18</f>
        <v>0</v>
      </c>
      <c r="AS18" s="176">
        <f>VLOOKUP($A18,'[1]Entrada de Dados'!$A$2:$P$69,COLUMN('[1]Entrada de Dados'!K$1),FALSE)-AE18</f>
        <v>0</v>
      </c>
      <c r="AT18" s="176">
        <f>VLOOKUP($A18,'[1]Entrada de Dados'!$A$2:$P$69,COLUMN('[1]Entrada de Dados'!L$1),FALSE)-AF18</f>
        <v>0</v>
      </c>
      <c r="AU18" s="176">
        <f>VLOOKUP($A18,'[1]Entrada de Dados'!$A$2:$P$69,COLUMN('[1]Entrada de Dados'!M$1),FALSE)-AG18</f>
        <v>0</v>
      </c>
      <c r="AV18" s="176">
        <f>VLOOKUP($A18,'[1]Entrada de Dados'!$A$2:$P$69,COLUMN('[1]Entrada de Dados'!N$1),FALSE)-AH18</f>
        <v>0</v>
      </c>
      <c r="AW18" s="176">
        <f>VLOOKUP($A18,'[1]Entrada de Dados'!$A$2:$P$69,COLUMN('[1]Entrada de Dados'!O$1),FALSE)-AI18</f>
        <v>0</v>
      </c>
      <c r="AX18" s="176">
        <f>VLOOKUP($A18,'[1]Entrada de Dados'!$A$2:$P$69,COLUMN('[1]Entrada de Dados'!P$1),FALSE)-AJ18</f>
        <v>0</v>
      </c>
      <c r="BA18" s="6">
        <v>21.85</v>
      </c>
      <c r="BB18" s="6">
        <v>29.19</v>
      </c>
      <c r="BC18" s="6">
        <v>23.36</v>
      </c>
      <c r="BD18" s="6">
        <v>31.14</v>
      </c>
      <c r="BE18" s="6">
        <v>23.52</v>
      </c>
      <c r="BF18" s="6">
        <v>31.34</v>
      </c>
      <c r="BG18" s="6">
        <v>23.69</v>
      </c>
      <c r="BH18" s="6">
        <v>31.56</v>
      </c>
      <c r="BI18" s="6">
        <v>24.38</v>
      </c>
      <c r="BJ18" s="6">
        <v>32.450000000000003</v>
      </c>
      <c r="BK18" s="6">
        <v>20.58</v>
      </c>
      <c r="BL18" s="6">
        <v>28.45</v>
      </c>
      <c r="CA18" s="224"/>
      <c r="CB18" s="224"/>
    </row>
    <row r="19" spans="1:88" ht="23.25" hidden="1" customHeight="1" x14ac:dyDescent="0.3">
      <c r="A19" s="35">
        <v>110187</v>
      </c>
      <c r="B19" s="35" t="s">
        <v>85</v>
      </c>
      <c r="C19" s="35">
        <v>7896226101743</v>
      </c>
      <c r="D19" s="36" t="s">
        <v>15</v>
      </c>
      <c r="E19" s="48">
        <f t="shared" si="1"/>
        <v>22</v>
      </c>
      <c r="F19" s="48">
        <f t="shared" si="0"/>
        <v>29.39</v>
      </c>
      <c r="G19" s="48">
        <f t="shared" si="0"/>
        <v>23.53</v>
      </c>
      <c r="H19" s="48">
        <f t="shared" si="0"/>
        <v>31.36</v>
      </c>
      <c r="I19" s="48">
        <f t="shared" si="0"/>
        <v>23.69</v>
      </c>
      <c r="J19" s="48">
        <f t="shared" si="0"/>
        <v>31.57</v>
      </c>
      <c r="K19" s="48">
        <f t="shared" si="0"/>
        <v>23.86</v>
      </c>
      <c r="L19" s="48">
        <f t="shared" si="0"/>
        <v>31.79</v>
      </c>
      <c r="M19" s="48">
        <f t="shared" si="0"/>
        <v>24.55</v>
      </c>
      <c r="N19" s="48">
        <f t="shared" si="0"/>
        <v>32.68</v>
      </c>
      <c r="O19" s="48">
        <f t="shared" si="0"/>
        <v>20.73</v>
      </c>
      <c r="P19" s="48">
        <f t="shared" si="2"/>
        <v>28.66</v>
      </c>
      <c r="R19" s="58" t="s">
        <v>135</v>
      </c>
      <c r="S19" s="186">
        <v>2</v>
      </c>
      <c r="T19" s="192"/>
      <c r="U19" s="192"/>
      <c r="W19" s="141"/>
      <c r="Y19" s="44">
        <v>22</v>
      </c>
      <c r="Z19" s="44">
        <v>29.39</v>
      </c>
      <c r="AA19" s="44">
        <v>23.53</v>
      </c>
      <c r="AB19" s="44">
        <v>31.36</v>
      </c>
      <c r="AC19" s="44">
        <v>23.69</v>
      </c>
      <c r="AD19" s="44">
        <v>31.57</v>
      </c>
      <c r="AE19" s="44">
        <v>23.86</v>
      </c>
      <c r="AF19" s="44">
        <v>31.79</v>
      </c>
      <c r="AG19" s="44">
        <v>24.55</v>
      </c>
      <c r="AH19" s="44">
        <v>32.68</v>
      </c>
      <c r="AI19" s="44">
        <v>20.73</v>
      </c>
      <c r="AJ19" s="44">
        <v>28.66</v>
      </c>
      <c r="AM19" s="176">
        <f>VLOOKUP($A19,'[1]Entrada de Dados'!$A$2:$P$69,COLUMN('[1]Entrada de Dados'!E$1),FALSE)-Y19</f>
        <v>0</v>
      </c>
      <c r="AN19" s="176">
        <f>VLOOKUP($A19,'[1]Entrada de Dados'!$A$2:$P$69,COLUMN('[1]Entrada de Dados'!F$1),FALSE)-Z19</f>
        <v>0</v>
      </c>
      <c r="AO19" s="176">
        <f>VLOOKUP($A19,'[1]Entrada de Dados'!$A$2:$P$69,COLUMN('[1]Entrada de Dados'!G$1),FALSE)-AA19</f>
        <v>0</v>
      </c>
      <c r="AP19" s="176">
        <f>VLOOKUP($A19,'[1]Entrada de Dados'!$A$2:$P$69,COLUMN('[1]Entrada de Dados'!H$1),FALSE)-AB19</f>
        <v>0</v>
      </c>
      <c r="AQ19" s="176">
        <f>VLOOKUP($A19,'[1]Entrada de Dados'!$A$2:$P$69,COLUMN('[1]Entrada de Dados'!I$1),FALSE)-AC19</f>
        <v>0</v>
      </c>
      <c r="AR19" s="176">
        <f>VLOOKUP($A19,'[1]Entrada de Dados'!$A$2:$P$69,COLUMN('[1]Entrada de Dados'!J$1),FALSE)-AD19</f>
        <v>0</v>
      </c>
      <c r="AS19" s="176">
        <f>VLOOKUP($A19,'[1]Entrada de Dados'!$A$2:$P$69,COLUMN('[1]Entrada de Dados'!K$1),FALSE)-AE19</f>
        <v>0</v>
      </c>
      <c r="AT19" s="176">
        <f>VLOOKUP($A19,'[1]Entrada de Dados'!$A$2:$P$69,COLUMN('[1]Entrada de Dados'!L$1),FALSE)-AF19</f>
        <v>0</v>
      </c>
      <c r="AU19" s="176">
        <f>VLOOKUP($A19,'[1]Entrada de Dados'!$A$2:$P$69,COLUMN('[1]Entrada de Dados'!M$1),FALSE)-AG19</f>
        <v>0</v>
      </c>
      <c r="AV19" s="176">
        <f>VLOOKUP($A19,'[1]Entrada de Dados'!$A$2:$P$69,COLUMN('[1]Entrada de Dados'!N$1),FALSE)-AH19</f>
        <v>0</v>
      </c>
      <c r="AW19" s="176">
        <f>VLOOKUP($A19,'[1]Entrada de Dados'!$A$2:$P$69,COLUMN('[1]Entrada de Dados'!O$1),FALSE)-AI19</f>
        <v>0</v>
      </c>
      <c r="AX19" s="176">
        <f>VLOOKUP($A19,'[1]Entrada de Dados'!$A$2:$P$69,COLUMN('[1]Entrada de Dados'!P$1),FALSE)-AJ19</f>
        <v>0</v>
      </c>
      <c r="BA19" s="6">
        <v>22</v>
      </c>
      <c r="BB19" s="6">
        <v>29.39</v>
      </c>
      <c r="BC19" s="6">
        <v>23.53</v>
      </c>
      <c r="BD19" s="6">
        <v>31.36</v>
      </c>
      <c r="BE19" s="6">
        <v>23.69</v>
      </c>
      <c r="BF19" s="6">
        <v>31.57</v>
      </c>
      <c r="BG19" s="6">
        <v>23.86</v>
      </c>
      <c r="BH19" s="6">
        <v>31.79</v>
      </c>
      <c r="BI19" s="6">
        <v>24.55</v>
      </c>
      <c r="BJ19" s="6">
        <v>32.68</v>
      </c>
      <c r="BK19" s="6">
        <v>20.73</v>
      </c>
      <c r="BL19" s="6">
        <v>28.66</v>
      </c>
      <c r="CA19" s="224"/>
      <c r="CB19" s="224"/>
    </row>
    <row r="20" spans="1:88" ht="23.25" hidden="1" customHeight="1" outlineLevel="1" x14ac:dyDescent="0.3">
      <c r="A20" s="35">
        <v>110850</v>
      </c>
      <c r="B20" s="35" t="s">
        <v>161</v>
      </c>
      <c r="C20" s="35">
        <v>7896226108506</v>
      </c>
      <c r="D20" s="52" t="s">
        <v>159</v>
      </c>
      <c r="E20" s="48">
        <f t="shared" si="1"/>
        <v>44.01</v>
      </c>
      <c r="F20" s="48">
        <f t="shared" si="0"/>
        <v>58.79</v>
      </c>
      <c r="G20" s="48">
        <f t="shared" si="0"/>
        <v>47.06</v>
      </c>
      <c r="H20" s="48">
        <f t="shared" si="0"/>
        <v>62.73</v>
      </c>
      <c r="I20" s="48">
        <f t="shared" si="0"/>
        <v>47.39</v>
      </c>
      <c r="J20" s="48">
        <f t="shared" si="0"/>
        <v>63.15</v>
      </c>
      <c r="K20" s="48">
        <f t="shared" si="0"/>
        <v>47.72</v>
      </c>
      <c r="L20" s="48">
        <f t="shared" si="0"/>
        <v>63.58</v>
      </c>
      <c r="M20" s="48">
        <f t="shared" si="0"/>
        <v>49.1</v>
      </c>
      <c r="N20" s="48">
        <f t="shared" si="0"/>
        <v>65.349999999999994</v>
      </c>
      <c r="O20" s="48">
        <f t="shared" si="0"/>
        <v>41.46</v>
      </c>
      <c r="P20" s="48">
        <f t="shared" si="2"/>
        <v>57.32</v>
      </c>
      <c r="R20" s="58" t="s">
        <v>136</v>
      </c>
      <c r="S20" s="184" t="s">
        <v>133</v>
      </c>
      <c r="T20" s="190"/>
      <c r="U20" s="190"/>
      <c r="W20" s="141"/>
      <c r="Y20" s="44">
        <v>44.01</v>
      </c>
      <c r="Z20" s="44">
        <v>58.79</v>
      </c>
      <c r="AA20" s="44">
        <v>47.06</v>
      </c>
      <c r="AB20" s="44">
        <v>62.73</v>
      </c>
      <c r="AC20" s="44">
        <v>47.39</v>
      </c>
      <c r="AD20" s="44">
        <v>63.15</v>
      </c>
      <c r="AE20" s="44">
        <v>47.72</v>
      </c>
      <c r="AF20" s="44">
        <v>63.58</v>
      </c>
      <c r="AG20" s="44">
        <v>49.1</v>
      </c>
      <c r="AH20" s="44">
        <v>65.349999999999994</v>
      </c>
      <c r="AI20" s="44">
        <v>41.46</v>
      </c>
      <c r="AJ20" s="44">
        <v>57.32</v>
      </c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BA20" s="6">
        <v>44.01</v>
      </c>
      <c r="BB20" s="6">
        <v>58.79</v>
      </c>
      <c r="BC20" s="6">
        <v>47.06</v>
      </c>
      <c r="BD20" s="6">
        <v>62.73</v>
      </c>
      <c r="BE20" s="6">
        <v>47.39</v>
      </c>
      <c r="BF20" s="6">
        <v>63.15</v>
      </c>
      <c r="BG20" s="6">
        <v>47.72</v>
      </c>
      <c r="BH20" s="6">
        <v>63.58</v>
      </c>
      <c r="BI20" s="6">
        <v>49.1</v>
      </c>
      <c r="BJ20" s="6">
        <v>65.349999999999994</v>
      </c>
      <c r="BK20" s="6">
        <v>41.46</v>
      </c>
      <c r="BL20" s="6">
        <v>57.32</v>
      </c>
      <c r="CA20" s="224"/>
      <c r="CB20" s="224"/>
    </row>
    <row r="21" spans="1:88" ht="23.25" hidden="1" customHeight="1" collapsed="1" x14ac:dyDescent="0.3">
      <c r="A21" s="35">
        <v>110851</v>
      </c>
      <c r="B21" s="35" t="s">
        <v>158</v>
      </c>
      <c r="C21" s="35">
        <v>7896226108513</v>
      </c>
      <c r="D21" s="36" t="s">
        <v>148</v>
      </c>
      <c r="E21" s="48">
        <f t="shared" si="1"/>
        <v>52.9</v>
      </c>
      <c r="F21" s="48">
        <f t="shared" ref="F21:F83" si="3">ROUND(BB21*(1+$W21),2)</f>
        <v>70.66</v>
      </c>
      <c r="G21" s="48">
        <f t="shared" ref="G21:G83" si="4">ROUND(BC21*(1+$W21),2)</f>
        <v>56.56</v>
      </c>
      <c r="H21" s="48">
        <f t="shared" ref="H21:H83" si="5">ROUND(BD21*(1+$W21),2)</f>
        <v>75.39</v>
      </c>
      <c r="I21" s="48">
        <f t="shared" ref="I21:I83" si="6">ROUND(BE21*(1+$W21),2)</f>
        <v>56.96</v>
      </c>
      <c r="J21" s="48">
        <f t="shared" ref="J21:J83" si="7">ROUND(BF21*(1+$W21),2)</f>
        <v>75.91</v>
      </c>
      <c r="K21" s="48">
        <f t="shared" ref="K21:K83" si="8">ROUND(BG21*(1+$W21),2)</f>
        <v>57.36</v>
      </c>
      <c r="L21" s="48">
        <f t="shared" ref="L21:L83" si="9">ROUND(BH21*(1+$W21),2)</f>
        <v>76.42</v>
      </c>
      <c r="M21" s="48">
        <f t="shared" ref="M21:M83" si="10">ROUND(BI21*(1+$W21),2)</f>
        <v>59.02</v>
      </c>
      <c r="N21" s="48">
        <f t="shared" ref="N21:N83" si="11">ROUND(BJ21*(1+$W21),2)</f>
        <v>78.56</v>
      </c>
      <c r="O21" s="48">
        <f t="shared" ref="O21:O83" si="12">ROUND(BK21*(1+$W21),2)</f>
        <v>49.84</v>
      </c>
      <c r="P21" s="48">
        <f t="shared" si="2"/>
        <v>68.900000000000006</v>
      </c>
      <c r="R21" s="58" t="s">
        <v>135</v>
      </c>
      <c r="S21" s="186">
        <v>2</v>
      </c>
      <c r="T21" s="192"/>
      <c r="U21" s="192"/>
      <c r="W21" s="141"/>
      <c r="Y21" s="44">
        <v>52.9</v>
      </c>
      <c r="Z21" s="44">
        <v>70.66</v>
      </c>
      <c r="AA21" s="44">
        <v>56.56</v>
      </c>
      <c r="AB21" s="44">
        <v>75.39</v>
      </c>
      <c r="AC21" s="44">
        <v>56.96</v>
      </c>
      <c r="AD21" s="44">
        <v>75.91</v>
      </c>
      <c r="AE21" s="44">
        <v>57.36</v>
      </c>
      <c r="AF21" s="44">
        <v>76.42</v>
      </c>
      <c r="AG21" s="44">
        <v>59.02</v>
      </c>
      <c r="AH21" s="44">
        <v>78.56</v>
      </c>
      <c r="AI21" s="44">
        <v>49.84</v>
      </c>
      <c r="AJ21" s="44">
        <v>68.900000000000006</v>
      </c>
      <c r="AM21" s="176">
        <f>VLOOKUP($A21,'[1]Entrada de Dados'!$A$2:$P$69,COLUMN('[1]Entrada de Dados'!E$1),FALSE)-Y21</f>
        <v>0</v>
      </c>
      <c r="AN21" s="176">
        <f>VLOOKUP($A21,'[1]Entrada de Dados'!$A$2:$P$69,COLUMN('[1]Entrada de Dados'!F$1),FALSE)-Z21</f>
        <v>0</v>
      </c>
      <c r="AO21" s="176">
        <f>VLOOKUP($A21,'[1]Entrada de Dados'!$A$2:$P$69,COLUMN('[1]Entrada de Dados'!G$1),FALSE)-AA21</f>
        <v>0</v>
      </c>
      <c r="AP21" s="176">
        <f>VLOOKUP($A21,'[1]Entrada de Dados'!$A$2:$P$69,COLUMN('[1]Entrada de Dados'!H$1),FALSE)-AB21</f>
        <v>0</v>
      </c>
      <c r="AQ21" s="176">
        <f>VLOOKUP($A21,'[1]Entrada de Dados'!$A$2:$P$69,COLUMN('[1]Entrada de Dados'!I$1),FALSE)-AC21</f>
        <v>0</v>
      </c>
      <c r="AR21" s="176">
        <f>VLOOKUP($A21,'[1]Entrada de Dados'!$A$2:$P$69,COLUMN('[1]Entrada de Dados'!J$1),FALSE)-AD21</f>
        <v>0</v>
      </c>
      <c r="AS21" s="176">
        <f>VLOOKUP($A21,'[1]Entrada de Dados'!$A$2:$P$69,COLUMN('[1]Entrada de Dados'!K$1),FALSE)-AE21</f>
        <v>0</v>
      </c>
      <c r="AT21" s="176">
        <f>VLOOKUP($A21,'[1]Entrada de Dados'!$A$2:$P$69,COLUMN('[1]Entrada de Dados'!L$1),FALSE)-AF21</f>
        <v>0</v>
      </c>
      <c r="AU21" s="176">
        <f>VLOOKUP($A21,'[1]Entrada de Dados'!$A$2:$P$69,COLUMN('[1]Entrada de Dados'!M$1),FALSE)-AG21</f>
        <v>0</v>
      </c>
      <c r="AV21" s="176">
        <f>VLOOKUP($A21,'[1]Entrada de Dados'!$A$2:$P$69,COLUMN('[1]Entrada de Dados'!N$1),FALSE)-AH21</f>
        <v>0</v>
      </c>
      <c r="AW21" s="176">
        <f>VLOOKUP($A21,'[1]Entrada de Dados'!$A$2:$P$69,COLUMN('[1]Entrada de Dados'!O$1),FALSE)-AI21</f>
        <v>0</v>
      </c>
      <c r="AX21" s="176">
        <f>VLOOKUP($A21,'[1]Entrada de Dados'!$A$2:$P$69,COLUMN('[1]Entrada de Dados'!P$1),FALSE)-AJ21</f>
        <v>0</v>
      </c>
      <c r="BA21" s="6">
        <v>52.9</v>
      </c>
      <c r="BB21" s="6">
        <v>70.66</v>
      </c>
      <c r="BC21" s="6">
        <v>56.56</v>
      </c>
      <c r="BD21" s="6">
        <v>75.39</v>
      </c>
      <c r="BE21" s="6">
        <v>56.96</v>
      </c>
      <c r="BF21" s="6">
        <v>75.91</v>
      </c>
      <c r="BG21" s="6">
        <v>57.36</v>
      </c>
      <c r="BH21" s="6">
        <v>76.42</v>
      </c>
      <c r="BI21" s="6">
        <v>59.02</v>
      </c>
      <c r="BJ21" s="6">
        <v>78.56</v>
      </c>
      <c r="BK21" s="6">
        <v>49.84</v>
      </c>
      <c r="BL21" s="6">
        <v>68.900000000000006</v>
      </c>
      <c r="CA21" s="224"/>
      <c r="CB21" s="224"/>
    </row>
    <row r="22" spans="1:88" ht="23.25" hidden="1" outlineLevel="1" x14ac:dyDescent="0.3">
      <c r="A22" s="35">
        <v>110172</v>
      </c>
      <c r="B22" s="35" t="s">
        <v>86</v>
      </c>
      <c r="C22" s="35">
        <v>7896226101729</v>
      </c>
      <c r="D22" s="52" t="s">
        <v>16</v>
      </c>
      <c r="E22" s="48">
        <f t="shared" si="1"/>
        <v>8.65</v>
      </c>
      <c r="F22" s="48">
        <f t="shared" si="3"/>
        <v>11.55</v>
      </c>
      <c r="G22" s="48">
        <f t="shared" si="4"/>
        <v>9.25</v>
      </c>
      <c r="H22" s="48">
        <f t="shared" si="5"/>
        <v>12.33</v>
      </c>
      <c r="I22" s="48">
        <f t="shared" si="6"/>
        <v>9.31</v>
      </c>
      <c r="J22" s="48">
        <f t="shared" si="7"/>
        <v>12.41</v>
      </c>
      <c r="K22" s="48">
        <f t="shared" si="8"/>
        <v>9.3800000000000008</v>
      </c>
      <c r="L22" s="48">
        <f t="shared" si="9"/>
        <v>12.5</v>
      </c>
      <c r="M22" s="48">
        <f t="shared" si="10"/>
        <v>9.65</v>
      </c>
      <c r="N22" s="48">
        <f t="shared" si="11"/>
        <v>12.84</v>
      </c>
      <c r="O22" s="48">
        <f t="shared" si="12"/>
        <v>8.15</v>
      </c>
      <c r="P22" s="48">
        <f t="shared" si="2"/>
        <v>11.27</v>
      </c>
      <c r="R22" s="58" t="s">
        <v>136</v>
      </c>
      <c r="S22" s="184" t="s">
        <v>133</v>
      </c>
      <c r="T22" s="190"/>
      <c r="U22" s="190"/>
      <c r="W22" s="141"/>
      <c r="Y22" s="44">
        <v>8.65</v>
      </c>
      <c r="Z22" s="44">
        <v>11.55</v>
      </c>
      <c r="AA22" s="44">
        <v>9.25</v>
      </c>
      <c r="AB22" s="44">
        <v>12.33</v>
      </c>
      <c r="AC22" s="44">
        <v>9.31</v>
      </c>
      <c r="AD22" s="44">
        <v>12.41</v>
      </c>
      <c r="AE22" s="44">
        <v>9.3800000000000008</v>
      </c>
      <c r="AF22" s="44">
        <v>12.5</v>
      </c>
      <c r="AG22" s="44">
        <v>9.65</v>
      </c>
      <c r="AH22" s="44">
        <v>12.84</v>
      </c>
      <c r="AI22" s="44">
        <v>8.15</v>
      </c>
      <c r="AJ22" s="44">
        <v>11.27</v>
      </c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BA22" s="6">
        <v>8.65</v>
      </c>
      <c r="BB22" s="6">
        <v>11.55</v>
      </c>
      <c r="BC22" s="6">
        <v>9.25</v>
      </c>
      <c r="BD22" s="6">
        <v>12.33</v>
      </c>
      <c r="BE22" s="6">
        <v>9.31</v>
      </c>
      <c r="BF22" s="6">
        <v>12.41</v>
      </c>
      <c r="BG22" s="6">
        <v>9.3800000000000008</v>
      </c>
      <c r="BH22" s="6">
        <v>12.5</v>
      </c>
      <c r="BI22" s="6">
        <v>9.65</v>
      </c>
      <c r="BJ22" s="6">
        <v>12.84</v>
      </c>
      <c r="BK22" s="6">
        <v>8.15</v>
      </c>
      <c r="BL22" s="6">
        <v>11.27</v>
      </c>
      <c r="CA22" s="224"/>
      <c r="CB22" s="224"/>
    </row>
    <row r="23" spans="1:88" ht="23.25" hidden="1" outlineLevel="1" x14ac:dyDescent="0.3">
      <c r="A23" s="35">
        <v>110173</v>
      </c>
      <c r="B23" s="35" t="s">
        <v>87</v>
      </c>
      <c r="C23" s="35">
        <v>7896226101736</v>
      </c>
      <c r="D23" s="52" t="s">
        <v>17</v>
      </c>
      <c r="E23" s="48">
        <f t="shared" si="1"/>
        <v>11.64</v>
      </c>
      <c r="F23" s="48">
        <f t="shared" si="3"/>
        <v>15.55</v>
      </c>
      <c r="G23" s="48">
        <f t="shared" si="4"/>
        <v>12.44</v>
      </c>
      <c r="H23" s="48">
        <f t="shared" si="5"/>
        <v>16.579999999999998</v>
      </c>
      <c r="I23" s="48">
        <f t="shared" si="6"/>
        <v>12.53</v>
      </c>
      <c r="J23" s="48">
        <f t="shared" si="7"/>
        <v>16.7</v>
      </c>
      <c r="K23" s="48">
        <f t="shared" si="8"/>
        <v>12.62</v>
      </c>
      <c r="L23" s="48">
        <f t="shared" si="9"/>
        <v>16.809999999999999</v>
      </c>
      <c r="M23" s="48">
        <f t="shared" si="10"/>
        <v>12.99</v>
      </c>
      <c r="N23" s="48">
        <f t="shared" si="11"/>
        <v>17.29</v>
      </c>
      <c r="O23" s="48">
        <f t="shared" si="12"/>
        <v>10.97</v>
      </c>
      <c r="P23" s="48">
        <f t="shared" si="2"/>
        <v>15.17</v>
      </c>
      <c r="R23" s="58" t="s">
        <v>136</v>
      </c>
      <c r="S23" s="184" t="s">
        <v>133</v>
      </c>
      <c r="T23" s="190"/>
      <c r="U23" s="190"/>
      <c r="W23" s="141"/>
      <c r="Y23" s="44">
        <v>11.64</v>
      </c>
      <c r="Z23" s="44">
        <v>15.55</v>
      </c>
      <c r="AA23" s="44">
        <v>12.44</v>
      </c>
      <c r="AB23" s="44">
        <v>16.579999999999998</v>
      </c>
      <c r="AC23" s="44">
        <v>12.53</v>
      </c>
      <c r="AD23" s="44">
        <v>16.7</v>
      </c>
      <c r="AE23" s="44">
        <v>12.62</v>
      </c>
      <c r="AF23" s="44">
        <v>16.809999999999999</v>
      </c>
      <c r="AG23" s="44">
        <v>12.99</v>
      </c>
      <c r="AH23" s="44">
        <v>17.29</v>
      </c>
      <c r="AI23" s="44">
        <v>10.97</v>
      </c>
      <c r="AJ23" s="44">
        <v>15.17</v>
      </c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6"/>
      <c r="BA23" s="6">
        <v>11.64</v>
      </c>
      <c r="BB23" s="6">
        <v>15.55</v>
      </c>
      <c r="BC23" s="6">
        <v>12.44</v>
      </c>
      <c r="BD23" s="6">
        <v>16.579999999999998</v>
      </c>
      <c r="BE23" s="6">
        <v>12.53</v>
      </c>
      <c r="BF23" s="6">
        <v>16.7</v>
      </c>
      <c r="BG23" s="6">
        <v>12.62</v>
      </c>
      <c r="BH23" s="6">
        <v>16.809999999999999</v>
      </c>
      <c r="BI23" s="6">
        <v>12.99</v>
      </c>
      <c r="BJ23" s="6">
        <v>17.29</v>
      </c>
      <c r="BK23" s="6">
        <v>10.97</v>
      </c>
      <c r="BL23" s="6">
        <v>15.17</v>
      </c>
      <c r="CA23" s="224"/>
      <c r="CB23" s="224"/>
    </row>
    <row r="24" spans="1:88" ht="23.25" hidden="1" customHeight="1" collapsed="1" x14ac:dyDescent="0.3">
      <c r="A24" s="35">
        <v>110011</v>
      </c>
      <c r="B24" s="35" t="s">
        <v>88</v>
      </c>
      <c r="C24" s="35">
        <v>7896226101699</v>
      </c>
      <c r="D24" s="36" t="s">
        <v>60</v>
      </c>
      <c r="E24" s="48">
        <f t="shared" si="1"/>
        <v>31.07</v>
      </c>
      <c r="F24" s="48">
        <f t="shared" si="3"/>
        <v>41.5</v>
      </c>
      <c r="G24" s="48">
        <f t="shared" si="4"/>
        <v>33.22</v>
      </c>
      <c r="H24" s="48">
        <f t="shared" si="5"/>
        <v>44.28</v>
      </c>
      <c r="I24" s="48">
        <f t="shared" si="6"/>
        <v>33.450000000000003</v>
      </c>
      <c r="J24" s="48">
        <f t="shared" si="7"/>
        <v>44.58</v>
      </c>
      <c r="K24" s="48">
        <f t="shared" si="8"/>
        <v>33.69</v>
      </c>
      <c r="L24" s="48">
        <f t="shared" si="9"/>
        <v>44.89</v>
      </c>
      <c r="M24" s="48">
        <f t="shared" si="10"/>
        <v>34.67</v>
      </c>
      <c r="N24" s="48">
        <f t="shared" si="11"/>
        <v>46.15</v>
      </c>
      <c r="O24" s="48">
        <f t="shared" si="12"/>
        <v>29.27</v>
      </c>
      <c r="P24" s="48">
        <f t="shared" si="2"/>
        <v>40.46</v>
      </c>
      <c r="R24" s="58" t="s">
        <v>135</v>
      </c>
      <c r="S24" s="186">
        <v>2</v>
      </c>
      <c r="T24" s="192"/>
      <c r="U24" s="192"/>
      <c r="W24" s="141"/>
      <c r="Y24" s="44">
        <v>31.07</v>
      </c>
      <c r="Z24" s="44">
        <v>41.5</v>
      </c>
      <c r="AA24" s="44">
        <v>33.22</v>
      </c>
      <c r="AB24" s="44">
        <v>44.28</v>
      </c>
      <c r="AC24" s="44">
        <v>33.450000000000003</v>
      </c>
      <c r="AD24" s="44">
        <v>44.58</v>
      </c>
      <c r="AE24" s="44">
        <v>33.69</v>
      </c>
      <c r="AF24" s="44">
        <v>44.89</v>
      </c>
      <c r="AG24" s="44">
        <v>34.67</v>
      </c>
      <c r="AH24" s="44">
        <v>46.15</v>
      </c>
      <c r="AI24" s="44">
        <v>29.27</v>
      </c>
      <c r="AJ24" s="44">
        <v>40.46</v>
      </c>
      <c r="AM24" s="176">
        <f>VLOOKUP($A24,'[1]Entrada de Dados'!$A$2:$P$69,COLUMN('[1]Entrada de Dados'!E$1),FALSE)-Y24</f>
        <v>0</v>
      </c>
      <c r="AN24" s="176">
        <f>VLOOKUP($A24,'[1]Entrada de Dados'!$A$2:$P$69,COLUMN('[1]Entrada de Dados'!F$1),FALSE)-Z24</f>
        <v>0</v>
      </c>
      <c r="AO24" s="176">
        <f>VLOOKUP($A24,'[1]Entrada de Dados'!$A$2:$P$69,COLUMN('[1]Entrada de Dados'!G$1),FALSE)-AA24</f>
        <v>0</v>
      </c>
      <c r="AP24" s="176">
        <f>VLOOKUP($A24,'[1]Entrada de Dados'!$A$2:$P$69,COLUMN('[1]Entrada de Dados'!H$1),FALSE)-AB24</f>
        <v>0</v>
      </c>
      <c r="AQ24" s="176">
        <f>VLOOKUP($A24,'[1]Entrada de Dados'!$A$2:$P$69,COLUMN('[1]Entrada de Dados'!I$1),FALSE)-AC24</f>
        <v>0</v>
      </c>
      <c r="AR24" s="176">
        <f>VLOOKUP($A24,'[1]Entrada de Dados'!$A$2:$P$69,COLUMN('[1]Entrada de Dados'!J$1),FALSE)-AD24</f>
        <v>0</v>
      </c>
      <c r="AS24" s="176">
        <f>VLOOKUP($A24,'[1]Entrada de Dados'!$A$2:$P$69,COLUMN('[1]Entrada de Dados'!K$1),FALSE)-AE24</f>
        <v>0</v>
      </c>
      <c r="AT24" s="176">
        <f>VLOOKUP($A24,'[1]Entrada de Dados'!$A$2:$P$69,COLUMN('[1]Entrada de Dados'!L$1),FALSE)-AF24</f>
        <v>0</v>
      </c>
      <c r="AU24" s="176">
        <f>VLOOKUP($A24,'[1]Entrada de Dados'!$A$2:$P$69,COLUMN('[1]Entrada de Dados'!M$1),FALSE)-AG24</f>
        <v>0</v>
      </c>
      <c r="AV24" s="176">
        <f>VLOOKUP($A24,'[1]Entrada de Dados'!$A$2:$P$69,COLUMN('[1]Entrada de Dados'!N$1),FALSE)-AH24</f>
        <v>0</v>
      </c>
      <c r="AW24" s="176">
        <f>VLOOKUP($A24,'[1]Entrada de Dados'!$A$2:$P$69,COLUMN('[1]Entrada de Dados'!O$1),FALSE)-AI24</f>
        <v>0</v>
      </c>
      <c r="AX24" s="176">
        <f>VLOOKUP($A24,'[1]Entrada de Dados'!$A$2:$P$69,COLUMN('[1]Entrada de Dados'!P$1),FALSE)-AJ24</f>
        <v>0</v>
      </c>
      <c r="BA24" s="6">
        <v>31.07</v>
      </c>
      <c r="BB24" s="6">
        <v>41.5</v>
      </c>
      <c r="BC24" s="6">
        <v>33.22</v>
      </c>
      <c r="BD24" s="6">
        <v>44.28</v>
      </c>
      <c r="BE24" s="6">
        <v>33.450000000000003</v>
      </c>
      <c r="BF24" s="6">
        <v>44.58</v>
      </c>
      <c r="BG24" s="6">
        <v>33.69</v>
      </c>
      <c r="BH24" s="6">
        <v>44.89</v>
      </c>
      <c r="BI24" s="6">
        <v>34.67</v>
      </c>
      <c r="BJ24" s="6">
        <v>46.15</v>
      </c>
      <c r="BK24" s="6">
        <v>29.27</v>
      </c>
      <c r="BL24" s="6">
        <v>40.46</v>
      </c>
      <c r="CA24" s="224"/>
      <c r="CB24" s="224"/>
    </row>
    <row r="25" spans="1:88" ht="23.25" hidden="1" customHeight="1" x14ac:dyDescent="0.3">
      <c r="A25" s="35">
        <v>110178</v>
      </c>
      <c r="B25" s="35" t="s">
        <v>72</v>
      </c>
      <c r="C25" s="35">
        <v>7896226101781</v>
      </c>
      <c r="D25" s="36" t="s">
        <v>115</v>
      </c>
      <c r="E25" s="48">
        <f t="shared" si="1"/>
        <v>25.75</v>
      </c>
      <c r="F25" s="48">
        <f t="shared" si="3"/>
        <v>34.4</v>
      </c>
      <c r="G25" s="48">
        <f t="shared" si="4"/>
        <v>27.53</v>
      </c>
      <c r="H25" s="48">
        <f t="shared" si="5"/>
        <v>36.700000000000003</v>
      </c>
      <c r="I25" s="48">
        <f t="shared" si="6"/>
        <v>27.72</v>
      </c>
      <c r="J25" s="48">
        <f t="shared" si="7"/>
        <v>36.94</v>
      </c>
      <c r="K25" s="48">
        <f t="shared" si="8"/>
        <v>27.92</v>
      </c>
      <c r="L25" s="48">
        <f t="shared" si="9"/>
        <v>37.200000000000003</v>
      </c>
      <c r="M25" s="48">
        <f t="shared" si="10"/>
        <v>28.73</v>
      </c>
      <c r="N25" s="48">
        <f t="shared" si="11"/>
        <v>38.24</v>
      </c>
      <c r="O25" s="48">
        <f t="shared" si="12"/>
        <v>24.26</v>
      </c>
      <c r="P25" s="48">
        <f t="shared" si="2"/>
        <v>33.54</v>
      </c>
      <c r="R25" s="58" t="s">
        <v>135</v>
      </c>
      <c r="S25" s="186">
        <v>2</v>
      </c>
      <c r="T25" s="192"/>
      <c r="U25" s="192"/>
      <c r="W25" s="141"/>
      <c r="Y25" s="44">
        <v>25.75</v>
      </c>
      <c r="Z25" s="44">
        <v>34.4</v>
      </c>
      <c r="AA25" s="44">
        <v>27.53</v>
      </c>
      <c r="AB25" s="44">
        <v>36.700000000000003</v>
      </c>
      <c r="AC25" s="44">
        <v>27.72</v>
      </c>
      <c r="AD25" s="44">
        <v>36.94</v>
      </c>
      <c r="AE25" s="44">
        <v>27.92</v>
      </c>
      <c r="AF25" s="44">
        <v>37.200000000000003</v>
      </c>
      <c r="AG25" s="44">
        <v>28.73</v>
      </c>
      <c r="AH25" s="44">
        <v>38.24</v>
      </c>
      <c r="AI25" s="44">
        <v>24.26</v>
      </c>
      <c r="AJ25" s="44">
        <v>33.54</v>
      </c>
      <c r="AM25" s="176">
        <f>VLOOKUP($A25,'[1]Entrada de Dados'!$A$2:$P$69,COLUMN('[1]Entrada de Dados'!E$1),FALSE)-Y25</f>
        <v>0</v>
      </c>
      <c r="AN25" s="176">
        <f>VLOOKUP($A25,'[1]Entrada de Dados'!$A$2:$P$69,COLUMN('[1]Entrada de Dados'!F$1),FALSE)-Z25</f>
        <v>0</v>
      </c>
      <c r="AO25" s="176">
        <f>VLOOKUP($A25,'[1]Entrada de Dados'!$A$2:$P$69,COLUMN('[1]Entrada de Dados'!G$1),FALSE)-AA25</f>
        <v>0</v>
      </c>
      <c r="AP25" s="176">
        <f>VLOOKUP($A25,'[1]Entrada de Dados'!$A$2:$P$69,COLUMN('[1]Entrada de Dados'!H$1),FALSE)-AB25</f>
        <v>0</v>
      </c>
      <c r="AQ25" s="176">
        <f>VLOOKUP($A25,'[1]Entrada de Dados'!$A$2:$P$69,COLUMN('[1]Entrada de Dados'!I$1),FALSE)-AC25</f>
        <v>0</v>
      </c>
      <c r="AR25" s="176">
        <f>VLOOKUP($A25,'[1]Entrada de Dados'!$A$2:$P$69,COLUMN('[1]Entrada de Dados'!J$1),FALSE)-AD25</f>
        <v>0</v>
      </c>
      <c r="AS25" s="176">
        <f>VLOOKUP($A25,'[1]Entrada de Dados'!$A$2:$P$69,COLUMN('[1]Entrada de Dados'!K$1),FALSE)-AE25</f>
        <v>0</v>
      </c>
      <c r="AT25" s="176">
        <f>VLOOKUP($A25,'[1]Entrada de Dados'!$A$2:$P$69,COLUMN('[1]Entrada de Dados'!L$1),FALSE)-AF25</f>
        <v>0</v>
      </c>
      <c r="AU25" s="176">
        <f>VLOOKUP($A25,'[1]Entrada de Dados'!$A$2:$P$69,COLUMN('[1]Entrada de Dados'!M$1),FALSE)-AG25</f>
        <v>0</v>
      </c>
      <c r="AV25" s="176">
        <f>VLOOKUP($A25,'[1]Entrada de Dados'!$A$2:$P$69,COLUMN('[1]Entrada de Dados'!N$1),FALSE)-AH25</f>
        <v>0</v>
      </c>
      <c r="AW25" s="176">
        <f>VLOOKUP($A25,'[1]Entrada de Dados'!$A$2:$P$69,COLUMN('[1]Entrada de Dados'!O$1),FALSE)-AI25</f>
        <v>0</v>
      </c>
      <c r="AX25" s="176">
        <f>VLOOKUP($A25,'[1]Entrada de Dados'!$A$2:$P$69,COLUMN('[1]Entrada de Dados'!P$1),FALSE)-AJ25</f>
        <v>0</v>
      </c>
      <c r="BA25" s="6">
        <v>25.75</v>
      </c>
      <c r="BB25" s="6">
        <v>34.4</v>
      </c>
      <c r="BC25" s="6">
        <v>27.53</v>
      </c>
      <c r="BD25" s="6">
        <v>36.700000000000003</v>
      </c>
      <c r="BE25" s="6">
        <v>27.72</v>
      </c>
      <c r="BF25" s="6">
        <v>36.94</v>
      </c>
      <c r="BG25" s="6">
        <v>27.92</v>
      </c>
      <c r="BH25" s="6">
        <v>37.200000000000003</v>
      </c>
      <c r="BI25" s="6">
        <v>28.73</v>
      </c>
      <c r="BJ25" s="6">
        <v>38.24</v>
      </c>
      <c r="BK25" s="6">
        <v>24.26</v>
      </c>
      <c r="BL25" s="6">
        <v>33.54</v>
      </c>
      <c r="CA25" s="224"/>
      <c r="CB25" s="224"/>
    </row>
    <row r="26" spans="1:88" ht="23.25" hidden="1" customHeight="1" outlineLevel="1" x14ac:dyDescent="0.3">
      <c r="A26" s="35">
        <v>110179</v>
      </c>
      <c r="B26" s="35" t="s">
        <v>162</v>
      </c>
      <c r="C26" s="35">
        <v>7896226101798</v>
      </c>
      <c r="D26" s="52" t="s">
        <v>160</v>
      </c>
      <c r="E26" s="48">
        <f t="shared" si="1"/>
        <v>51.49</v>
      </c>
      <c r="F26" s="48">
        <f t="shared" si="3"/>
        <v>68.78</v>
      </c>
      <c r="G26" s="48">
        <f t="shared" si="4"/>
        <v>55.06</v>
      </c>
      <c r="H26" s="48">
        <f t="shared" si="5"/>
        <v>73.39</v>
      </c>
      <c r="I26" s="48">
        <f t="shared" si="6"/>
        <v>55.44</v>
      </c>
      <c r="J26" s="48">
        <f t="shared" si="7"/>
        <v>73.88</v>
      </c>
      <c r="K26" s="48">
        <f t="shared" si="8"/>
        <v>55.83</v>
      </c>
      <c r="L26" s="48">
        <f t="shared" si="9"/>
        <v>74.38</v>
      </c>
      <c r="M26" s="48">
        <f t="shared" si="10"/>
        <v>57.45</v>
      </c>
      <c r="N26" s="48">
        <f t="shared" si="11"/>
        <v>76.47</v>
      </c>
      <c r="O26" s="48">
        <f t="shared" si="12"/>
        <v>48.51</v>
      </c>
      <c r="P26" s="48">
        <f t="shared" si="2"/>
        <v>67.06</v>
      </c>
      <c r="R26" s="58" t="s">
        <v>136</v>
      </c>
      <c r="S26" s="184" t="s">
        <v>133</v>
      </c>
      <c r="T26" s="190"/>
      <c r="U26" s="190"/>
      <c r="W26" s="141"/>
      <c r="Y26" s="44">
        <v>51.49</v>
      </c>
      <c r="Z26" s="44">
        <v>68.78</v>
      </c>
      <c r="AA26" s="44">
        <v>55.06</v>
      </c>
      <c r="AB26" s="44">
        <v>73.39</v>
      </c>
      <c r="AC26" s="44">
        <v>55.44</v>
      </c>
      <c r="AD26" s="44">
        <v>73.88</v>
      </c>
      <c r="AE26" s="44">
        <v>55.83</v>
      </c>
      <c r="AF26" s="44">
        <v>74.38</v>
      </c>
      <c r="AG26" s="44">
        <v>57.45</v>
      </c>
      <c r="AH26" s="44">
        <v>76.47</v>
      </c>
      <c r="AI26" s="44">
        <v>48.51</v>
      </c>
      <c r="AJ26" s="44">
        <v>67.06</v>
      </c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BA26" s="6">
        <v>51.49</v>
      </c>
      <c r="BB26" s="6">
        <v>68.78</v>
      </c>
      <c r="BC26" s="6">
        <v>55.06</v>
      </c>
      <c r="BD26" s="6">
        <v>73.39</v>
      </c>
      <c r="BE26" s="6">
        <v>55.44</v>
      </c>
      <c r="BF26" s="6">
        <v>73.88</v>
      </c>
      <c r="BG26" s="6">
        <v>55.83</v>
      </c>
      <c r="BH26" s="6">
        <v>74.38</v>
      </c>
      <c r="BI26" s="6">
        <v>57.45</v>
      </c>
      <c r="BJ26" s="6">
        <v>76.47</v>
      </c>
      <c r="BK26" s="6">
        <v>48.51</v>
      </c>
      <c r="BL26" s="6">
        <v>67.06</v>
      </c>
      <c r="CA26" s="224"/>
      <c r="CB26" s="224"/>
    </row>
    <row r="27" spans="1:88" ht="23.25" customHeight="1" collapsed="1" x14ac:dyDescent="0.35">
      <c r="A27" s="35">
        <v>110053</v>
      </c>
      <c r="B27" s="35"/>
      <c r="C27" s="35">
        <v>7896226100531</v>
      </c>
      <c r="D27" s="241" t="s">
        <v>149</v>
      </c>
      <c r="E27" s="48">
        <f t="shared" si="1"/>
        <v>25.24</v>
      </c>
      <c r="F27" s="48">
        <f t="shared" si="3"/>
        <v>33.71</v>
      </c>
      <c r="G27" s="48">
        <f t="shared" si="4"/>
        <v>26.99</v>
      </c>
      <c r="H27" s="48">
        <f t="shared" si="5"/>
        <v>35.97</v>
      </c>
      <c r="I27" s="48">
        <f t="shared" si="6"/>
        <v>27.18</v>
      </c>
      <c r="J27" s="48">
        <f t="shared" si="7"/>
        <v>36.21</v>
      </c>
      <c r="K27" s="242">
        <f t="shared" si="8"/>
        <v>27.36</v>
      </c>
      <c r="L27" s="242">
        <f t="shared" si="9"/>
        <v>36.46</v>
      </c>
      <c r="M27" s="48">
        <f t="shared" si="10"/>
        <v>28.15</v>
      </c>
      <c r="N27" s="48">
        <f t="shared" si="11"/>
        <v>37.47</v>
      </c>
      <c r="O27" s="48">
        <f t="shared" si="12"/>
        <v>23.78</v>
      </c>
      <c r="P27" s="48">
        <f t="shared" si="2"/>
        <v>32.880000000000003</v>
      </c>
      <c r="Q27" s="240"/>
      <c r="R27" s="58" t="s">
        <v>135</v>
      </c>
      <c r="S27" s="178" t="s">
        <v>132</v>
      </c>
      <c r="T27" s="195"/>
      <c r="U27" s="201">
        <v>2.2499999999999999E-2</v>
      </c>
      <c r="V27" s="200"/>
      <c r="W27" s="208">
        <v>4.2000000000000003E-2</v>
      </c>
      <c r="Y27" s="44">
        <v>24.22</v>
      </c>
      <c r="Z27" s="44">
        <v>32.35</v>
      </c>
      <c r="AA27" s="44">
        <v>25.9</v>
      </c>
      <c r="AB27" s="44">
        <v>34.520000000000003</v>
      </c>
      <c r="AC27" s="44">
        <v>26.08</v>
      </c>
      <c r="AD27" s="44">
        <v>34.75</v>
      </c>
      <c r="AE27" s="44">
        <v>26.26</v>
      </c>
      <c r="AF27" s="44">
        <v>34.99</v>
      </c>
      <c r="AG27" s="44">
        <v>27.02</v>
      </c>
      <c r="AH27" s="44">
        <v>35.96</v>
      </c>
      <c r="AI27" s="44">
        <v>22.82</v>
      </c>
      <c r="AJ27" s="44">
        <v>31.55</v>
      </c>
      <c r="AM27" s="176">
        <f>VLOOKUP($A27,'[1]Entrada de Dados'!$A$2:$P$69,COLUMN('[1]Entrada de Dados'!E$1),FALSE)-Y27</f>
        <v>0</v>
      </c>
      <c r="AN27" s="176">
        <f>VLOOKUP($A27,'[1]Entrada de Dados'!$A$2:$P$69,COLUMN('[1]Entrada de Dados'!F$1),FALSE)-Z27</f>
        <v>0</v>
      </c>
      <c r="AO27" s="176">
        <f>VLOOKUP($A27,'[1]Entrada de Dados'!$A$2:$P$69,COLUMN('[1]Entrada de Dados'!G$1),FALSE)-AA27</f>
        <v>0</v>
      </c>
      <c r="AP27" s="176">
        <f>VLOOKUP($A27,'[1]Entrada de Dados'!$A$2:$P$69,COLUMN('[1]Entrada de Dados'!H$1),FALSE)-AB27</f>
        <v>0</v>
      </c>
      <c r="AQ27" s="176">
        <f>VLOOKUP($A27,'[1]Entrada de Dados'!$A$2:$P$69,COLUMN('[1]Entrada de Dados'!I$1),FALSE)-AC27</f>
        <v>0</v>
      </c>
      <c r="AR27" s="176">
        <f>VLOOKUP($A27,'[1]Entrada de Dados'!$A$2:$P$69,COLUMN('[1]Entrada de Dados'!J$1),FALSE)-AD27</f>
        <v>0</v>
      </c>
      <c r="AS27" s="176">
        <f>VLOOKUP($A27,'[1]Entrada de Dados'!$A$2:$P$69,COLUMN('[1]Entrada de Dados'!K$1),FALSE)-AE27</f>
        <v>0</v>
      </c>
      <c r="AT27" s="176">
        <f>VLOOKUP($A27,'[1]Entrada de Dados'!$A$2:$P$69,COLUMN('[1]Entrada de Dados'!L$1),FALSE)-AF27</f>
        <v>0</v>
      </c>
      <c r="AU27" s="176">
        <f>VLOOKUP($A27,'[1]Entrada de Dados'!$A$2:$P$69,COLUMN('[1]Entrada de Dados'!M$1),FALSE)-AG27</f>
        <v>0</v>
      </c>
      <c r="AV27" s="176">
        <f>VLOOKUP($A27,'[1]Entrada de Dados'!$A$2:$P$69,COLUMN('[1]Entrada de Dados'!N$1),FALSE)-AH27</f>
        <v>0</v>
      </c>
      <c r="AW27" s="176">
        <f>VLOOKUP($A27,'[1]Entrada de Dados'!$A$2:$P$69,COLUMN('[1]Entrada de Dados'!O$1),FALSE)-AI27</f>
        <v>0</v>
      </c>
      <c r="AX27" s="176">
        <f>VLOOKUP($A27,'[1]Entrada de Dados'!$A$2:$P$69,COLUMN('[1]Entrada de Dados'!P$1),FALSE)-AJ27</f>
        <v>0</v>
      </c>
      <c r="BA27" s="6">
        <v>24.22</v>
      </c>
      <c r="BB27" s="6">
        <v>32.35</v>
      </c>
      <c r="BC27" s="6">
        <v>25.9</v>
      </c>
      <c r="BD27" s="6">
        <v>34.520000000000003</v>
      </c>
      <c r="BE27" s="6">
        <v>26.08</v>
      </c>
      <c r="BF27" s="6">
        <v>34.75</v>
      </c>
      <c r="BG27" s="6">
        <v>26.26</v>
      </c>
      <c r="BH27" s="6">
        <v>34.99</v>
      </c>
      <c r="BI27" s="6">
        <v>27.02</v>
      </c>
      <c r="BJ27" s="6">
        <v>35.96</v>
      </c>
      <c r="BK27" s="6">
        <v>22.82</v>
      </c>
      <c r="BL27" s="6">
        <v>31.55</v>
      </c>
      <c r="BZ27" s="240"/>
      <c r="CA27" s="243"/>
      <c r="CB27" s="244">
        <f>W27</f>
        <v>4.2000000000000003E-2</v>
      </c>
      <c r="CC27" s="206"/>
      <c r="CD27" s="233">
        <f>U27</f>
        <v>2.2499999999999999E-2</v>
      </c>
      <c r="CE27" s="206"/>
      <c r="CF27" s="207">
        <f>ROUND(BG27*(1+$CD27),2)</f>
        <v>26.85</v>
      </c>
      <c r="CG27" s="207">
        <f>ROUND(BH27*(1+$CD27),2)</f>
        <v>35.78</v>
      </c>
      <c r="CH27" s="206"/>
      <c r="CI27" s="236">
        <f>CG27*0.9</f>
        <v>32.202000000000005</v>
      </c>
      <c r="CJ27" s="236">
        <f>CG27*0.85</f>
        <v>30.413</v>
      </c>
    </row>
    <row r="28" spans="1:88" ht="23.25" hidden="1" outlineLevel="1" x14ac:dyDescent="0.3">
      <c r="A28" s="35">
        <v>110180</v>
      </c>
      <c r="B28" s="35" t="s">
        <v>89</v>
      </c>
      <c r="C28" s="35">
        <v>7896226101804</v>
      </c>
      <c r="D28" s="52" t="s">
        <v>18</v>
      </c>
      <c r="E28" s="48">
        <f t="shared" si="1"/>
        <v>16.29</v>
      </c>
      <c r="F28" s="48">
        <f t="shared" si="3"/>
        <v>21.76</v>
      </c>
      <c r="G28" s="48">
        <f t="shared" si="4"/>
        <v>17.420000000000002</v>
      </c>
      <c r="H28" s="48">
        <f t="shared" si="5"/>
        <v>23.22</v>
      </c>
      <c r="I28" s="48">
        <f t="shared" si="6"/>
        <v>17.54</v>
      </c>
      <c r="J28" s="48">
        <f t="shared" si="7"/>
        <v>23.37</v>
      </c>
      <c r="K28" s="48">
        <f t="shared" si="8"/>
        <v>17.66</v>
      </c>
      <c r="L28" s="48">
        <f t="shared" si="9"/>
        <v>23.53</v>
      </c>
      <c r="M28" s="48">
        <f t="shared" si="10"/>
        <v>18.170000000000002</v>
      </c>
      <c r="N28" s="48">
        <f t="shared" si="11"/>
        <v>24.19</v>
      </c>
      <c r="O28" s="48">
        <f t="shared" si="12"/>
        <v>15.35</v>
      </c>
      <c r="P28" s="48">
        <f t="shared" si="2"/>
        <v>21.22</v>
      </c>
      <c r="R28" s="58" t="s">
        <v>136</v>
      </c>
      <c r="S28" s="184" t="s">
        <v>133</v>
      </c>
      <c r="T28" s="190"/>
      <c r="U28" s="190"/>
      <c r="W28" s="141"/>
      <c r="Y28" s="44">
        <v>16.29</v>
      </c>
      <c r="Z28" s="44">
        <v>21.76</v>
      </c>
      <c r="AA28" s="44">
        <v>17.420000000000002</v>
      </c>
      <c r="AB28" s="44">
        <v>23.22</v>
      </c>
      <c r="AC28" s="44">
        <v>17.54</v>
      </c>
      <c r="AD28" s="44">
        <v>23.37</v>
      </c>
      <c r="AE28" s="44">
        <v>17.66</v>
      </c>
      <c r="AF28" s="44">
        <v>23.53</v>
      </c>
      <c r="AG28" s="44">
        <v>18.170000000000002</v>
      </c>
      <c r="AH28" s="44">
        <v>24.19</v>
      </c>
      <c r="AI28" s="44">
        <v>15.35</v>
      </c>
      <c r="AJ28" s="44">
        <v>21.22</v>
      </c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BA28" s="6">
        <v>16.29</v>
      </c>
      <c r="BB28" s="6">
        <v>21.76</v>
      </c>
      <c r="BC28" s="6">
        <v>17.420000000000002</v>
      </c>
      <c r="BD28" s="6">
        <v>23.22</v>
      </c>
      <c r="BE28" s="6">
        <v>17.54</v>
      </c>
      <c r="BF28" s="6">
        <v>23.37</v>
      </c>
      <c r="BG28" s="6">
        <v>17.66</v>
      </c>
      <c r="BH28" s="6">
        <v>23.53</v>
      </c>
      <c r="BI28" s="6">
        <v>18.170000000000002</v>
      </c>
      <c r="BJ28" s="6">
        <v>24.19</v>
      </c>
      <c r="BK28" s="6">
        <v>15.35</v>
      </c>
      <c r="BL28" s="6">
        <v>21.22</v>
      </c>
      <c r="CA28" s="224"/>
      <c r="CB28" s="224"/>
    </row>
    <row r="29" spans="1:88" ht="23.25" hidden="1" outlineLevel="1" x14ac:dyDescent="0.3">
      <c r="A29" s="35">
        <v>110181</v>
      </c>
      <c r="B29" s="35" t="s">
        <v>90</v>
      </c>
      <c r="C29" s="35">
        <v>7896226101811</v>
      </c>
      <c r="D29" s="52" t="s">
        <v>19</v>
      </c>
      <c r="E29" s="48">
        <f t="shared" si="1"/>
        <v>26.74</v>
      </c>
      <c r="F29" s="48">
        <f t="shared" si="3"/>
        <v>35.71</v>
      </c>
      <c r="G29" s="48">
        <f t="shared" si="4"/>
        <v>28.59</v>
      </c>
      <c r="H29" s="48">
        <f t="shared" si="5"/>
        <v>38.11</v>
      </c>
      <c r="I29" s="48">
        <f t="shared" si="6"/>
        <v>28.79</v>
      </c>
      <c r="J29" s="48">
        <f t="shared" si="7"/>
        <v>38.36</v>
      </c>
      <c r="K29" s="48">
        <f t="shared" si="8"/>
        <v>28.99</v>
      </c>
      <c r="L29" s="48">
        <f t="shared" si="9"/>
        <v>38.630000000000003</v>
      </c>
      <c r="M29" s="48">
        <f t="shared" si="10"/>
        <v>29.83</v>
      </c>
      <c r="N29" s="48">
        <f t="shared" si="11"/>
        <v>39.71</v>
      </c>
      <c r="O29" s="48">
        <f t="shared" si="12"/>
        <v>25.19</v>
      </c>
      <c r="P29" s="48">
        <f t="shared" si="2"/>
        <v>34.83</v>
      </c>
      <c r="R29" s="58" t="s">
        <v>136</v>
      </c>
      <c r="S29" s="184" t="s">
        <v>133</v>
      </c>
      <c r="T29" s="190"/>
      <c r="U29" s="190"/>
      <c r="W29" s="141"/>
      <c r="Y29" s="44">
        <v>26.74</v>
      </c>
      <c r="Z29" s="44">
        <v>35.71</v>
      </c>
      <c r="AA29" s="44">
        <v>28.59</v>
      </c>
      <c r="AB29" s="44">
        <v>38.11</v>
      </c>
      <c r="AC29" s="44">
        <v>28.79</v>
      </c>
      <c r="AD29" s="44">
        <v>38.36</v>
      </c>
      <c r="AE29" s="44">
        <v>28.99</v>
      </c>
      <c r="AF29" s="44">
        <v>38.630000000000003</v>
      </c>
      <c r="AG29" s="44">
        <v>29.83</v>
      </c>
      <c r="AH29" s="44">
        <v>39.71</v>
      </c>
      <c r="AI29" s="44">
        <v>25.19</v>
      </c>
      <c r="AJ29" s="44">
        <v>34.83</v>
      </c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BA29" s="6">
        <v>26.74</v>
      </c>
      <c r="BB29" s="6">
        <v>35.71</v>
      </c>
      <c r="BC29" s="6">
        <v>28.59</v>
      </c>
      <c r="BD29" s="6">
        <v>38.11</v>
      </c>
      <c r="BE29" s="6">
        <v>28.79</v>
      </c>
      <c r="BF29" s="6">
        <v>38.36</v>
      </c>
      <c r="BG29" s="6">
        <v>28.99</v>
      </c>
      <c r="BH29" s="6">
        <v>38.630000000000003</v>
      </c>
      <c r="BI29" s="6">
        <v>29.83</v>
      </c>
      <c r="BJ29" s="6">
        <v>39.71</v>
      </c>
      <c r="BK29" s="6">
        <v>25.19</v>
      </c>
      <c r="BL29" s="6">
        <v>34.83</v>
      </c>
      <c r="CA29" s="224"/>
      <c r="CB29" s="224"/>
    </row>
    <row r="30" spans="1:88" ht="23.25" hidden="1" outlineLevel="1" x14ac:dyDescent="0.3">
      <c r="A30" s="35">
        <v>110202</v>
      </c>
      <c r="B30" s="35" t="s">
        <v>91</v>
      </c>
      <c r="C30" s="35">
        <v>7896226102023</v>
      </c>
      <c r="D30" s="52" t="s">
        <v>21</v>
      </c>
      <c r="E30" s="48">
        <f t="shared" si="1"/>
        <v>19.97</v>
      </c>
      <c r="F30" s="48">
        <f t="shared" si="3"/>
        <v>26.68</v>
      </c>
      <c r="G30" s="48">
        <f t="shared" si="4"/>
        <v>21.36</v>
      </c>
      <c r="H30" s="48">
        <f t="shared" si="5"/>
        <v>28.47</v>
      </c>
      <c r="I30" s="48">
        <f t="shared" si="6"/>
        <v>21.51</v>
      </c>
      <c r="J30" s="48">
        <f t="shared" si="7"/>
        <v>28.66</v>
      </c>
      <c r="K30" s="48">
        <f t="shared" si="8"/>
        <v>21.66</v>
      </c>
      <c r="L30" s="48">
        <f t="shared" si="9"/>
        <v>28.85</v>
      </c>
      <c r="M30" s="48">
        <f t="shared" si="10"/>
        <v>22.28</v>
      </c>
      <c r="N30" s="48">
        <f t="shared" si="11"/>
        <v>29.66</v>
      </c>
      <c r="O30" s="48">
        <f t="shared" si="12"/>
        <v>18.82</v>
      </c>
      <c r="P30" s="48">
        <f t="shared" si="2"/>
        <v>26.01</v>
      </c>
      <c r="R30" s="58" t="s">
        <v>136</v>
      </c>
      <c r="S30" s="184" t="s">
        <v>133</v>
      </c>
      <c r="T30" s="190"/>
      <c r="U30" s="190"/>
      <c r="W30" s="141"/>
      <c r="Y30" s="44">
        <v>19.97</v>
      </c>
      <c r="Z30" s="44">
        <v>26.68</v>
      </c>
      <c r="AA30" s="44">
        <v>21.36</v>
      </c>
      <c r="AB30" s="44">
        <v>28.47</v>
      </c>
      <c r="AC30" s="44">
        <v>21.51</v>
      </c>
      <c r="AD30" s="44">
        <v>28.66</v>
      </c>
      <c r="AE30" s="44">
        <v>21.66</v>
      </c>
      <c r="AF30" s="44">
        <v>28.85</v>
      </c>
      <c r="AG30" s="44">
        <v>22.28</v>
      </c>
      <c r="AH30" s="44">
        <v>29.66</v>
      </c>
      <c r="AI30" s="44">
        <v>18.82</v>
      </c>
      <c r="AJ30" s="44">
        <v>26.01</v>
      </c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BA30" s="6">
        <v>19.97</v>
      </c>
      <c r="BB30" s="6">
        <v>26.68</v>
      </c>
      <c r="BC30" s="6">
        <v>21.36</v>
      </c>
      <c r="BD30" s="6">
        <v>28.47</v>
      </c>
      <c r="BE30" s="6">
        <v>21.51</v>
      </c>
      <c r="BF30" s="6">
        <v>28.66</v>
      </c>
      <c r="BG30" s="6">
        <v>21.66</v>
      </c>
      <c r="BH30" s="6">
        <v>28.85</v>
      </c>
      <c r="BI30" s="6">
        <v>22.28</v>
      </c>
      <c r="BJ30" s="6">
        <v>29.66</v>
      </c>
      <c r="BK30" s="6">
        <v>18.82</v>
      </c>
      <c r="BL30" s="6">
        <v>26.01</v>
      </c>
      <c r="CA30" s="224"/>
      <c r="CB30" s="224"/>
    </row>
    <row r="31" spans="1:88" ht="23.25" hidden="1" outlineLevel="1" x14ac:dyDescent="0.3">
      <c r="A31" s="35">
        <v>110201</v>
      </c>
      <c r="B31" s="35" t="s">
        <v>92</v>
      </c>
      <c r="C31" s="35">
        <v>7896226102016</v>
      </c>
      <c r="D31" s="52" t="s">
        <v>20</v>
      </c>
      <c r="E31" s="48">
        <f t="shared" si="1"/>
        <v>10.5</v>
      </c>
      <c r="F31" s="48">
        <f t="shared" si="3"/>
        <v>14.02</v>
      </c>
      <c r="G31" s="48">
        <f t="shared" si="4"/>
        <v>11.23</v>
      </c>
      <c r="H31" s="48">
        <f t="shared" si="5"/>
        <v>14.97</v>
      </c>
      <c r="I31" s="48">
        <f t="shared" si="6"/>
        <v>11.31</v>
      </c>
      <c r="J31" s="48">
        <f t="shared" si="7"/>
        <v>15.07</v>
      </c>
      <c r="K31" s="48">
        <f t="shared" si="8"/>
        <v>11.39</v>
      </c>
      <c r="L31" s="48">
        <f t="shared" si="9"/>
        <v>15.17</v>
      </c>
      <c r="M31" s="48">
        <f t="shared" si="10"/>
        <v>11.72</v>
      </c>
      <c r="N31" s="48">
        <f t="shared" si="11"/>
        <v>15.59</v>
      </c>
      <c r="O31" s="48">
        <f t="shared" si="12"/>
        <v>9.89</v>
      </c>
      <c r="P31" s="48">
        <f t="shared" si="2"/>
        <v>13.68</v>
      </c>
      <c r="R31" s="58" t="s">
        <v>136</v>
      </c>
      <c r="S31" s="184" t="s">
        <v>133</v>
      </c>
      <c r="T31" s="190"/>
      <c r="U31" s="190"/>
      <c r="W31" s="141"/>
      <c r="Y31" s="44">
        <v>10.5</v>
      </c>
      <c r="Z31" s="44">
        <v>14.02</v>
      </c>
      <c r="AA31" s="44">
        <v>11.23</v>
      </c>
      <c r="AB31" s="44">
        <v>14.97</v>
      </c>
      <c r="AC31" s="44">
        <v>11.31</v>
      </c>
      <c r="AD31" s="44">
        <v>15.07</v>
      </c>
      <c r="AE31" s="44">
        <v>11.39</v>
      </c>
      <c r="AF31" s="44">
        <v>15.17</v>
      </c>
      <c r="AG31" s="44">
        <v>11.72</v>
      </c>
      <c r="AH31" s="44">
        <v>15.59</v>
      </c>
      <c r="AI31" s="44">
        <v>9.89</v>
      </c>
      <c r="AJ31" s="44">
        <v>13.68</v>
      </c>
      <c r="AM31" s="176"/>
      <c r="AN31" s="176"/>
      <c r="AO31" s="176"/>
      <c r="AP31" s="176"/>
      <c r="AQ31" s="176"/>
      <c r="AR31" s="176"/>
      <c r="AS31" s="176"/>
      <c r="AT31" s="176"/>
      <c r="AU31" s="176"/>
      <c r="AV31" s="176"/>
      <c r="AW31" s="176"/>
      <c r="AX31" s="176"/>
      <c r="BA31" s="6">
        <v>10.5</v>
      </c>
      <c r="BB31" s="6">
        <v>14.02</v>
      </c>
      <c r="BC31" s="6">
        <v>11.23</v>
      </c>
      <c r="BD31" s="6">
        <v>14.97</v>
      </c>
      <c r="BE31" s="6">
        <v>11.31</v>
      </c>
      <c r="BF31" s="6">
        <v>15.07</v>
      </c>
      <c r="BG31" s="6">
        <v>11.39</v>
      </c>
      <c r="BH31" s="6">
        <v>15.17</v>
      </c>
      <c r="BI31" s="6">
        <v>11.72</v>
      </c>
      <c r="BJ31" s="6">
        <v>15.59</v>
      </c>
      <c r="BK31" s="6">
        <v>9.89</v>
      </c>
      <c r="BL31" s="6">
        <v>13.68</v>
      </c>
      <c r="CA31" s="224"/>
      <c r="CB31" s="224"/>
    </row>
    <row r="32" spans="1:88" ht="23.25" hidden="1" outlineLevel="1" x14ac:dyDescent="0.3">
      <c r="A32" s="35">
        <v>110270</v>
      </c>
      <c r="B32" s="35"/>
      <c r="C32" s="35">
        <v>7896226102702</v>
      </c>
      <c r="D32" s="52" t="s">
        <v>22</v>
      </c>
      <c r="E32" s="48">
        <f t="shared" si="1"/>
        <v>40.31</v>
      </c>
      <c r="F32" s="48">
        <f t="shared" si="3"/>
        <v>53.84</v>
      </c>
      <c r="G32" s="48">
        <f t="shared" si="4"/>
        <v>43.1</v>
      </c>
      <c r="H32" s="48">
        <f t="shared" si="5"/>
        <v>57.45</v>
      </c>
      <c r="I32" s="48">
        <f t="shared" si="6"/>
        <v>43.4</v>
      </c>
      <c r="J32" s="48">
        <f t="shared" si="7"/>
        <v>57.84</v>
      </c>
      <c r="K32" s="48">
        <f t="shared" si="8"/>
        <v>43.71</v>
      </c>
      <c r="L32" s="48">
        <f t="shared" si="9"/>
        <v>58.23</v>
      </c>
      <c r="M32" s="48">
        <f t="shared" si="10"/>
        <v>44.97</v>
      </c>
      <c r="N32" s="48">
        <f t="shared" si="11"/>
        <v>59.86</v>
      </c>
      <c r="O32" s="48">
        <f t="shared" si="12"/>
        <v>37.979999999999997</v>
      </c>
      <c r="P32" s="48">
        <f t="shared" si="2"/>
        <v>52.5</v>
      </c>
      <c r="R32" s="58" t="s">
        <v>136</v>
      </c>
      <c r="S32" s="184" t="s">
        <v>133</v>
      </c>
      <c r="T32" s="190"/>
      <c r="U32" s="190"/>
      <c r="W32" s="141"/>
      <c r="Y32" s="44">
        <v>40.31</v>
      </c>
      <c r="Z32" s="44">
        <v>53.84</v>
      </c>
      <c r="AA32" s="44">
        <v>43.1</v>
      </c>
      <c r="AB32" s="44">
        <v>57.45</v>
      </c>
      <c r="AC32" s="44">
        <v>43.4</v>
      </c>
      <c r="AD32" s="44">
        <v>57.84</v>
      </c>
      <c r="AE32" s="44">
        <v>43.71</v>
      </c>
      <c r="AF32" s="44">
        <v>58.23</v>
      </c>
      <c r="AG32" s="44">
        <v>44.97</v>
      </c>
      <c r="AH32" s="44">
        <v>59.86</v>
      </c>
      <c r="AI32" s="44">
        <v>37.979999999999997</v>
      </c>
      <c r="AJ32" s="44">
        <v>52.5</v>
      </c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AW32" s="176"/>
      <c r="AX32" s="176"/>
      <c r="BA32" s="6">
        <v>40.31</v>
      </c>
      <c r="BB32" s="6">
        <v>53.84</v>
      </c>
      <c r="BC32" s="6">
        <v>43.1</v>
      </c>
      <c r="BD32" s="6">
        <v>57.45</v>
      </c>
      <c r="BE32" s="6">
        <v>43.4</v>
      </c>
      <c r="BF32" s="6">
        <v>57.84</v>
      </c>
      <c r="BG32" s="6">
        <v>43.71</v>
      </c>
      <c r="BH32" s="6">
        <v>58.23</v>
      </c>
      <c r="BI32" s="6">
        <v>44.97</v>
      </c>
      <c r="BJ32" s="6">
        <v>59.86</v>
      </c>
      <c r="BK32" s="6">
        <v>37.979999999999997</v>
      </c>
      <c r="BL32" s="6">
        <v>52.5</v>
      </c>
      <c r="CA32" s="224"/>
      <c r="CB32" s="224"/>
    </row>
    <row r="33" spans="1:88" ht="23.25" hidden="1" outlineLevel="1" x14ac:dyDescent="0.3">
      <c r="A33" s="35">
        <v>110271</v>
      </c>
      <c r="B33" s="35"/>
      <c r="C33" s="35">
        <v>7896226102719</v>
      </c>
      <c r="D33" s="52" t="s">
        <v>23</v>
      </c>
      <c r="E33" s="48">
        <f t="shared" si="1"/>
        <v>54.34</v>
      </c>
      <c r="F33" s="48">
        <f t="shared" si="3"/>
        <v>72.59</v>
      </c>
      <c r="G33" s="48">
        <f t="shared" si="4"/>
        <v>58.11</v>
      </c>
      <c r="H33" s="48">
        <f t="shared" si="5"/>
        <v>77.459999999999994</v>
      </c>
      <c r="I33" s="48">
        <f t="shared" si="6"/>
        <v>58.52</v>
      </c>
      <c r="J33" s="48">
        <f t="shared" si="7"/>
        <v>77.98</v>
      </c>
      <c r="K33" s="48">
        <f t="shared" si="8"/>
        <v>58.93</v>
      </c>
      <c r="L33" s="48">
        <f t="shared" si="9"/>
        <v>78.510000000000005</v>
      </c>
      <c r="M33" s="48">
        <f t="shared" si="10"/>
        <v>60.63</v>
      </c>
      <c r="N33" s="48">
        <f t="shared" si="11"/>
        <v>80.709999999999994</v>
      </c>
      <c r="O33" s="48">
        <f t="shared" si="12"/>
        <v>51.2</v>
      </c>
      <c r="P33" s="48">
        <f t="shared" si="2"/>
        <v>70.790000000000006</v>
      </c>
      <c r="R33" s="58" t="s">
        <v>136</v>
      </c>
      <c r="S33" s="184" t="s">
        <v>133</v>
      </c>
      <c r="T33" s="190"/>
      <c r="U33" s="190"/>
      <c r="W33" s="141"/>
      <c r="Y33" s="44">
        <v>54.34</v>
      </c>
      <c r="Z33" s="44">
        <v>72.59</v>
      </c>
      <c r="AA33" s="44">
        <v>58.11</v>
      </c>
      <c r="AB33" s="44">
        <v>77.459999999999994</v>
      </c>
      <c r="AC33" s="44">
        <v>58.52</v>
      </c>
      <c r="AD33" s="44">
        <v>77.98</v>
      </c>
      <c r="AE33" s="44">
        <v>58.93</v>
      </c>
      <c r="AF33" s="44">
        <v>78.510000000000005</v>
      </c>
      <c r="AG33" s="44">
        <v>60.63</v>
      </c>
      <c r="AH33" s="44">
        <v>80.709999999999994</v>
      </c>
      <c r="AI33" s="44">
        <v>51.2</v>
      </c>
      <c r="AJ33" s="44">
        <v>70.790000000000006</v>
      </c>
      <c r="AM33" s="176"/>
      <c r="AN33" s="176"/>
      <c r="AO33" s="176"/>
      <c r="AP33" s="176"/>
      <c r="AQ33" s="176"/>
      <c r="AR33" s="176"/>
      <c r="AS33" s="176"/>
      <c r="AT33" s="176"/>
      <c r="AU33" s="176"/>
      <c r="AV33" s="176"/>
      <c r="AW33" s="176"/>
      <c r="AX33" s="176"/>
      <c r="BA33" s="6">
        <v>54.34</v>
      </c>
      <c r="BB33" s="6">
        <v>72.59</v>
      </c>
      <c r="BC33" s="6">
        <v>58.11</v>
      </c>
      <c r="BD33" s="6">
        <v>77.459999999999994</v>
      </c>
      <c r="BE33" s="6">
        <v>58.52</v>
      </c>
      <c r="BF33" s="6">
        <v>77.98</v>
      </c>
      <c r="BG33" s="6">
        <v>58.93</v>
      </c>
      <c r="BH33" s="6">
        <v>78.510000000000005</v>
      </c>
      <c r="BI33" s="6">
        <v>60.63</v>
      </c>
      <c r="BJ33" s="6">
        <v>80.709999999999994</v>
      </c>
      <c r="BK33" s="6">
        <v>51.2</v>
      </c>
      <c r="BL33" s="6">
        <v>70.790000000000006</v>
      </c>
      <c r="CA33" s="224"/>
      <c r="CB33" s="224"/>
    </row>
    <row r="34" spans="1:88" ht="23.25" hidden="1" outlineLevel="1" x14ac:dyDescent="0.3">
      <c r="A34" s="35">
        <v>110272</v>
      </c>
      <c r="B34" s="35"/>
      <c r="C34" s="35">
        <v>7896226102726</v>
      </c>
      <c r="D34" s="52" t="s">
        <v>24</v>
      </c>
      <c r="E34" s="48">
        <f t="shared" si="1"/>
        <v>96.65</v>
      </c>
      <c r="F34" s="48">
        <f t="shared" si="3"/>
        <v>129.1</v>
      </c>
      <c r="G34" s="48">
        <f t="shared" si="4"/>
        <v>103.35</v>
      </c>
      <c r="H34" s="48">
        <f t="shared" si="5"/>
        <v>137.76</v>
      </c>
      <c r="I34" s="48">
        <f t="shared" si="6"/>
        <v>104.07</v>
      </c>
      <c r="J34" s="48">
        <f t="shared" si="7"/>
        <v>138.69</v>
      </c>
      <c r="K34" s="48">
        <f t="shared" si="8"/>
        <v>104.81</v>
      </c>
      <c r="L34" s="48">
        <f t="shared" si="9"/>
        <v>139.63</v>
      </c>
      <c r="M34" s="48">
        <f t="shared" si="10"/>
        <v>107.84</v>
      </c>
      <c r="N34" s="48">
        <f t="shared" si="11"/>
        <v>143.54</v>
      </c>
      <c r="O34" s="48">
        <f t="shared" si="12"/>
        <v>91.07</v>
      </c>
      <c r="P34" s="48">
        <f t="shared" si="2"/>
        <v>125.9</v>
      </c>
      <c r="R34" s="58" t="s">
        <v>136</v>
      </c>
      <c r="S34" s="184" t="s">
        <v>133</v>
      </c>
      <c r="T34" s="190"/>
      <c r="U34" s="190"/>
      <c r="W34" s="141"/>
      <c r="Y34" s="44">
        <v>96.65</v>
      </c>
      <c r="Z34" s="44">
        <v>129.1</v>
      </c>
      <c r="AA34" s="44">
        <v>103.35</v>
      </c>
      <c r="AB34" s="44">
        <v>137.76</v>
      </c>
      <c r="AC34" s="44">
        <v>104.07</v>
      </c>
      <c r="AD34" s="44">
        <v>138.69</v>
      </c>
      <c r="AE34" s="44">
        <v>104.81</v>
      </c>
      <c r="AF34" s="44">
        <v>139.63</v>
      </c>
      <c r="AG34" s="44">
        <v>107.84</v>
      </c>
      <c r="AH34" s="44">
        <v>143.54</v>
      </c>
      <c r="AI34" s="44">
        <v>91.07</v>
      </c>
      <c r="AJ34" s="44">
        <v>125.9</v>
      </c>
      <c r="AM34" s="176"/>
      <c r="AN34" s="176"/>
      <c r="AO34" s="176"/>
      <c r="AP34" s="176"/>
      <c r="AQ34" s="176"/>
      <c r="AR34" s="176"/>
      <c r="AS34" s="176"/>
      <c r="AT34" s="176"/>
      <c r="AU34" s="176"/>
      <c r="AV34" s="176"/>
      <c r="AW34" s="176"/>
      <c r="AX34" s="176"/>
      <c r="BA34" s="6">
        <v>96.65</v>
      </c>
      <c r="BB34" s="6">
        <v>129.1</v>
      </c>
      <c r="BC34" s="6">
        <v>103.35</v>
      </c>
      <c r="BD34" s="6">
        <v>137.76</v>
      </c>
      <c r="BE34" s="6">
        <v>104.07</v>
      </c>
      <c r="BF34" s="6">
        <v>138.69</v>
      </c>
      <c r="BG34" s="6">
        <v>104.81</v>
      </c>
      <c r="BH34" s="6">
        <v>139.63</v>
      </c>
      <c r="BI34" s="6">
        <v>107.84</v>
      </c>
      <c r="BJ34" s="6">
        <v>143.54</v>
      </c>
      <c r="BK34" s="6">
        <v>91.07</v>
      </c>
      <c r="BL34" s="6">
        <v>125.9</v>
      </c>
      <c r="CA34" s="224"/>
      <c r="CB34" s="224"/>
    </row>
    <row r="35" spans="1:88" ht="23.25" hidden="1" customHeight="1" outlineLevel="1" x14ac:dyDescent="0.3">
      <c r="A35" s="35">
        <v>110205</v>
      </c>
      <c r="B35" s="35" t="s">
        <v>93</v>
      </c>
      <c r="C35" s="35">
        <v>7896226102054</v>
      </c>
      <c r="D35" s="52" t="s">
        <v>25</v>
      </c>
      <c r="E35" s="48">
        <f t="shared" si="1"/>
        <v>17</v>
      </c>
      <c r="F35" s="48">
        <f t="shared" si="3"/>
        <v>22.71</v>
      </c>
      <c r="G35" s="48">
        <f t="shared" si="4"/>
        <v>18.18</v>
      </c>
      <c r="H35" s="48">
        <f t="shared" si="5"/>
        <v>24.23</v>
      </c>
      <c r="I35" s="48">
        <f t="shared" si="6"/>
        <v>18.309999999999999</v>
      </c>
      <c r="J35" s="48">
        <f t="shared" si="7"/>
        <v>24.4</v>
      </c>
      <c r="K35" s="48">
        <f t="shared" si="8"/>
        <v>18.440000000000001</v>
      </c>
      <c r="L35" s="48">
        <f t="shared" si="9"/>
        <v>24.57</v>
      </c>
      <c r="M35" s="48">
        <f t="shared" si="10"/>
        <v>18.97</v>
      </c>
      <c r="N35" s="48">
        <f t="shared" si="11"/>
        <v>25.25</v>
      </c>
      <c r="O35" s="48">
        <f t="shared" si="12"/>
        <v>16.02</v>
      </c>
      <c r="P35" s="48">
        <f t="shared" si="2"/>
        <v>22.15</v>
      </c>
      <c r="R35" s="58" t="s">
        <v>135</v>
      </c>
      <c r="S35" s="184" t="s">
        <v>133</v>
      </c>
      <c r="T35" s="190"/>
      <c r="U35" s="190"/>
      <c r="W35" s="141"/>
      <c r="Y35" s="44">
        <v>17</v>
      </c>
      <c r="Z35" s="44">
        <v>22.71</v>
      </c>
      <c r="AA35" s="44">
        <v>18.18</v>
      </c>
      <c r="AB35" s="44">
        <v>24.23</v>
      </c>
      <c r="AC35" s="44">
        <v>18.309999999999999</v>
      </c>
      <c r="AD35" s="44">
        <v>24.4</v>
      </c>
      <c r="AE35" s="44">
        <v>18.440000000000001</v>
      </c>
      <c r="AF35" s="44">
        <v>24.57</v>
      </c>
      <c r="AG35" s="44">
        <v>18.97</v>
      </c>
      <c r="AH35" s="44">
        <v>25.25</v>
      </c>
      <c r="AI35" s="44">
        <v>16.02</v>
      </c>
      <c r="AJ35" s="44">
        <v>22.15</v>
      </c>
      <c r="AM35" s="176"/>
      <c r="AN35" s="176"/>
      <c r="AO35" s="176"/>
      <c r="AP35" s="176"/>
      <c r="AQ35" s="176"/>
      <c r="AR35" s="176"/>
      <c r="AS35" s="176"/>
      <c r="AT35" s="176"/>
      <c r="AU35" s="176"/>
      <c r="AV35" s="176"/>
      <c r="AW35" s="176"/>
      <c r="AX35" s="176"/>
      <c r="BA35" s="6">
        <v>17</v>
      </c>
      <c r="BB35" s="6">
        <v>22.71</v>
      </c>
      <c r="BC35" s="6">
        <v>18.18</v>
      </c>
      <c r="BD35" s="6">
        <v>24.23</v>
      </c>
      <c r="BE35" s="6">
        <v>18.309999999999999</v>
      </c>
      <c r="BF35" s="6">
        <v>24.4</v>
      </c>
      <c r="BG35" s="6">
        <v>18.440000000000001</v>
      </c>
      <c r="BH35" s="6">
        <v>24.57</v>
      </c>
      <c r="BI35" s="6">
        <v>18.97</v>
      </c>
      <c r="BJ35" s="6">
        <v>25.25</v>
      </c>
      <c r="BK35" s="6">
        <v>16.02</v>
      </c>
      <c r="BL35" s="6">
        <v>22.15</v>
      </c>
      <c r="CA35" s="224"/>
      <c r="CB35" s="224"/>
    </row>
    <row r="36" spans="1:88" ht="23.25" hidden="1" customHeight="1" collapsed="1" x14ac:dyDescent="0.3">
      <c r="A36" s="35">
        <v>110278</v>
      </c>
      <c r="B36" s="35" t="s">
        <v>94</v>
      </c>
      <c r="C36" s="35">
        <v>7896226102061</v>
      </c>
      <c r="D36" s="36" t="s">
        <v>26</v>
      </c>
      <c r="E36" s="48">
        <f t="shared" si="1"/>
        <v>40.18</v>
      </c>
      <c r="F36" s="48">
        <f t="shared" si="3"/>
        <v>53.67</v>
      </c>
      <c r="G36" s="48">
        <f t="shared" si="4"/>
        <v>42.97</v>
      </c>
      <c r="H36" s="48">
        <f t="shared" si="5"/>
        <v>57.28</v>
      </c>
      <c r="I36" s="48">
        <f t="shared" si="6"/>
        <v>43.27</v>
      </c>
      <c r="J36" s="48">
        <f t="shared" si="7"/>
        <v>57.66</v>
      </c>
      <c r="K36" s="48">
        <f t="shared" si="8"/>
        <v>43.57</v>
      </c>
      <c r="L36" s="48">
        <f t="shared" si="9"/>
        <v>58.05</v>
      </c>
      <c r="M36" s="48">
        <f t="shared" si="10"/>
        <v>44.83</v>
      </c>
      <c r="N36" s="48">
        <f t="shared" si="11"/>
        <v>59.67</v>
      </c>
      <c r="O36" s="48">
        <f t="shared" si="12"/>
        <v>37.86</v>
      </c>
      <c r="P36" s="48">
        <f t="shared" si="2"/>
        <v>52.34</v>
      </c>
      <c r="R36" s="58" t="s">
        <v>135</v>
      </c>
      <c r="S36" s="186">
        <v>1</v>
      </c>
      <c r="T36" s="192"/>
      <c r="U36" s="192"/>
      <c r="W36" s="141"/>
      <c r="Y36" s="44">
        <v>40.18</v>
      </c>
      <c r="Z36" s="44">
        <v>53.67</v>
      </c>
      <c r="AA36" s="44">
        <v>42.97</v>
      </c>
      <c r="AB36" s="44">
        <v>57.28</v>
      </c>
      <c r="AC36" s="44">
        <v>43.27</v>
      </c>
      <c r="AD36" s="44">
        <v>57.66</v>
      </c>
      <c r="AE36" s="44">
        <v>43.57</v>
      </c>
      <c r="AF36" s="44">
        <v>58.05</v>
      </c>
      <c r="AG36" s="44">
        <v>44.83</v>
      </c>
      <c r="AH36" s="44">
        <v>59.67</v>
      </c>
      <c r="AI36" s="44">
        <v>37.86</v>
      </c>
      <c r="AJ36" s="44">
        <v>52.34</v>
      </c>
      <c r="AM36" s="176">
        <f>VLOOKUP($A36,'[1]Entrada de Dados'!$A$2:$P$69,COLUMN('[1]Entrada de Dados'!E$1),FALSE)-Y36</f>
        <v>0</v>
      </c>
      <c r="AN36" s="176">
        <f>VLOOKUP($A36,'[1]Entrada de Dados'!$A$2:$P$69,COLUMN('[1]Entrada de Dados'!F$1),FALSE)-Z36</f>
        <v>0</v>
      </c>
      <c r="AO36" s="176">
        <f>VLOOKUP($A36,'[1]Entrada de Dados'!$A$2:$P$69,COLUMN('[1]Entrada de Dados'!G$1),FALSE)-AA36</f>
        <v>0</v>
      </c>
      <c r="AP36" s="176">
        <f>VLOOKUP($A36,'[1]Entrada de Dados'!$A$2:$P$69,COLUMN('[1]Entrada de Dados'!H$1),FALSE)-AB36</f>
        <v>0</v>
      </c>
      <c r="AQ36" s="176">
        <f>VLOOKUP($A36,'[1]Entrada de Dados'!$A$2:$P$69,COLUMN('[1]Entrada de Dados'!I$1),FALSE)-AC36</f>
        <v>0</v>
      </c>
      <c r="AR36" s="176">
        <f>VLOOKUP($A36,'[1]Entrada de Dados'!$A$2:$P$69,COLUMN('[1]Entrada de Dados'!J$1),FALSE)-AD36</f>
        <v>0</v>
      </c>
      <c r="AS36" s="176">
        <f>VLOOKUP($A36,'[1]Entrada de Dados'!$A$2:$P$69,COLUMN('[1]Entrada de Dados'!K$1),FALSE)-AE36</f>
        <v>0</v>
      </c>
      <c r="AT36" s="176">
        <f>VLOOKUP($A36,'[1]Entrada de Dados'!$A$2:$P$69,COLUMN('[1]Entrada de Dados'!L$1),FALSE)-AF36</f>
        <v>0</v>
      </c>
      <c r="AU36" s="176">
        <f>VLOOKUP($A36,'[1]Entrada de Dados'!$A$2:$P$69,COLUMN('[1]Entrada de Dados'!M$1),FALSE)-AG36</f>
        <v>0</v>
      </c>
      <c r="AV36" s="176">
        <f>VLOOKUP($A36,'[1]Entrada de Dados'!$A$2:$P$69,COLUMN('[1]Entrada de Dados'!N$1),FALSE)-AH36</f>
        <v>0</v>
      </c>
      <c r="AW36" s="176">
        <f>VLOOKUP($A36,'[1]Entrada de Dados'!$A$2:$P$69,COLUMN('[1]Entrada de Dados'!O$1),FALSE)-AI36</f>
        <v>0</v>
      </c>
      <c r="AX36" s="176">
        <f>VLOOKUP($A36,'[1]Entrada de Dados'!$A$2:$P$69,COLUMN('[1]Entrada de Dados'!P$1),FALSE)-AJ36</f>
        <v>0</v>
      </c>
      <c r="BA36" s="187">
        <v>40.18</v>
      </c>
      <c r="BB36" s="187">
        <v>53.67</v>
      </c>
      <c r="BC36" s="187">
        <v>42.97</v>
      </c>
      <c r="BD36" s="187">
        <v>57.28</v>
      </c>
      <c r="BE36" s="187">
        <v>43.27</v>
      </c>
      <c r="BF36" s="187">
        <v>57.66</v>
      </c>
      <c r="BG36" s="187">
        <v>43.57</v>
      </c>
      <c r="BH36" s="187">
        <v>58.05</v>
      </c>
      <c r="BI36" s="187">
        <v>44.83</v>
      </c>
      <c r="BJ36" s="187">
        <v>59.67</v>
      </c>
      <c r="BK36" s="187">
        <v>37.86</v>
      </c>
      <c r="BL36" s="187">
        <v>52.34</v>
      </c>
      <c r="BN36" s="188">
        <f>Y36/BA36-1</f>
        <v>0</v>
      </c>
      <c r="BO36" s="188">
        <f t="shared" ref="BO36:BY36" si="13">Z36/BB36-1</f>
        <v>0</v>
      </c>
      <c r="BP36" s="188">
        <f t="shared" si="13"/>
        <v>0</v>
      </c>
      <c r="BQ36" s="188">
        <f t="shared" si="13"/>
        <v>0</v>
      </c>
      <c r="BR36" s="188">
        <f t="shared" si="13"/>
        <v>0</v>
      </c>
      <c r="BS36" s="188">
        <f t="shared" si="13"/>
        <v>0</v>
      </c>
      <c r="BT36" s="188">
        <f t="shared" si="13"/>
        <v>0</v>
      </c>
      <c r="BU36" s="188">
        <f t="shared" si="13"/>
        <v>0</v>
      </c>
      <c r="BV36" s="188">
        <f t="shared" si="13"/>
        <v>0</v>
      </c>
      <c r="BW36" s="188">
        <f t="shared" si="13"/>
        <v>0</v>
      </c>
      <c r="BX36" s="188">
        <f t="shared" si="13"/>
        <v>0</v>
      </c>
      <c r="BY36" s="188">
        <f t="shared" si="13"/>
        <v>0</v>
      </c>
      <c r="CA36" s="224"/>
      <c r="CB36" s="224"/>
    </row>
    <row r="37" spans="1:88" ht="23.25" hidden="1" outlineLevel="1" x14ac:dyDescent="0.3">
      <c r="A37" s="35">
        <v>110207</v>
      </c>
      <c r="B37" s="35" t="s">
        <v>95</v>
      </c>
      <c r="C37" s="35">
        <v>7896226102078</v>
      </c>
      <c r="D37" s="52" t="s">
        <v>27</v>
      </c>
      <c r="E37" s="48">
        <f t="shared" si="1"/>
        <v>25.41</v>
      </c>
      <c r="F37" s="48">
        <f t="shared" si="3"/>
        <v>33.94</v>
      </c>
      <c r="G37" s="48">
        <f t="shared" si="4"/>
        <v>27.17</v>
      </c>
      <c r="H37" s="48">
        <f t="shared" si="5"/>
        <v>36.22</v>
      </c>
      <c r="I37" s="48">
        <f t="shared" si="6"/>
        <v>27.36</v>
      </c>
      <c r="J37" s="48">
        <f t="shared" si="7"/>
        <v>36.46</v>
      </c>
      <c r="K37" s="48">
        <f t="shared" si="8"/>
        <v>27.55</v>
      </c>
      <c r="L37" s="48">
        <f t="shared" si="9"/>
        <v>36.71</v>
      </c>
      <c r="M37" s="48">
        <f t="shared" si="10"/>
        <v>28.35</v>
      </c>
      <c r="N37" s="48">
        <f t="shared" si="11"/>
        <v>37.729999999999997</v>
      </c>
      <c r="O37" s="48">
        <f t="shared" si="12"/>
        <v>23.94</v>
      </c>
      <c r="P37" s="48">
        <f t="shared" si="2"/>
        <v>33.1</v>
      </c>
      <c r="R37" s="58" t="s">
        <v>136</v>
      </c>
      <c r="S37" s="184" t="s">
        <v>133</v>
      </c>
      <c r="T37" s="190"/>
      <c r="U37" s="190"/>
      <c r="W37" s="141"/>
      <c r="Y37" s="44">
        <v>25.41</v>
      </c>
      <c r="Z37" s="44">
        <v>33.94</v>
      </c>
      <c r="AA37" s="44">
        <v>27.17</v>
      </c>
      <c r="AB37" s="44">
        <v>36.22</v>
      </c>
      <c r="AC37" s="44">
        <v>27.36</v>
      </c>
      <c r="AD37" s="44">
        <v>36.46</v>
      </c>
      <c r="AE37" s="44">
        <v>27.55</v>
      </c>
      <c r="AF37" s="44">
        <v>36.71</v>
      </c>
      <c r="AG37" s="44">
        <v>28.35</v>
      </c>
      <c r="AH37" s="44">
        <v>37.729999999999997</v>
      </c>
      <c r="AI37" s="44">
        <v>23.94</v>
      </c>
      <c r="AJ37" s="44">
        <v>33.1</v>
      </c>
      <c r="AM37" s="176"/>
      <c r="AN37" s="176"/>
      <c r="AO37" s="176"/>
      <c r="AP37" s="176"/>
      <c r="AQ37" s="176"/>
      <c r="AR37" s="176"/>
      <c r="AS37" s="176"/>
      <c r="AT37" s="176"/>
      <c r="AU37" s="176"/>
      <c r="AV37" s="176"/>
      <c r="AW37" s="176"/>
      <c r="AX37" s="176"/>
      <c r="BA37" s="6">
        <v>25.41</v>
      </c>
      <c r="BB37" s="6">
        <v>33.94</v>
      </c>
      <c r="BC37" s="6">
        <v>27.17</v>
      </c>
      <c r="BD37" s="6">
        <v>36.22</v>
      </c>
      <c r="BE37" s="6">
        <v>27.36</v>
      </c>
      <c r="BF37" s="6">
        <v>36.46</v>
      </c>
      <c r="BG37" s="6">
        <v>27.55</v>
      </c>
      <c r="BH37" s="6">
        <v>36.71</v>
      </c>
      <c r="BI37" s="6">
        <v>28.35</v>
      </c>
      <c r="BJ37" s="6">
        <v>37.729999999999997</v>
      </c>
      <c r="BK37" s="6">
        <v>23.94</v>
      </c>
      <c r="BL37" s="6">
        <v>33.1</v>
      </c>
      <c r="CA37" s="224"/>
      <c r="CB37" s="224"/>
    </row>
    <row r="38" spans="1:88" ht="23.25" hidden="1" outlineLevel="1" x14ac:dyDescent="0.3">
      <c r="A38" s="35">
        <v>110208</v>
      </c>
      <c r="B38" s="35" t="s">
        <v>96</v>
      </c>
      <c r="C38" s="35">
        <v>7896226102085</v>
      </c>
      <c r="D38" s="52" t="s">
        <v>28</v>
      </c>
      <c r="E38" s="48">
        <f t="shared" si="1"/>
        <v>58.01</v>
      </c>
      <c r="F38" s="48">
        <f t="shared" si="3"/>
        <v>77.489999999999995</v>
      </c>
      <c r="G38" s="48">
        <f t="shared" si="4"/>
        <v>62.04</v>
      </c>
      <c r="H38" s="48">
        <f t="shared" si="5"/>
        <v>82.69</v>
      </c>
      <c r="I38" s="48">
        <f t="shared" si="6"/>
        <v>62.47</v>
      </c>
      <c r="J38" s="48">
        <f t="shared" si="7"/>
        <v>83.25</v>
      </c>
      <c r="K38" s="48">
        <f t="shared" si="8"/>
        <v>62.91</v>
      </c>
      <c r="L38" s="48">
        <f t="shared" si="9"/>
        <v>83.82</v>
      </c>
      <c r="M38" s="48">
        <f t="shared" si="10"/>
        <v>64.73</v>
      </c>
      <c r="N38" s="48">
        <f t="shared" si="11"/>
        <v>86.16</v>
      </c>
      <c r="O38" s="48">
        <f t="shared" si="12"/>
        <v>54.66</v>
      </c>
      <c r="P38" s="48">
        <f t="shared" si="2"/>
        <v>75.56</v>
      </c>
      <c r="R38" s="58" t="s">
        <v>136</v>
      </c>
      <c r="S38" s="184" t="s">
        <v>133</v>
      </c>
      <c r="T38" s="190"/>
      <c r="U38" s="190"/>
      <c r="W38" s="141"/>
      <c r="Y38" s="44">
        <v>58.01</v>
      </c>
      <c r="Z38" s="44">
        <v>77.489999999999995</v>
      </c>
      <c r="AA38" s="44">
        <v>62.04</v>
      </c>
      <c r="AB38" s="44">
        <v>82.69</v>
      </c>
      <c r="AC38" s="44">
        <v>62.47</v>
      </c>
      <c r="AD38" s="44">
        <v>83.25</v>
      </c>
      <c r="AE38" s="44">
        <v>62.91</v>
      </c>
      <c r="AF38" s="44">
        <v>83.82</v>
      </c>
      <c r="AG38" s="44">
        <v>64.73</v>
      </c>
      <c r="AH38" s="44">
        <v>86.16</v>
      </c>
      <c r="AI38" s="44">
        <v>54.66</v>
      </c>
      <c r="AJ38" s="44">
        <v>75.56</v>
      </c>
      <c r="AM38" s="176"/>
      <c r="AN38" s="176"/>
      <c r="AO38" s="176"/>
      <c r="AP38" s="176"/>
      <c r="AQ38" s="176"/>
      <c r="AR38" s="176"/>
      <c r="AS38" s="176"/>
      <c r="AT38" s="176"/>
      <c r="AU38" s="176"/>
      <c r="AV38" s="176"/>
      <c r="AW38" s="176"/>
      <c r="AX38" s="176"/>
      <c r="BA38" s="6">
        <v>58.01</v>
      </c>
      <c r="BB38" s="6">
        <v>77.489999999999995</v>
      </c>
      <c r="BC38" s="6">
        <v>62.04</v>
      </c>
      <c r="BD38" s="6">
        <v>82.69</v>
      </c>
      <c r="BE38" s="6">
        <v>62.47</v>
      </c>
      <c r="BF38" s="6">
        <v>83.25</v>
      </c>
      <c r="BG38" s="6">
        <v>62.91</v>
      </c>
      <c r="BH38" s="6">
        <v>83.82</v>
      </c>
      <c r="BI38" s="6">
        <v>64.73</v>
      </c>
      <c r="BJ38" s="6">
        <v>86.16</v>
      </c>
      <c r="BK38" s="6">
        <v>54.66</v>
      </c>
      <c r="BL38" s="6">
        <v>75.56</v>
      </c>
      <c r="CA38" s="224"/>
      <c r="CB38" s="224"/>
    </row>
    <row r="39" spans="1:88" ht="23.25" customHeight="1" collapsed="1" x14ac:dyDescent="0.35">
      <c r="A39" s="35">
        <v>110295</v>
      </c>
      <c r="B39" s="35" t="s">
        <v>97</v>
      </c>
      <c r="C39" s="35">
        <v>7896226102955</v>
      </c>
      <c r="D39" s="241" t="s">
        <v>53</v>
      </c>
      <c r="E39" s="48">
        <f t="shared" si="1"/>
        <v>56.9</v>
      </c>
      <c r="F39" s="48">
        <f t="shared" si="3"/>
        <v>76.010000000000005</v>
      </c>
      <c r="G39" s="48">
        <f t="shared" si="4"/>
        <v>60.84</v>
      </c>
      <c r="H39" s="48">
        <f t="shared" si="5"/>
        <v>81.099999999999994</v>
      </c>
      <c r="I39" s="48">
        <f t="shared" si="6"/>
        <v>61.28</v>
      </c>
      <c r="J39" s="48">
        <f t="shared" si="7"/>
        <v>81.66</v>
      </c>
      <c r="K39" s="242">
        <f t="shared" si="8"/>
        <v>61.7</v>
      </c>
      <c r="L39" s="242">
        <f t="shared" si="9"/>
        <v>82.21</v>
      </c>
      <c r="M39" s="48">
        <f t="shared" si="10"/>
        <v>63.48</v>
      </c>
      <c r="N39" s="48">
        <f t="shared" si="11"/>
        <v>84.51</v>
      </c>
      <c r="O39" s="48">
        <f t="shared" si="12"/>
        <v>53.61</v>
      </c>
      <c r="P39" s="48">
        <f t="shared" si="2"/>
        <v>74.11</v>
      </c>
      <c r="Q39" s="240"/>
      <c r="R39" s="57" t="s">
        <v>135</v>
      </c>
      <c r="S39" s="178" t="s">
        <v>132</v>
      </c>
      <c r="T39" s="195"/>
      <c r="U39" s="201">
        <v>5.0000000000000001E-3</v>
      </c>
      <c r="V39" s="200"/>
      <c r="W39" s="208">
        <v>9.4999999999999998E-3</v>
      </c>
      <c r="Y39" s="44">
        <v>56.36</v>
      </c>
      <c r="Z39" s="44">
        <v>75.290000000000006</v>
      </c>
      <c r="AA39" s="44">
        <v>60.27</v>
      </c>
      <c r="AB39" s="44">
        <v>80.34</v>
      </c>
      <c r="AC39" s="44">
        <v>60.7</v>
      </c>
      <c r="AD39" s="44">
        <v>80.89</v>
      </c>
      <c r="AE39" s="44">
        <v>61.12</v>
      </c>
      <c r="AF39" s="44">
        <v>81.44</v>
      </c>
      <c r="AG39" s="44">
        <v>62.88</v>
      </c>
      <c r="AH39" s="44">
        <v>83.71</v>
      </c>
      <c r="AI39" s="44">
        <v>53.11</v>
      </c>
      <c r="AJ39" s="44">
        <v>73.41</v>
      </c>
      <c r="AM39" s="176">
        <f>VLOOKUP($A39,'[1]Entrada de Dados'!$A$2:$P$69,COLUMN('[1]Entrada de Dados'!E$1),FALSE)-Y39</f>
        <v>0</v>
      </c>
      <c r="AN39" s="176">
        <f>VLOOKUP($A39,'[1]Entrada de Dados'!$A$2:$P$69,COLUMN('[1]Entrada de Dados'!F$1),FALSE)-Z39</f>
        <v>0</v>
      </c>
      <c r="AO39" s="176">
        <f>VLOOKUP($A39,'[1]Entrada de Dados'!$A$2:$P$69,COLUMN('[1]Entrada de Dados'!G$1),FALSE)-AA39</f>
        <v>0</v>
      </c>
      <c r="AP39" s="176">
        <f>VLOOKUP($A39,'[1]Entrada de Dados'!$A$2:$P$69,COLUMN('[1]Entrada de Dados'!H$1),FALSE)-AB39</f>
        <v>0</v>
      </c>
      <c r="AQ39" s="176">
        <f>VLOOKUP($A39,'[1]Entrada de Dados'!$A$2:$P$69,COLUMN('[1]Entrada de Dados'!I$1),FALSE)-AC39</f>
        <v>0</v>
      </c>
      <c r="AR39" s="176">
        <f>VLOOKUP($A39,'[1]Entrada de Dados'!$A$2:$P$69,COLUMN('[1]Entrada de Dados'!J$1),FALSE)-AD39</f>
        <v>0</v>
      </c>
      <c r="AS39" s="176">
        <f>VLOOKUP($A39,'[1]Entrada de Dados'!$A$2:$P$69,COLUMN('[1]Entrada de Dados'!K$1),FALSE)-AE39</f>
        <v>0</v>
      </c>
      <c r="AT39" s="176">
        <f>VLOOKUP($A39,'[1]Entrada de Dados'!$A$2:$P$69,COLUMN('[1]Entrada de Dados'!L$1),FALSE)-AF39</f>
        <v>0</v>
      </c>
      <c r="AU39" s="176">
        <f>VLOOKUP($A39,'[1]Entrada de Dados'!$A$2:$P$69,COLUMN('[1]Entrada de Dados'!M$1),FALSE)-AG39</f>
        <v>0</v>
      </c>
      <c r="AV39" s="176">
        <f>VLOOKUP($A39,'[1]Entrada de Dados'!$A$2:$P$69,COLUMN('[1]Entrada de Dados'!N$1),FALSE)-AH39</f>
        <v>0</v>
      </c>
      <c r="AW39" s="176">
        <f>VLOOKUP($A39,'[1]Entrada de Dados'!$A$2:$P$69,COLUMN('[1]Entrada de Dados'!O$1),FALSE)-AI39</f>
        <v>0</v>
      </c>
      <c r="AX39" s="176">
        <f>VLOOKUP($A39,'[1]Entrada de Dados'!$A$2:$P$69,COLUMN('[1]Entrada de Dados'!P$1),FALSE)-AJ39</f>
        <v>0</v>
      </c>
      <c r="BA39" s="6">
        <v>56.36</v>
      </c>
      <c r="BB39" s="6">
        <v>75.290000000000006</v>
      </c>
      <c r="BC39" s="6">
        <v>60.27</v>
      </c>
      <c r="BD39" s="6">
        <v>80.34</v>
      </c>
      <c r="BE39" s="6">
        <v>60.7</v>
      </c>
      <c r="BF39" s="6">
        <v>80.89</v>
      </c>
      <c r="BG39" s="6">
        <v>61.12</v>
      </c>
      <c r="BH39" s="6">
        <v>81.44</v>
      </c>
      <c r="BI39" s="6">
        <v>62.88</v>
      </c>
      <c r="BJ39" s="6">
        <v>83.71</v>
      </c>
      <c r="BK39" s="6">
        <v>53.11</v>
      </c>
      <c r="BL39" s="6">
        <v>73.41</v>
      </c>
      <c r="BZ39" s="240"/>
      <c r="CA39" s="243"/>
      <c r="CB39" s="244">
        <f>W39</f>
        <v>9.4999999999999998E-3</v>
      </c>
      <c r="CC39" s="206"/>
      <c r="CD39" s="233">
        <f>U39</f>
        <v>5.0000000000000001E-3</v>
      </c>
      <c r="CE39" s="206"/>
      <c r="CF39" s="207">
        <f t="shared" ref="CF39:CG43" si="14">ROUND(BG39*(1+$CD39),2)</f>
        <v>61.43</v>
      </c>
      <c r="CG39" s="207">
        <f t="shared" si="14"/>
        <v>81.849999999999994</v>
      </c>
      <c r="CH39" s="206"/>
      <c r="CI39" s="236">
        <f>CG39*0.9</f>
        <v>73.664999999999992</v>
      </c>
      <c r="CJ39" s="236">
        <f>CG39*0.85</f>
        <v>69.572499999999991</v>
      </c>
    </row>
    <row r="40" spans="1:88" ht="23.25" outlineLevel="1" x14ac:dyDescent="0.35">
      <c r="A40" s="35">
        <v>110296</v>
      </c>
      <c r="B40" s="35"/>
      <c r="C40" s="35">
        <v>7896226102931</v>
      </c>
      <c r="D40" s="241" t="s">
        <v>123</v>
      </c>
      <c r="E40" s="48">
        <f t="shared" si="1"/>
        <v>21.59</v>
      </c>
      <c r="F40" s="48">
        <f t="shared" si="3"/>
        <v>28.82</v>
      </c>
      <c r="G40" s="48">
        <f t="shared" si="4"/>
        <v>23.07</v>
      </c>
      <c r="H40" s="48">
        <f t="shared" si="5"/>
        <v>30.76</v>
      </c>
      <c r="I40" s="48">
        <f t="shared" si="6"/>
        <v>23.24</v>
      </c>
      <c r="J40" s="48">
        <f t="shared" si="7"/>
        <v>30.96</v>
      </c>
      <c r="K40" s="242">
        <f t="shared" si="8"/>
        <v>23.4</v>
      </c>
      <c r="L40" s="242">
        <f t="shared" si="9"/>
        <v>31.18</v>
      </c>
      <c r="M40" s="48">
        <f t="shared" si="10"/>
        <v>24.09</v>
      </c>
      <c r="N40" s="48">
        <f t="shared" si="11"/>
        <v>32.06</v>
      </c>
      <c r="O40" s="48">
        <f t="shared" si="12"/>
        <v>20.34</v>
      </c>
      <c r="P40" s="48">
        <f t="shared" si="2"/>
        <v>28.11</v>
      </c>
      <c r="Q40" s="240"/>
      <c r="R40" s="57" t="s">
        <v>135</v>
      </c>
      <c r="S40" s="178" t="s">
        <v>132</v>
      </c>
      <c r="T40" s="195"/>
      <c r="U40" s="201">
        <v>5.0000000000000001E-3</v>
      </c>
      <c r="V40" s="200"/>
      <c r="W40" s="209">
        <v>5.0000000000000001E-3</v>
      </c>
      <c r="Y40" s="44">
        <v>21.48</v>
      </c>
      <c r="Z40" s="44">
        <v>28.68</v>
      </c>
      <c r="AA40" s="44">
        <v>22.96</v>
      </c>
      <c r="AB40" s="44">
        <v>30.61</v>
      </c>
      <c r="AC40" s="44">
        <v>23.12</v>
      </c>
      <c r="AD40" s="44">
        <v>30.81</v>
      </c>
      <c r="AE40" s="44">
        <v>23.28</v>
      </c>
      <c r="AF40" s="44">
        <v>31.02</v>
      </c>
      <c r="AG40" s="44">
        <v>23.97</v>
      </c>
      <c r="AH40" s="44">
        <v>31.9</v>
      </c>
      <c r="AI40" s="44">
        <v>20.239999999999998</v>
      </c>
      <c r="AJ40" s="44">
        <v>27.97</v>
      </c>
      <c r="AM40" s="176">
        <f>VLOOKUP($A40,'[1]Entrada de Dados'!$A$2:$P$69,COLUMN('[1]Entrada de Dados'!E$1),FALSE)-Y40</f>
        <v>0</v>
      </c>
      <c r="AN40" s="176">
        <f>VLOOKUP($A40,'[1]Entrada de Dados'!$A$2:$P$69,COLUMN('[1]Entrada de Dados'!F$1),FALSE)-Z40</f>
        <v>0</v>
      </c>
      <c r="AO40" s="176">
        <f>VLOOKUP($A40,'[1]Entrada de Dados'!$A$2:$P$69,COLUMN('[1]Entrada de Dados'!G$1),FALSE)-AA40</f>
        <v>0</v>
      </c>
      <c r="AP40" s="176">
        <f>VLOOKUP($A40,'[1]Entrada de Dados'!$A$2:$P$69,COLUMN('[1]Entrada de Dados'!H$1),FALSE)-AB40</f>
        <v>0</v>
      </c>
      <c r="AQ40" s="176">
        <f>VLOOKUP($A40,'[1]Entrada de Dados'!$A$2:$P$69,COLUMN('[1]Entrada de Dados'!I$1),FALSE)-AC40</f>
        <v>0</v>
      </c>
      <c r="AR40" s="176">
        <f>VLOOKUP($A40,'[1]Entrada de Dados'!$A$2:$P$69,COLUMN('[1]Entrada de Dados'!J$1),FALSE)-AD40</f>
        <v>0</v>
      </c>
      <c r="AS40" s="176">
        <f>VLOOKUP($A40,'[1]Entrada de Dados'!$A$2:$P$69,COLUMN('[1]Entrada de Dados'!K$1),FALSE)-AE40</f>
        <v>0</v>
      </c>
      <c r="AT40" s="176">
        <f>VLOOKUP($A40,'[1]Entrada de Dados'!$A$2:$P$69,COLUMN('[1]Entrada de Dados'!L$1),FALSE)-AF40</f>
        <v>0</v>
      </c>
      <c r="AU40" s="176">
        <f>VLOOKUP($A40,'[1]Entrada de Dados'!$A$2:$P$69,COLUMN('[1]Entrada de Dados'!M$1),FALSE)-AG40</f>
        <v>0</v>
      </c>
      <c r="AV40" s="176">
        <f>VLOOKUP($A40,'[1]Entrada de Dados'!$A$2:$P$69,COLUMN('[1]Entrada de Dados'!N$1),FALSE)-AH40</f>
        <v>0</v>
      </c>
      <c r="AW40" s="176">
        <f>VLOOKUP($A40,'[1]Entrada de Dados'!$A$2:$P$69,COLUMN('[1]Entrada de Dados'!O$1),FALSE)-AI40</f>
        <v>0</v>
      </c>
      <c r="AX40" s="176">
        <f>VLOOKUP($A40,'[1]Entrada de Dados'!$A$2:$P$69,COLUMN('[1]Entrada de Dados'!P$1),FALSE)-AJ40</f>
        <v>0</v>
      </c>
      <c r="BA40" s="6">
        <v>21.48</v>
      </c>
      <c r="BB40" s="6">
        <v>28.68</v>
      </c>
      <c r="BC40" s="6">
        <v>22.96</v>
      </c>
      <c r="BD40" s="6">
        <v>30.61</v>
      </c>
      <c r="BE40" s="6">
        <v>23.12</v>
      </c>
      <c r="BF40" s="6">
        <v>30.81</v>
      </c>
      <c r="BG40" s="6">
        <v>23.28</v>
      </c>
      <c r="BH40" s="6">
        <v>31.02</v>
      </c>
      <c r="BI40" s="6">
        <v>23.97</v>
      </c>
      <c r="BJ40" s="6">
        <v>31.9</v>
      </c>
      <c r="BK40" s="6">
        <v>20.239999999999998</v>
      </c>
      <c r="BL40" s="6">
        <v>27.97</v>
      </c>
      <c r="BZ40" s="240"/>
      <c r="CA40" s="243"/>
      <c r="CB40" s="244">
        <f>W40</f>
        <v>5.0000000000000001E-3</v>
      </c>
      <c r="CC40" s="206"/>
      <c r="CD40" s="210">
        <f>U40</f>
        <v>5.0000000000000001E-3</v>
      </c>
      <c r="CE40" s="206"/>
      <c r="CF40" s="234">
        <f t="shared" si="14"/>
        <v>23.4</v>
      </c>
      <c r="CG40" s="234">
        <f t="shared" si="14"/>
        <v>31.18</v>
      </c>
      <c r="CH40" s="206"/>
      <c r="CI40" s="237">
        <f>CG40*0.9</f>
        <v>28.062000000000001</v>
      </c>
      <c r="CJ40" s="237">
        <f>CG40*0.85</f>
        <v>26.503</v>
      </c>
    </row>
    <row r="41" spans="1:88" s="29" customFormat="1" ht="23.25" customHeight="1" outlineLevel="1" x14ac:dyDescent="0.35">
      <c r="A41" s="1">
        <v>110214</v>
      </c>
      <c r="B41" s="1"/>
      <c r="C41" s="35">
        <v>7896226100128</v>
      </c>
      <c r="D41" s="241" t="s">
        <v>69</v>
      </c>
      <c r="E41" s="48">
        <f t="shared" si="1"/>
        <v>20.53</v>
      </c>
      <c r="F41" s="48">
        <f t="shared" si="3"/>
        <v>27.42</v>
      </c>
      <c r="G41" s="48">
        <f t="shared" si="4"/>
        <v>21.94</v>
      </c>
      <c r="H41" s="48">
        <f t="shared" si="5"/>
        <v>29.25</v>
      </c>
      <c r="I41" s="48">
        <f t="shared" si="6"/>
        <v>22.1</v>
      </c>
      <c r="J41" s="48">
        <f t="shared" si="7"/>
        <v>29.45</v>
      </c>
      <c r="K41" s="242">
        <f t="shared" si="8"/>
        <v>22.26</v>
      </c>
      <c r="L41" s="242">
        <f t="shared" si="9"/>
        <v>29.64</v>
      </c>
      <c r="M41" s="48">
        <f t="shared" si="10"/>
        <v>22.9</v>
      </c>
      <c r="N41" s="48">
        <f t="shared" si="11"/>
        <v>30.48</v>
      </c>
      <c r="O41" s="48">
        <f t="shared" si="12"/>
        <v>19.34</v>
      </c>
      <c r="P41" s="48">
        <f t="shared" si="2"/>
        <v>26.74</v>
      </c>
      <c r="Q41" s="240"/>
      <c r="R41" s="57" t="s">
        <v>135</v>
      </c>
      <c r="S41" s="178" t="s">
        <v>132</v>
      </c>
      <c r="T41" s="195"/>
      <c r="U41" s="201">
        <v>4.2000000000000003E-2</v>
      </c>
      <c r="V41" s="200"/>
      <c r="W41" s="208">
        <v>4.2000000000000003E-2</v>
      </c>
      <c r="X41"/>
      <c r="Y41" s="44">
        <v>19.7</v>
      </c>
      <c r="Z41" s="44">
        <v>26.31</v>
      </c>
      <c r="AA41" s="44">
        <v>21.06</v>
      </c>
      <c r="AB41" s="44">
        <v>28.07</v>
      </c>
      <c r="AC41" s="44">
        <v>21.21</v>
      </c>
      <c r="AD41" s="44">
        <v>28.26</v>
      </c>
      <c r="AE41" s="44">
        <v>21.36</v>
      </c>
      <c r="AF41" s="44">
        <v>28.45</v>
      </c>
      <c r="AG41" s="44">
        <v>21.98</v>
      </c>
      <c r="AH41" s="44">
        <v>29.25</v>
      </c>
      <c r="AI41" s="44">
        <v>18.559999999999999</v>
      </c>
      <c r="AJ41" s="44">
        <v>25.66</v>
      </c>
      <c r="AM41" s="176">
        <f>VLOOKUP($A41,'[1]Entrada de Dados'!$A$2:$P$69,COLUMN('[1]Entrada de Dados'!E$1),FALSE)-Y41</f>
        <v>0</v>
      </c>
      <c r="AN41" s="176">
        <f>VLOOKUP($A41,'[1]Entrada de Dados'!$A$2:$P$69,COLUMN('[1]Entrada de Dados'!F$1),FALSE)-Z41</f>
        <v>0</v>
      </c>
      <c r="AO41" s="176">
        <f>VLOOKUP($A41,'[1]Entrada de Dados'!$A$2:$P$69,COLUMN('[1]Entrada de Dados'!G$1),FALSE)-AA41</f>
        <v>0</v>
      </c>
      <c r="AP41" s="176">
        <f>VLOOKUP($A41,'[1]Entrada de Dados'!$A$2:$P$69,COLUMN('[1]Entrada de Dados'!H$1),FALSE)-AB41</f>
        <v>0</v>
      </c>
      <c r="AQ41" s="176">
        <f>VLOOKUP($A41,'[1]Entrada de Dados'!$A$2:$P$69,COLUMN('[1]Entrada de Dados'!I$1),FALSE)-AC41</f>
        <v>0</v>
      </c>
      <c r="AR41" s="176">
        <f>VLOOKUP($A41,'[1]Entrada de Dados'!$A$2:$P$69,COLUMN('[1]Entrada de Dados'!J$1),FALSE)-AD41</f>
        <v>0</v>
      </c>
      <c r="AS41" s="176">
        <f>VLOOKUP($A41,'[1]Entrada de Dados'!$A$2:$P$69,COLUMN('[1]Entrada de Dados'!K$1),FALSE)-AE41</f>
        <v>0</v>
      </c>
      <c r="AT41" s="176">
        <f>VLOOKUP($A41,'[1]Entrada de Dados'!$A$2:$P$69,COLUMN('[1]Entrada de Dados'!L$1),FALSE)-AF41</f>
        <v>0</v>
      </c>
      <c r="AU41" s="176">
        <f>VLOOKUP($A41,'[1]Entrada de Dados'!$A$2:$P$69,COLUMN('[1]Entrada de Dados'!M$1),FALSE)-AG41</f>
        <v>0</v>
      </c>
      <c r="AV41" s="176">
        <f>VLOOKUP($A41,'[1]Entrada de Dados'!$A$2:$P$69,COLUMN('[1]Entrada de Dados'!N$1),FALSE)-AH41</f>
        <v>0</v>
      </c>
      <c r="AW41" s="176">
        <f>VLOOKUP($A41,'[1]Entrada de Dados'!$A$2:$P$69,COLUMN('[1]Entrada de Dados'!O$1),FALSE)-AI41</f>
        <v>0</v>
      </c>
      <c r="AX41" s="176">
        <f>VLOOKUP($A41,'[1]Entrada de Dados'!$A$2:$P$69,COLUMN('[1]Entrada de Dados'!P$1),FALSE)-AJ41</f>
        <v>0</v>
      </c>
      <c r="BA41" s="29">
        <v>19.7</v>
      </c>
      <c r="BB41" s="29">
        <v>26.31</v>
      </c>
      <c r="BC41" s="29">
        <v>21.06</v>
      </c>
      <c r="BD41" s="29">
        <v>28.07</v>
      </c>
      <c r="BE41" s="29">
        <v>21.21</v>
      </c>
      <c r="BF41" s="29">
        <v>28.26</v>
      </c>
      <c r="BG41" s="29">
        <v>21.36</v>
      </c>
      <c r="BH41" s="29">
        <v>28.45</v>
      </c>
      <c r="BI41" s="29">
        <v>21.98</v>
      </c>
      <c r="BJ41" s="29">
        <v>29.25</v>
      </c>
      <c r="BK41" s="29">
        <v>18.559999999999999</v>
      </c>
      <c r="BL41" s="29">
        <v>25.66</v>
      </c>
      <c r="BZ41" s="240"/>
      <c r="CA41" s="243"/>
      <c r="CB41" s="244">
        <f>W41</f>
        <v>4.2000000000000003E-2</v>
      </c>
      <c r="CC41" s="212"/>
      <c r="CD41" s="210">
        <f>U41</f>
        <v>4.2000000000000003E-2</v>
      </c>
      <c r="CE41" s="212"/>
      <c r="CF41" s="234">
        <f t="shared" si="14"/>
        <v>22.26</v>
      </c>
      <c r="CG41" s="234">
        <f t="shared" si="14"/>
        <v>29.64</v>
      </c>
      <c r="CH41" s="212"/>
      <c r="CI41" s="236">
        <f>CG41*0.9</f>
        <v>26.676000000000002</v>
      </c>
      <c r="CJ41" s="236">
        <f>CG41*0.85</f>
        <v>25.193999999999999</v>
      </c>
    </row>
    <row r="42" spans="1:88" ht="23.25" customHeight="1" x14ac:dyDescent="0.35">
      <c r="A42" s="1">
        <v>110213</v>
      </c>
      <c r="B42" s="1"/>
      <c r="C42" s="35">
        <v>7896226102139</v>
      </c>
      <c r="D42" s="241" t="s">
        <v>56</v>
      </c>
      <c r="E42" s="48">
        <f t="shared" si="1"/>
        <v>50.47</v>
      </c>
      <c r="F42" s="48">
        <f t="shared" si="3"/>
        <v>67.430000000000007</v>
      </c>
      <c r="G42" s="48">
        <f t="shared" si="4"/>
        <v>53.98</v>
      </c>
      <c r="H42" s="48">
        <f t="shared" si="5"/>
        <v>71.95</v>
      </c>
      <c r="I42" s="48">
        <f t="shared" si="6"/>
        <v>54.36</v>
      </c>
      <c r="J42" s="48">
        <f t="shared" si="7"/>
        <v>72.430000000000007</v>
      </c>
      <c r="K42" s="242">
        <f t="shared" si="8"/>
        <v>54.74</v>
      </c>
      <c r="L42" s="242">
        <f t="shared" si="9"/>
        <v>72.92</v>
      </c>
      <c r="M42" s="48">
        <f t="shared" si="10"/>
        <v>56.33</v>
      </c>
      <c r="N42" s="48">
        <f t="shared" si="11"/>
        <v>74.97</v>
      </c>
      <c r="O42" s="48">
        <f t="shared" si="12"/>
        <v>47.56</v>
      </c>
      <c r="P42" s="48">
        <f t="shared" si="2"/>
        <v>65.75</v>
      </c>
      <c r="Q42" s="240"/>
      <c r="R42" s="57" t="s">
        <v>135</v>
      </c>
      <c r="S42" s="178" t="s">
        <v>132</v>
      </c>
      <c r="T42" s="195"/>
      <c r="U42" s="201">
        <v>4.2000000000000003E-2</v>
      </c>
      <c r="V42" s="200"/>
      <c r="W42" s="209">
        <v>4.3499999999999997E-2</v>
      </c>
      <c r="Y42" s="44">
        <v>48.37</v>
      </c>
      <c r="Z42" s="44">
        <v>64.62</v>
      </c>
      <c r="AA42" s="44">
        <v>51.73</v>
      </c>
      <c r="AB42" s="44">
        <v>68.95</v>
      </c>
      <c r="AC42" s="44">
        <v>52.09</v>
      </c>
      <c r="AD42" s="44">
        <v>69.41</v>
      </c>
      <c r="AE42" s="44">
        <v>52.46</v>
      </c>
      <c r="AF42" s="44">
        <v>69.88</v>
      </c>
      <c r="AG42" s="44">
        <v>53.98</v>
      </c>
      <c r="AH42" s="44">
        <v>71.84</v>
      </c>
      <c r="AI42" s="44">
        <v>45.58</v>
      </c>
      <c r="AJ42" s="44">
        <v>63.01</v>
      </c>
      <c r="AM42" s="176">
        <f>VLOOKUP($A42,'[1]Entrada de Dados'!$A$2:$P$69,COLUMN('[1]Entrada de Dados'!E$1),FALSE)-Y42</f>
        <v>0</v>
      </c>
      <c r="AN42" s="176">
        <f>VLOOKUP($A42,'[1]Entrada de Dados'!$A$2:$P$69,COLUMN('[1]Entrada de Dados'!F$1),FALSE)-Z42</f>
        <v>0</v>
      </c>
      <c r="AO42" s="176">
        <f>VLOOKUP($A42,'[1]Entrada de Dados'!$A$2:$P$69,COLUMN('[1]Entrada de Dados'!G$1),FALSE)-AA42</f>
        <v>0</v>
      </c>
      <c r="AP42" s="176">
        <f>VLOOKUP($A42,'[1]Entrada de Dados'!$A$2:$P$69,COLUMN('[1]Entrada de Dados'!H$1),FALSE)-AB42</f>
        <v>0</v>
      </c>
      <c r="AQ42" s="176">
        <f>VLOOKUP($A42,'[1]Entrada de Dados'!$A$2:$P$69,COLUMN('[1]Entrada de Dados'!I$1),FALSE)-AC42</f>
        <v>0</v>
      </c>
      <c r="AR42" s="176">
        <f>VLOOKUP($A42,'[1]Entrada de Dados'!$A$2:$P$69,COLUMN('[1]Entrada de Dados'!J$1),FALSE)-AD42</f>
        <v>0</v>
      </c>
      <c r="AS42" s="176">
        <f>VLOOKUP($A42,'[1]Entrada de Dados'!$A$2:$P$69,COLUMN('[1]Entrada de Dados'!K$1),FALSE)-AE42</f>
        <v>0</v>
      </c>
      <c r="AT42" s="176">
        <f>VLOOKUP($A42,'[1]Entrada de Dados'!$A$2:$P$69,COLUMN('[1]Entrada de Dados'!L$1),FALSE)-AF42</f>
        <v>0</v>
      </c>
      <c r="AU42" s="176">
        <f>VLOOKUP($A42,'[1]Entrada de Dados'!$A$2:$P$69,COLUMN('[1]Entrada de Dados'!M$1),FALSE)-AG42</f>
        <v>0</v>
      </c>
      <c r="AV42" s="176">
        <f>VLOOKUP($A42,'[1]Entrada de Dados'!$A$2:$P$69,COLUMN('[1]Entrada de Dados'!N$1),FALSE)-AH42</f>
        <v>0</v>
      </c>
      <c r="AW42" s="176">
        <f>VLOOKUP($A42,'[1]Entrada de Dados'!$A$2:$P$69,COLUMN('[1]Entrada de Dados'!O$1),FALSE)-AI42</f>
        <v>0</v>
      </c>
      <c r="AX42" s="176">
        <f>VLOOKUP($A42,'[1]Entrada de Dados'!$A$2:$P$69,COLUMN('[1]Entrada de Dados'!P$1),FALSE)-AJ42</f>
        <v>0</v>
      </c>
      <c r="BA42" s="6">
        <v>48.37</v>
      </c>
      <c r="BB42" s="6">
        <v>64.62</v>
      </c>
      <c r="BC42" s="6">
        <v>51.73</v>
      </c>
      <c r="BD42" s="6">
        <v>68.95</v>
      </c>
      <c r="BE42" s="6">
        <v>52.09</v>
      </c>
      <c r="BF42" s="6">
        <v>69.41</v>
      </c>
      <c r="BG42" s="6">
        <v>52.46</v>
      </c>
      <c r="BH42" s="6">
        <v>69.88</v>
      </c>
      <c r="BI42" s="6">
        <v>53.98</v>
      </c>
      <c r="BJ42" s="6">
        <v>71.84</v>
      </c>
      <c r="BK42" s="6">
        <v>45.58</v>
      </c>
      <c r="BL42" s="6">
        <v>63.01</v>
      </c>
      <c r="BZ42" s="240"/>
      <c r="CA42" s="243"/>
      <c r="CB42" s="244">
        <f>W42</f>
        <v>4.3499999999999997E-2</v>
      </c>
      <c r="CC42" s="206"/>
      <c r="CD42" s="211">
        <f>U42</f>
        <v>4.2000000000000003E-2</v>
      </c>
      <c r="CE42" s="206"/>
      <c r="CF42" s="207">
        <f t="shared" si="14"/>
        <v>54.66</v>
      </c>
      <c r="CG42" s="207">
        <f t="shared" si="14"/>
        <v>72.81</v>
      </c>
      <c r="CH42" s="206"/>
      <c r="CI42" s="236">
        <f>CG42*0.9</f>
        <v>65.529000000000011</v>
      </c>
      <c r="CJ42" s="236">
        <f>CG42*0.85</f>
        <v>61.888500000000001</v>
      </c>
    </row>
    <row r="43" spans="1:88" ht="23.25" customHeight="1" x14ac:dyDescent="0.35">
      <c r="A43" s="35">
        <v>110209</v>
      </c>
      <c r="B43" s="35"/>
      <c r="C43" s="35">
        <v>7896226102092</v>
      </c>
      <c r="D43" s="241" t="s">
        <v>29</v>
      </c>
      <c r="E43" s="48">
        <f t="shared" si="1"/>
        <v>75.72</v>
      </c>
      <c r="F43" s="48">
        <f t="shared" si="3"/>
        <v>101.15</v>
      </c>
      <c r="G43" s="48">
        <f t="shared" si="4"/>
        <v>80.97</v>
      </c>
      <c r="H43" s="48">
        <f t="shared" si="5"/>
        <v>107.93</v>
      </c>
      <c r="I43" s="48">
        <f t="shared" si="6"/>
        <v>81.540000000000006</v>
      </c>
      <c r="J43" s="48">
        <f t="shared" si="7"/>
        <v>108.65</v>
      </c>
      <c r="K43" s="242">
        <f t="shared" si="8"/>
        <v>82.11</v>
      </c>
      <c r="L43" s="242">
        <f t="shared" si="9"/>
        <v>109.39</v>
      </c>
      <c r="M43" s="48">
        <f t="shared" si="10"/>
        <v>84.49</v>
      </c>
      <c r="N43" s="48">
        <f t="shared" si="11"/>
        <v>112.46</v>
      </c>
      <c r="O43" s="48">
        <f t="shared" si="12"/>
        <v>71.349999999999994</v>
      </c>
      <c r="P43" s="48">
        <f t="shared" si="2"/>
        <v>98.63</v>
      </c>
      <c r="Q43" s="240"/>
      <c r="R43" s="57" t="s">
        <v>135</v>
      </c>
      <c r="S43" s="178" t="s">
        <v>132</v>
      </c>
      <c r="T43" s="195"/>
      <c r="U43" s="201">
        <v>1.3599999999999999E-2</v>
      </c>
      <c r="V43" s="200"/>
      <c r="W43" s="209">
        <v>1.4500000000000001E-2</v>
      </c>
      <c r="Y43" s="44">
        <v>74.64</v>
      </c>
      <c r="Z43" s="44">
        <v>99.7</v>
      </c>
      <c r="AA43" s="44">
        <v>79.81</v>
      </c>
      <c r="AB43" s="44">
        <v>106.39</v>
      </c>
      <c r="AC43" s="44">
        <v>80.37</v>
      </c>
      <c r="AD43" s="44">
        <v>107.1</v>
      </c>
      <c r="AE43" s="44">
        <v>80.94</v>
      </c>
      <c r="AF43" s="44">
        <v>107.83</v>
      </c>
      <c r="AG43" s="44">
        <v>83.28</v>
      </c>
      <c r="AH43" s="44">
        <v>110.85</v>
      </c>
      <c r="AI43" s="44">
        <v>70.33</v>
      </c>
      <c r="AJ43" s="44">
        <v>97.22</v>
      </c>
      <c r="AM43" s="176">
        <f>VLOOKUP($A43,'[1]Entrada de Dados'!$A$2:$P$69,COLUMN('[1]Entrada de Dados'!E$1),FALSE)-Y43</f>
        <v>0</v>
      </c>
      <c r="AN43" s="176">
        <f>VLOOKUP($A43,'[1]Entrada de Dados'!$A$2:$P$69,COLUMN('[1]Entrada de Dados'!F$1),FALSE)-Z43</f>
        <v>0</v>
      </c>
      <c r="AO43" s="176">
        <f>VLOOKUP($A43,'[1]Entrada de Dados'!$A$2:$P$69,COLUMN('[1]Entrada de Dados'!G$1),FALSE)-AA43</f>
        <v>0</v>
      </c>
      <c r="AP43" s="176">
        <f>VLOOKUP($A43,'[1]Entrada de Dados'!$A$2:$P$69,COLUMN('[1]Entrada de Dados'!H$1),FALSE)-AB43</f>
        <v>0</v>
      </c>
      <c r="AQ43" s="176">
        <f>VLOOKUP($A43,'[1]Entrada de Dados'!$A$2:$P$69,COLUMN('[1]Entrada de Dados'!I$1),FALSE)-AC43</f>
        <v>0</v>
      </c>
      <c r="AR43" s="176">
        <f>VLOOKUP($A43,'[1]Entrada de Dados'!$A$2:$P$69,COLUMN('[1]Entrada de Dados'!J$1),FALSE)-AD43</f>
        <v>0</v>
      </c>
      <c r="AS43" s="176">
        <f>VLOOKUP($A43,'[1]Entrada de Dados'!$A$2:$P$69,COLUMN('[1]Entrada de Dados'!K$1),FALSE)-AE43</f>
        <v>0</v>
      </c>
      <c r="AT43" s="176">
        <f>VLOOKUP($A43,'[1]Entrada de Dados'!$A$2:$P$69,COLUMN('[1]Entrada de Dados'!L$1),FALSE)-AF43</f>
        <v>0</v>
      </c>
      <c r="AU43" s="176">
        <f>VLOOKUP($A43,'[1]Entrada de Dados'!$A$2:$P$69,COLUMN('[1]Entrada de Dados'!M$1),FALSE)-AG43</f>
        <v>0</v>
      </c>
      <c r="AV43" s="176">
        <f>VLOOKUP($A43,'[1]Entrada de Dados'!$A$2:$P$69,COLUMN('[1]Entrada de Dados'!N$1),FALSE)-AH43</f>
        <v>0</v>
      </c>
      <c r="AW43" s="176">
        <f>VLOOKUP($A43,'[1]Entrada de Dados'!$A$2:$P$69,COLUMN('[1]Entrada de Dados'!O$1),FALSE)-AI43</f>
        <v>0</v>
      </c>
      <c r="AX43" s="176">
        <f>VLOOKUP($A43,'[1]Entrada de Dados'!$A$2:$P$69,COLUMN('[1]Entrada de Dados'!P$1),FALSE)-AJ43</f>
        <v>0</v>
      </c>
      <c r="BA43" s="6">
        <v>74.64</v>
      </c>
      <c r="BB43" s="6">
        <v>99.7</v>
      </c>
      <c r="BC43" s="6">
        <v>79.81</v>
      </c>
      <c r="BD43" s="6">
        <v>106.39</v>
      </c>
      <c r="BE43" s="6">
        <v>80.37</v>
      </c>
      <c r="BF43" s="6">
        <v>107.1</v>
      </c>
      <c r="BG43" s="6">
        <v>80.94</v>
      </c>
      <c r="BH43" s="6">
        <v>107.83</v>
      </c>
      <c r="BI43" s="6">
        <v>83.28</v>
      </c>
      <c r="BJ43" s="6">
        <v>110.85</v>
      </c>
      <c r="BK43" s="6">
        <v>70.33</v>
      </c>
      <c r="BL43" s="6">
        <v>97.22</v>
      </c>
      <c r="BZ43" s="240"/>
      <c r="CA43" s="243"/>
      <c r="CB43" s="244">
        <f>W43</f>
        <v>1.4500000000000001E-2</v>
      </c>
      <c r="CC43" s="206"/>
      <c r="CD43" s="211">
        <f>U43</f>
        <v>1.3599999999999999E-2</v>
      </c>
      <c r="CE43" s="206"/>
      <c r="CF43" s="207">
        <f t="shared" si="14"/>
        <v>82.04</v>
      </c>
      <c r="CG43" s="207">
        <f t="shared" si="14"/>
        <v>109.3</v>
      </c>
      <c r="CH43" s="206"/>
      <c r="CI43" s="236">
        <f>CG43*0.9</f>
        <v>98.37</v>
      </c>
      <c r="CJ43" s="236">
        <f>CG43*0.85</f>
        <v>92.905000000000001</v>
      </c>
    </row>
    <row r="44" spans="1:88" ht="23.25" hidden="1" outlineLevel="1" x14ac:dyDescent="0.3">
      <c r="A44" s="35">
        <v>110215</v>
      </c>
      <c r="B44" s="35" t="s">
        <v>98</v>
      </c>
      <c r="C44" s="35">
        <v>7896226102153</v>
      </c>
      <c r="D44" s="52" t="s">
        <v>30</v>
      </c>
      <c r="E44" s="48">
        <f t="shared" si="1"/>
        <v>55.04</v>
      </c>
      <c r="F44" s="48">
        <f t="shared" si="3"/>
        <v>73.52</v>
      </c>
      <c r="G44" s="48">
        <f t="shared" si="4"/>
        <v>58.85</v>
      </c>
      <c r="H44" s="48">
        <f t="shared" si="5"/>
        <v>78.44</v>
      </c>
      <c r="I44" s="48">
        <f t="shared" si="6"/>
        <v>59.26</v>
      </c>
      <c r="J44" s="48">
        <f t="shared" si="7"/>
        <v>78.97</v>
      </c>
      <c r="K44" s="48">
        <f t="shared" si="8"/>
        <v>59.68</v>
      </c>
      <c r="L44" s="48">
        <f t="shared" si="9"/>
        <v>79.510000000000005</v>
      </c>
      <c r="M44" s="48">
        <f t="shared" si="10"/>
        <v>61.41</v>
      </c>
      <c r="N44" s="48">
        <f t="shared" si="11"/>
        <v>81.739999999999995</v>
      </c>
      <c r="O44" s="48">
        <f t="shared" si="12"/>
        <v>51.86</v>
      </c>
      <c r="P44" s="48">
        <f t="shared" si="2"/>
        <v>71.69</v>
      </c>
      <c r="R44" s="58" t="s">
        <v>136</v>
      </c>
      <c r="S44" s="184" t="s">
        <v>133</v>
      </c>
      <c r="T44" s="190"/>
      <c r="U44" s="190"/>
      <c r="W44" s="141"/>
      <c r="Y44" s="44">
        <v>55.04</v>
      </c>
      <c r="Z44" s="44">
        <v>73.52</v>
      </c>
      <c r="AA44" s="44">
        <v>58.85</v>
      </c>
      <c r="AB44" s="44">
        <v>78.44</v>
      </c>
      <c r="AC44" s="44">
        <v>59.26</v>
      </c>
      <c r="AD44" s="44">
        <v>78.97</v>
      </c>
      <c r="AE44" s="44">
        <v>59.68</v>
      </c>
      <c r="AF44" s="44">
        <v>79.510000000000005</v>
      </c>
      <c r="AG44" s="44">
        <v>61.41</v>
      </c>
      <c r="AH44" s="44">
        <v>81.739999999999995</v>
      </c>
      <c r="AI44" s="44">
        <v>51.86</v>
      </c>
      <c r="AJ44" s="44">
        <v>71.69</v>
      </c>
      <c r="AM44" s="176"/>
      <c r="AN44" s="176"/>
      <c r="AO44" s="176"/>
      <c r="AP44" s="176"/>
      <c r="AQ44" s="176"/>
      <c r="AR44" s="176"/>
      <c r="AS44" s="176"/>
      <c r="AT44" s="176"/>
      <c r="AU44" s="176"/>
      <c r="AV44" s="176"/>
      <c r="AW44" s="176"/>
      <c r="AX44" s="176"/>
      <c r="BA44" s="6">
        <v>55.04</v>
      </c>
      <c r="BB44" s="6">
        <v>73.52</v>
      </c>
      <c r="BC44" s="6">
        <v>58.85</v>
      </c>
      <c r="BD44" s="6">
        <v>78.44</v>
      </c>
      <c r="BE44" s="6">
        <v>59.26</v>
      </c>
      <c r="BF44" s="6">
        <v>78.97</v>
      </c>
      <c r="BG44" s="6">
        <v>59.68</v>
      </c>
      <c r="BH44" s="6">
        <v>79.510000000000005</v>
      </c>
      <c r="BI44" s="6">
        <v>61.41</v>
      </c>
      <c r="BJ44" s="6">
        <v>81.739999999999995</v>
      </c>
      <c r="BK44" s="6">
        <v>51.86</v>
      </c>
      <c r="BL44" s="6">
        <v>71.69</v>
      </c>
      <c r="CA44" s="224"/>
      <c r="CB44" s="224"/>
    </row>
    <row r="45" spans="1:88" s="7" customFormat="1" ht="23.25" hidden="1" customHeight="1" collapsed="1" x14ac:dyDescent="0.3">
      <c r="A45" s="35">
        <v>110216</v>
      </c>
      <c r="B45" s="35" t="s">
        <v>99</v>
      </c>
      <c r="C45" s="35">
        <v>7896226102160</v>
      </c>
      <c r="D45" s="36" t="s">
        <v>31</v>
      </c>
      <c r="E45" s="48">
        <f t="shared" si="1"/>
        <v>16.48</v>
      </c>
      <c r="F45" s="48">
        <f t="shared" si="3"/>
        <v>22.01</v>
      </c>
      <c r="G45" s="48">
        <f t="shared" si="4"/>
        <v>17.62</v>
      </c>
      <c r="H45" s="48">
        <f t="shared" si="5"/>
        <v>23.49</v>
      </c>
      <c r="I45" s="48">
        <f t="shared" si="6"/>
        <v>17.75</v>
      </c>
      <c r="J45" s="48">
        <f t="shared" si="7"/>
        <v>23.65</v>
      </c>
      <c r="K45" s="48">
        <f t="shared" si="8"/>
        <v>17.87</v>
      </c>
      <c r="L45" s="48">
        <f t="shared" si="9"/>
        <v>23.81</v>
      </c>
      <c r="M45" s="48">
        <f t="shared" si="10"/>
        <v>18.39</v>
      </c>
      <c r="N45" s="48">
        <f t="shared" si="11"/>
        <v>24.48</v>
      </c>
      <c r="O45" s="48">
        <f t="shared" si="12"/>
        <v>15.53</v>
      </c>
      <c r="P45" s="48">
        <f t="shared" si="2"/>
        <v>21.47</v>
      </c>
      <c r="Q45" s="6"/>
      <c r="R45" s="58" t="s">
        <v>135</v>
      </c>
      <c r="S45" s="186">
        <v>1</v>
      </c>
      <c r="T45" s="192"/>
      <c r="U45" s="192"/>
      <c r="V45"/>
      <c r="W45" s="141"/>
      <c r="X45"/>
      <c r="Y45" s="44">
        <v>16.48</v>
      </c>
      <c r="Z45" s="44">
        <v>22.01</v>
      </c>
      <c r="AA45" s="44">
        <v>17.62</v>
      </c>
      <c r="AB45" s="44">
        <v>23.49</v>
      </c>
      <c r="AC45" s="44">
        <v>17.75</v>
      </c>
      <c r="AD45" s="44">
        <v>23.65</v>
      </c>
      <c r="AE45" s="44">
        <v>17.87</v>
      </c>
      <c r="AF45" s="44">
        <v>23.81</v>
      </c>
      <c r="AG45" s="44">
        <v>18.39</v>
      </c>
      <c r="AH45" s="44">
        <v>24.48</v>
      </c>
      <c r="AI45" s="44">
        <v>15.53</v>
      </c>
      <c r="AJ45" s="44">
        <v>21.47</v>
      </c>
      <c r="AM45" s="176">
        <f>VLOOKUP($A45,'[1]Entrada de Dados'!$A$2:$P$69,COLUMN('[1]Entrada de Dados'!E$1),FALSE)-Y45</f>
        <v>0</v>
      </c>
      <c r="AN45" s="176">
        <f>VLOOKUP($A45,'[1]Entrada de Dados'!$A$2:$P$69,COLUMN('[1]Entrada de Dados'!F$1),FALSE)-Z45</f>
        <v>0</v>
      </c>
      <c r="AO45" s="176">
        <f>VLOOKUP($A45,'[1]Entrada de Dados'!$A$2:$P$69,COLUMN('[1]Entrada de Dados'!G$1),FALSE)-AA45</f>
        <v>0</v>
      </c>
      <c r="AP45" s="176">
        <f>VLOOKUP($A45,'[1]Entrada de Dados'!$A$2:$P$69,COLUMN('[1]Entrada de Dados'!H$1),FALSE)-AB45</f>
        <v>0</v>
      </c>
      <c r="AQ45" s="176">
        <f>VLOOKUP($A45,'[1]Entrada de Dados'!$A$2:$P$69,COLUMN('[1]Entrada de Dados'!I$1),FALSE)-AC45</f>
        <v>0</v>
      </c>
      <c r="AR45" s="176">
        <f>VLOOKUP($A45,'[1]Entrada de Dados'!$A$2:$P$69,COLUMN('[1]Entrada de Dados'!J$1),FALSE)-AD45</f>
        <v>0</v>
      </c>
      <c r="AS45" s="176">
        <f>VLOOKUP($A45,'[1]Entrada de Dados'!$A$2:$P$69,COLUMN('[1]Entrada de Dados'!K$1),FALSE)-AE45</f>
        <v>0</v>
      </c>
      <c r="AT45" s="176">
        <f>VLOOKUP($A45,'[1]Entrada de Dados'!$A$2:$P$69,COLUMN('[1]Entrada de Dados'!L$1),FALSE)-AF45</f>
        <v>0</v>
      </c>
      <c r="AU45" s="176">
        <f>VLOOKUP($A45,'[1]Entrada de Dados'!$A$2:$P$69,COLUMN('[1]Entrada de Dados'!M$1),FALSE)-AG45</f>
        <v>0</v>
      </c>
      <c r="AV45" s="176">
        <f>VLOOKUP($A45,'[1]Entrada de Dados'!$A$2:$P$69,COLUMN('[1]Entrada de Dados'!N$1),FALSE)-AH45</f>
        <v>0</v>
      </c>
      <c r="AW45" s="176">
        <f>VLOOKUP($A45,'[1]Entrada de Dados'!$A$2:$P$69,COLUMN('[1]Entrada de Dados'!O$1),FALSE)-AI45</f>
        <v>0</v>
      </c>
      <c r="AX45" s="176">
        <f>VLOOKUP($A45,'[1]Entrada de Dados'!$A$2:$P$69,COLUMN('[1]Entrada de Dados'!P$1),FALSE)-AJ45</f>
        <v>0</v>
      </c>
      <c r="BA45" s="7">
        <v>16.48</v>
      </c>
      <c r="BB45" s="7">
        <v>22.01</v>
      </c>
      <c r="BC45" s="7">
        <v>17.62</v>
      </c>
      <c r="BD45" s="7">
        <v>23.49</v>
      </c>
      <c r="BE45" s="7">
        <v>17.75</v>
      </c>
      <c r="BF45" s="7">
        <v>23.65</v>
      </c>
      <c r="BG45" s="7">
        <v>17.87</v>
      </c>
      <c r="BH45" s="7">
        <v>23.81</v>
      </c>
      <c r="BI45" s="7">
        <v>18.39</v>
      </c>
      <c r="BJ45" s="7">
        <v>24.48</v>
      </c>
      <c r="BK45" s="7">
        <v>15.53</v>
      </c>
      <c r="BL45" s="7">
        <v>21.47</v>
      </c>
      <c r="CA45" s="224"/>
      <c r="CB45" s="224"/>
    </row>
    <row r="46" spans="1:88" ht="23.25" hidden="1" x14ac:dyDescent="0.3">
      <c r="A46" s="35">
        <v>110217</v>
      </c>
      <c r="B46" s="35" t="s">
        <v>100</v>
      </c>
      <c r="C46" s="35">
        <v>7896226102177</v>
      </c>
      <c r="D46" s="36" t="s">
        <v>32</v>
      </c>
      <c r="E46" s="48">
        <f t="shared" si="1"/>
        <v>15.63</v>
      </c>
      <c r="F46" s="48">
        <f t="shared" si="3"/>
        <v>20.88</v>
      </c>
      <c r="G46" s="48">
        <f t="shared" si="4"/>
        <v>16.71</v>
      </c>
      <c r="H46" s="48">
        <f t="shared" si="5"/>
        <v>22.27</v>
      </c>
      <c r="I46" s="48">
        <f t="shared" si="6"/>
        <v>16.829999999999998</v>
      </c>
      <c r="J46" s="48">
        <f t="shared" si="7"/>
        <v>22.43</v>
      </c>
      <c r="K46" s="48">
        <f t="shared" si="8"/>
        <v>16.95</v>
      </c>
      <c r="L46" s="48">
        <f t="shared" si="9"/>
        <v>22.58</v>
      </c>
      <c r="M46" s="48">
        <f t="shared" si="10"/>
        <v>17.440000000000001</v>
      </c>
      <c r="N46" s="48">
        <f t="shared" si="11"/>
        <v>23.21</v>
      </c>
      <c r="O46" s="48">
        <f t="shared" si="12"/>
        <v>14.73</v>
      </c>
      <c r="P46" s="48">
        <f t="shared" si="2"/>
        <v>20.36</v>
      </c>
      <c r="R46" s="58" t="s">
        <v>135</v>
      </c>
      <c r="S46" s="186">
        <v>1</v>
      </c>
      <c r="T46" s="192"/>
      <c r="U46" s="192"/>
      <c r="W46" s="141"/>
      <c r="Y46" s="44">
        <v>15.63</v>
      </c>
      <c r="Z46" s="44">
        <v>20.88</v>
      </c>
      <c r="AA46" s="44">
        <v>16.71</v>
      </c>
      <c r="AB46" s="44">
        <v>22.27</v>
      </c>
      <c r="AC46" s="44">
        <v>16.829999999999998</v>
      </c>
      <c r="AD46" s="44">
        <v>22.43</v>
      </c>
      <c r="AE46" s="44">
        <v>16.95</v>
      </c>
      <c r="AF46" s="44">
        <v>22.58</v>
      </c>
      <c r="AG46" s="44">
        <v>17.440000000000001</v>
      </c>
      <c r="AH46" s="44">
        <v>23.21</v>
      </c>
      <c r="AI46" s="44">
        <v>14.73</v>
      </c>
      <c r="AJ46" s="44">
        <v>20.36</v>
      </c>
      <c r="AM46" s="176">
        <f>VLOOKUP($A46,'[1]Entrada de Dados'!$A$2:$P$69,COLUMN('[1]Entrada de Dados'!E$1),FALSE)-Y46</f>
        <v>0</v>
      </c>
      <c r="AN46" s="176">
        <f>VLOOKUP($A46,'[1]Entrada de Dados'!$A$2:$P$69,COLUMN('[1]Entrada de Dados'!F$1),FALSE)-Z46</f>
        <v>0</v>
      </c>
      <c r="AO46" s="176">
        <f>VLOOKUP($A46,'[1]Entrada de Dados'!$A$2:$P$69,COLUMN('[1]Entrada de Dados'!G$1),FALSE)-AA46</f>
        <v>0</v>
      </c>
      <c r="AP46" s="176">
        <f>VLOOKUP($A46,'[1]Entrada de Dados'!$A$2:$P$69,COLUMN('[1]Entrada de Dados'!H$1),FALSE)-AB46</f>
        <v>0</v>
      </c>
      <c r="AQ46" s="176">
        <f>VLOOKUP($A46,'[1]Entrada de Dados'!$A$2:$P$69,COLUMN('[1]Entrada de Dados'!I$1),FALSE)-AC46</f>
        <v>0</v>
      </c>
      <c r="AR46" s="176">
        <f>VLOOKUP($A46,'[1]Entrada de Dados'!$A$2:$P$69,COLUMN('[1]Entrada de Dados'!J$1),FALSE)-AD46</f>
        <v>0</v>
      </c>
      <c r="AS46" s="176">
        <f>VLOOKUP($A46,'[1]Entrada de Dados'!$A$2:$P$69,COLUMN('[1]Entrada de Dados'!K$1),FALSE)-AE46</f>
        <v>0</v>
      </c>
      <c r="AT46" s="176">
        <f>VLOOKUP($A46,'[1]Entrada de Dados'!$A$2:$P$69,COLUMN('[1]Entrada de Dados'!L$1),FALSE)-AF46</f>
        <v>0</v>
      </c>
      <c r="AU46" s="176">
        <f>VLOOKUP($A46,'[1]Entrada de Dados'!$A$2:$P$69,COLUMN('[1]Entrada de Dados'!M$1),FALSE)-AG46</f>
        <v>0</v>
      </c>
      <c r="AV46" s="176">
        <f>VLOOKUP($A46,'[1]Entrada de Dados'!$A$2:$P$69,COLUMN('[1]Entrada de Dados'!N$1),FALSE)-AH46</f>
        <v>0</v>
      </c>
      <c r="AW46" s="176">
        <f>VLOOKUP($A46,'[1]Entrada de Dados'!$A$2:$P$69,COLUMN('[1]Entrada de Dados'!O$1),FALSE)-AI46</f>
        <v>0</v>
      </c>
      <c r="AX46" s="176">
        <f>VLOOKUP($A46,'[1]Entrada de Dados'!$A$2:$P$69,COLUMN('[1]Entrada de Dados'!P$1),FALSE)-AJ46</f>
        <v>0</v>
      </c>
      <c r="BA46" s="6">
        <v>15.63</v>
      </c>
      <c r="BB46" s="6">
        <v>20.88</v>
      </c>
      <c r="BC46" s="6">
        <v>16.71</v>
      </c>
      <c r="BD46" s="6">
        <v>22.27</v>
      </c>
      <c r="BE46" s="6">
        <v>16.829999999999998</v>
      </c>
      <c r="BF46" s="6">
        <v>22.43</v>
      </c>
      <c r="BG46" s="6">
        <v>16.95</v>
      </c>
      <c r="BH46" s="6">
        <v>22.58</v>
      </c>
      <c r="BI46" s="6">
        <v>17.440000000000001</v>
      </c>
      <c r="BJ46" s="6">
        <v>23.21</v>
      </c>
      <c r="BK46" s="6">
        <v>14.73</v>
      </c>
      <c r="BL46" s="6">
        <v>20.36</v>
      </c>
      <c r="CA46" s="224"/>
      <c r="CB46" s="224"/>
    </row>
    <row r="47" spans="1:88" ht="23.25" hidden="1" customHeight="1" x14ac:dyDescent="0.3">
      <c r="A47" s="35">
        <v>110218</v>
      </c>
      <c r="B47" s="35" t="s">
        <v>101</v>
      </c>
      <c r="C47" s="35">
        <v>7896226102184</v>
      </c>
      <c r="D47" s="36" t="s">
        <v>33</v>
      </c>
      <c r="E47" s="48">
        <f t="shared" si="1"/>
        <v>30.53</v>
      </c>
      <c r="F47" s="48">
        <f t="shared" si="3"/>
        <v>40.78</v>
      </c>
      <c r="G47" s="48">
        <f t="shared" si="4"/>
        <v>32.65</v>
      </c>
      <c r="H47" s="48">
        <f t="shared" si="5"/>
        <v>43.52</v>
      </c>
      <c r="I47" s="48">
        <f t="shared" si="6"/>
        <v>32.880000000000003</v>
      </c>
      <c r="J47" s="48">
        <f t="shared" si="7"/>
        <v>43.82</v>
      </c>
      <c r="K47" s="48">
        <f t="shared" si="8"/>
        <v>33.11</v>
      </c>
      <c r="L47" s="48">
        <f t="shared" si="9"/>
        <v>44.11</v>
      </c>
      <c r="M47" s="48">
        <f t="shared" si="10"/>
        <v>34.07</v>
      </c>
      <c r="N47" s="48">
        <f t="shared" si="11"/>
        <v>45.35</v>
      </c>
      <c r="O47" s="48">
        <f t="shared" si="12"/>
        <v>28.77</v>
      </c>
      <c r="P47" s="48">
        <f t="shared" si="2"/>
        <v>39.770000000000003</v>
      </c>
      <c r="R47" s="58" t="s">
        <v>135</v>
      </c>
      <c r="S47" s="186">
        <v>1</v>
      </c>
      <c r="T47" s="192"/>
      <c r="U47" s="192"/>
      <c r="W47" s="141"/>
      <c r="Y47" s="44">
        <v>30.53</v>
      </c>
      <c r="Z47" s="44">
        <v>40.78</v>
      </c>
      <c r="AA47" s="44">
        <v>32.65</v>
      </c>
      <c r="AB47" s="44">
        <v>43.52</v>
      </c>
      <c r="AC47" s="44">
        <v>32.880000000000003</v>
      </c>
      <c r="AD47" s="44">
        <v>43.82</v>
      </c>
      <c r="AE47" s="44">
        <v>33.11</v>
      </c>
      <c r="AF47" s="44">
        <v>44.11</v>
      </c>
      <c r="AG47" s="44">
        <v>34.07</v>
      </c>
      <c r="AH47" s="44">
        <v>45.35</v>
      </c>
      <c r="AI47" s="44">
        <v>28.77</v>
      </c>
      <c r="AJ47" s="44">
        <v>39.770000000000003</v>
      </c>
      <c r="AM47" s="176">
        <f>VLOOKUP($A47,'[1]Entrada de Dados'!$A$2:$P$69,COLUMN('[1]Entrada de Dados'!E$1),FALSE)-Y47</f>
        <v>0</v>
      </c>
      <c r="AN47" s="176">
        <f>VLOOKUP($A47,'[1]Entrada de Dados'!$A$2:$P$69,COLUMN('[1]Entrada de Dados'!F$1),FALSE)-Z47</f>
        <v>0</v>
      </c>
      <c r="AO47" s="176">
        <f>VLOOKUP($A47,'[1]Entrada de Dados'!$A$2:$P$69,COLUMN('[1]Entrada de Dados'!G$1),FALSE)-AA47</f>
        <v>0</v>
      </c>
      <c r="AP47" s="176">
        <f>VLOOKUP($A47,'[1]Entrada de Dados'!$A$2:$P$69,COLUMN('[1]Entrada de Dados'!H$1),FALSE)-AB47</f>
        <v>0</v>
      </c>
      <c r="AQ47" s="176">
        <f>VLOOKUP($A47,'[1]Entrada de Dados'!$A$2:$P$69,COLUMN('[1]Entrada de Dados'!I$1),FALSE)-AC47</f>
        <v>0</v>
      </c>
      <c r="AR47" s="176">
        <f>VLOOKUP($A47,'[1]Entrada de Dados'!$A$2:$P$69,COLUMN('[1]Entrada de Dados'!J$1),FALSE)-AD47</f>
        <v>0</v>
      </c>
      <c r="AS47" s="176">
        <f>VLOOKUP($A47,'[1]Entrada de Dados'!$A$2:$P$69,COLUMN('[1]Entrada de Dados'!K$1),FALSE)-AE47</f>
        <v>0</v>
      </c>
      <c r="AT47" s="176">
        <f>VLOOKUP($A47,'[1]Entrada de Dados'!$A$2:$P$69,COLUMN('[1]Entrada de Dados'!L$1),FALSE)-AF47</f>
        <v>0</v>
      </c>
      <c r="AU47" s="176">
        <f>VLOOKUP($A47,'[1]Entrada de Dados'!$A$2:$P$69,COLUMN('[1]Entrada de Dados'!M$1),FALSE)-AG47</f>
        <v>0</v>
      </c>
      <c r="AV47" s="176">
        <f>VLOOKUP($A47,'[1]Entrada de Dados'!$A$2:$P$69,COLUMN('[1]Entrada de Dados'!N$1),FALSE)-AH47</f>
        <v>0</v>
      </c>
      <c r="AW47" s="176">
        <f>VLOOKUP($A47,'[1]Entrada de Dados'!$A$2:$P$69,COLUMN('[1]Entrada de Dados'!O$1),FALSE)-AI47</f>
        <v>0</v>
      </c>
      <c r="AX47" s="176">
        <f>VLOOKUP($A47,'[1]Entrada de Dados'!$A$2:$P$69,COLUMN('[1]Entrada de Dados'!P$1),FALSE)-AJ47</f>
        <v>0</v>
      </c>
      <c r="BA47" s="6">
        <v>30.53</v>
      </c>
      <c r="BB47" s="6">
        <v>40.78</v>
      </c>
      <c r="BC47" s="6">
        <v>32.65</v>
      </c>
      <c r="BD47" s="6">
        <v>43.52</v>
      </c>
      <c r="BE47" s="6">
        <v>32.880000000000003</v>
      </c>
      <c r="BF47" s="6">
        <v>43.82</v>
      </c>
      <c r="BG47" s="6">
        <v>33.11</v>
      </c>
      <c r="BH47" s="6">
        <v>44.11</v>
      </c>
      <c r="BI47" s="6">
        <v>34.07</v>
      </c>
      <c r="BJ47" s="6">
        <v>45.35</v>
      </c>
      <c r="BK47" s="6">
        <v>28.77</v>
      </c>
      <c r="BL47" s="6">
        <v>39.770000000000003</v>
      </c>
      <c r="CA47" s="224"/>
      <c r="CB47" s="224"/>
    </row>
    <row r="48" spans="1:88" s="25" customFormat="1" ht="23.25" hidden="1" customHeight="1" x14ac:dyDescent="0.3">
      <c r="A48" s="35">
        <v>110264</v>
      </c>
      <c r="B48" s="35" t="s">
        <v>73</v>
      </c>
      <c r="C48" s="35">
        <v>7896226102641</v>
      </c>
      <c r="D48" s="36" t="s">
        <v>34</v>
      </c>
      <c r="E48" s="48">
        <f t="shared" si="1"/>
        <v>83.48</v>
      </c>
      <c r="F48" s="48">
        <f t="shared" si="3"/>
        <v>111.51</v>
      </c>
      <c r="G48" s="48">
        <f t="shared" si="4"/>
        <v>89.27</v>
      </c>
      <c r="H48" s="48">
        <f t="shared" si="5"/>
        <v>118.99</v>
      </c>
      <c r="I48" s="48">
        <f t="shared" si="6"/>
        <v>89.9</v>
      </c>
      <c r="J48" s="48">
        <f t="shared" si="7"/>
        <v>119.8</v>
      </c>
      <c r="K48" s="48">
        <f t="shared" si="8"/>
        <v>90.53</v>
      </c>
      <c r="L48" s="48">
        <f t="shared" si="9"/>
        <v>120.61</v>
      </c>
      <c r="M48" s="48">
        <f t="shared" si="10"/>
        <v>93.15</v>
      </c>
      <c r="N48" s="48">
        <f t="shared" si="11"/>
        <v>123.99</v>
      </c>
      <c r="O48" s="48">
        <f t="shared" si="12"/>
        <v>78.66</v>
      </c>
      <c r="P48" s="48">
        <f t="shared" si="2"/>
        <v>108.74</v>
      </c>
      <c r="Q48" s="6"/>
      <c r="R48" s="59" t="s">
        <v>135</v>
      </c>
      <c r="S48" s="185">
        <v>1</v>
      </c>
      <c r="T48" s="191"/>
      <c r="U48" s="191"/>
      <c r="V48"/>
      <c r="W48" s="141"/>
      <c r="X48"/>
      <c r="Y48" s="44">
        <v>83.48</v>
      </c>
      <c r="Z48" s="44">
        <v>111.51</v>
      </c>
      <c r="AA48" s="44">
        <v>89.27</v>
      </c>
      <c r="AB48" s="44">
        <v>118.99</v>
      </c>
      <c r="AC48" s="44">
        <v>89.9</v>
      </c>
      <c r="AD48" s="44">
        <v>119.8</v>
      </c>
      <c r="AE48" s="44">
        <v>90.53</v>
      </c>
      <c r="AF48" s="44">
        <v>120.61</v>
      </c>
      <c r="AG48" s="44">
        <v>93.15</v>
      </c>
      <c r="AH48" s="44">
        <v>123.99</v>
      </c>
      <c r="AI48" s="44">
        <v>78.66</v>
      </c>
      <c r="AJ48" s="44">
        <v>108.74</v>
      </c>
      <c r="AM48" s="176">
        <f>VLOOKUP($A48,'[1]Entrada de Dados'!$A$2:$P$69,COLUMN('[1]Entrada de Dados'!E$1),FALSE)-Y48</f>
        <v>0</v>
      </c>
      <c r="AN48" s="176">
        <f>VLOOKUP($A48,'[1]Entrada de Dados'!$A$2:$P$69,COLUMN('[1]Entrada de Dados'!F$1),FALSE)-Z48</f>
        <v>0</v>
      </c>
      <c r="AO48" s="176">
        <f>VLOOKUP($A48,'[1]Entrada de Dados'!$A$2:$P$69,COLUMN('[1]Entrada de Dados'!G$1),FALSE)-AA48</f>
        <v>0</v>
      </c>
      <c r="AP48" s="176">
        <f>VLOOKUP($A48,'[1]Entrada de Dados'!$A$2:$P$69,COLUMN('[1]Entrada de Dados'!H$1),FALSE)-AB48</f>
        <v>0</v>
      </c>
      <c r="AQ48" s="176">
        <f>VLOOKUP($A48,'[1]Entrada de Dados'!$A$2:$P$69,COLUMN('[1]Entrada de Dados'!I$1),FALSE)-AC48</f>
        <v>0</v>
      </c>
      <c r="AR48" s="176">
        <f>VLOOKUP($A48,'[1]Entrada de Dados'!$A$2:$P$69,COLUMN('[1]Entrada de Dados'!J$1),FALSE)-AD48</f>
        <v>0</v>
      </c>
      <c r="AS48" s="176">
        <f>VLOOKUP($A48,'[1]Entrada de Dados'!$A$2:$P$69,COLUMN('[1]Entrada de Dados'!K$1),FALSE)-AE48</f>
        <v>0</v>
      </c>
      <c r="AT48" s="176">
        <f>VLOOKUP($A48,'[1]Entrada de Dados'!$A$2:$P$69,COLUMN('[1]Entrada de Dados'!L$1),FALSE)-AF48</f>
        <v>0</v>
      </c>
      <c r="AU48" s="176">
        <f>VLOOKUP($A48,'[1]Entrada de Dados'!$A$2:$P$69,COLUMN('[1]Entrada de Dados'!M$1),FALSE)-AG48</f>
        <v>0</v>
      </c>
      <c r="AV48" s="176">
        <f>VLOOKUP($A48,'[1]Entrada de Dados'!$A$2:$P$69,COLUMN('[1]Entrada de Dados'!N$1),FALSE)-AH48</f>
        <v>0</v>
      </c>
      <c r="AW48" s="176">
        <f>VLOOKUP($A48,'[1]Entrada de Dados'!$A$2:$P$69,COLUMN('[1]Entrada de Dados'!O$1),FALSE)-AI48</f>
        <v>0</v>
      </c>
      <c r="AX48" s="176">
        <f>VLOOKUP($A48,'[1]Entrada de Dados'!$A$2:$P$69,COLUMN('[1]Entrada de Dados'!P$1),FALSE)-AJ48</f>
        <v>0</v>
      </c>
      <c r="BA48" s="25">
        <v>83.48</v>
      </c>
      <c r="BB48" s="25">
        <v>111.51</v>
      </c>
      <c r="BC48" s="25">
        <v>89.27</v>
      </c>
      <c r="BD48" s="25">
        <v>118.99</v>
      </c>
      <c r="BE48" s="25">
        <v>89.9</v>
      </c>
      <c r="BF48" s="25">
        <v>119.8</v>
      </c>
      <c r="BG48" s="25">
        <v>90.53</v>
      </c>
      <c r="BH48" s="25">
        <v>120.61</v>
      </c>
      <c r="BI48" s="25">
        <v>93.15</v>
      </c>
      <c r="BJ48" s="25">
        <v>123.99</v>
      </c>
      <c r="BK48" s="25">
        <v>78.66</v>
      </c>
      <c r="BL48" s="25">
        <v>108.74</v>
      </c>
      <c r="CA48" s="224"/>
      <c r="CB48" s="224"/>
    </row>
    <row r="49" spans="1:88" s="29" customFormat="1" ht="23.25" customHeight="1" x14ac:dyDescent="0.35">
      <c r="A49" s="35">
        <v>110281</v>
      </c>
      <c r="B49" s="35"/>
      <c r="C49" s="35">
        <v>7896226102818</v>
      </c>
      <c r="D49" s="241" t="s">
        <v>35</v>
      </c>
      <c r="E49" s="48">
        <f t="shared" si="1"/>
        <v>26.87</v>
      </c>
      <c r="F49" s="48">
        <f t="shared" si="3"/>
        <v>35.89</v>
      </c>
      <c r="G49" s="48">
        <f t="shared" si="4"/>
        <v>28.73</v>
      </c>
      <c r="H49" s="48">
        <f t="shared" si="5"/>
        <v>38.29</v>
      </c>
      <c r="I49" s="48">
        <f t="shared" si="6"/>
        <v>28.93</v>
      </c>
      <c r="J49" s="48">
        <f t="shared" si="7"/>
        <v>38.56</v>
      </c>
      <c r="K49" s="242">
        <f t="shared" si="8"/>
        <v>29.13</v>
      </c>
      <c r="L49" s="242">
        <f t="shared" si="9"/>
        <v>38.81</v>
      </c>
      <c r="M49" s="48">
        <f t="shared" si="10"/>
        <v>29.98</v>
      </c>
      <c r="N49" s="48">
        <f t="shared" si="11"/>
        <v>39.9</v>
      </c>
      <c r="O49" s="48">
        <f t="shared" si="12"/>
        <v>25.31</v>
      </c>
      <c r="P49" s="48">
        <f t="shared" si="2"/>
        <v>34.99</v>
      </c>
      <c r="Q49" s="240"/>
      <c r="R49" s="58" t="s">
        <v>135</v>
      </c>
      <c r="S49" s="178" t="s">
        <v>132</v>
      </c>
      <c r="T49" s="195"/>
      <c r="U49" s="201">
        <v>2.3099999999999999E-2</v>
      </c>
      <c r="V49" s="200"/>
      <c r="W49" s="209">
        <v>2.1100000000000001E-2</v>
      </c>
      <c r="X49"/>
      <c r="Y49" s="44">
        <v>26.31</v>
      </c>
      <c r="Z49" s="44">
        <v>35.15</v>
      </c>
      <c r="AA49" s="44">
        <v>28.14</v>
      </c>
      <c r="AB49" s="44">
        <v>37.5</v>
      </c>
      <c r="AC49" s="44">
        <v>28.33</v>
      </c>
      <c r="AD49" s="44">
        <v>37.76</v>
      </c>
      <c r="AE49" s="44">
        <v>28.53</v>
      </c>
      <c r="AF49" s="44">
        <v>38.01</v>
      </c>
      <c r="AG49" s="44">
        <v>29.36</v>
      </c>
      <c r="AH49" s="44">
        <v>39.08</v>
      </c>
      <c r="AI49" s="44">
        <v>24.79</v>
      </c>
      <c r="AJ49" s="44">
        <v>34.270000000000003</v>
      </c>
      <c r="AM49" s="176">
        <f>VLOOKUP($A49,'[1]Entrada de Dados'!$A$2:$P$69,COLUMN('[1]Entrada de Dados'!E$1),FALSE)-Y49</f>
        <v>0</v>
      </c>
      <c r="AN49" s="176">
        <f>VLOOKUP($A49,'[1]Entrada de Dados'!$A$2:$P$69,COLUMN('[1]Entrada de Dados'!F$1),FALSE)-Z49</f>
        <v>0</v>
      </c>
      <c r="AO49" s="176">
        <f>VLOOKUP($A49,'[1]Entrada de Dados'!$A$2:$P$69,COLUMN('[1]Entrada de Dados'!G$1),FALSE)-AA49</f>
        <v>0</v>
      </c>
      <c r="AP49" s="176">
        <f>VLOOKUP($A49,'[1]Entrada de Dados'!$A$2:$P$69,COLUMN('[1]Entrada de Dados'!H$1),FALSE)-AB49</f>
        <v>0</v>
      </c>
      <c r="AQ49" s="176">
        <f>VLOOKUP($A49,'[1]Entrada de Dados'!$A$2:$P$69,COLUMN('[1]Entrada de Dados'!I$1),FALSE)-AC49</f>
        <v>0</v>
      </c>
      <c r="AR49" s="176">
        <f>VLOOKUP($A49,'[1]Entrada de Dados'!$A$2:$P$69,COLUMN('[1]Entrada de Dados'!J$1),FALSE)-AD49</f>
        <v>0</v>
      </c>
      <c r="AS49" s="176">
        <f>VLOOKUP($A49,'[1]Entrada de Dados'!$A$2:$P$69,COLUMN('[1]Entrada de Dados'!K$1),FALSE)-AE49</f>
        <v>0</v>
      </c>
      <c r="AT49" s="176">
        <f>VLOOKUP($A49,'[1]Entrada de Dados'!$A$2:$P$69,COLUMN('[1]Entrada de Dados'!L$1),FALSE)-AF49</f>
        <v>0</v>
      </c>
      <c r="AU49" s="176">
        <f>VLOOKUP($A49,'[1]Entrada de Dados'!$A$2:$P$69,COLUMN('[1]Entrada de Dados'!M$1),FALSE)-AG49</f>
        <v>0</v>
      </c>
      <c r="AV49" s="176">
        <f>VLOOKUP($A49,'[1]Entrada de Dados'!$A$2:$P$69,COLUMN('[1]Entrada de Dados'!N$1),FALSE)-AH49</f>
        <v>0</v>
      </c>
      <c r="AW49" s="176">
        <f>VLOOKUP($A49,'[1]Entrada de Dados'!$A$2:$P$69,COLUMN('[1]Entrada de Dados'!O$1),FALSE)-AI49</f>
        <v>0</v>
      </c>
      <c r="AX49" s="176">
        <f>VLOOKUP($A49,'[1]Entrada de Dados'!$A$2:$P$69,COLUMN('[1]Entrada de Dados'!P$1),FALSE)-AJ49</f>
        <v>0</v>
      </c>
      <c r="BA49" s="29">
        <v>26.31</v>
      </c>
      <c r="BB49" s="29">
        <v>35.15</v>
      </c>
      <c r="BC49" s="29">
        <v>28.14</v>
      </c>
      <c r="BD49" s="29">
        <v>37.5</v>
      </c>
      <c r="BE49" s="29">
        <v>28.33</v>
      </c>
      <c r="BF49" s="29">
        <v>37.76</v>
      </c>
      <c r="BG49" s="29">
        <v>28.53</v>
      </c>
      <c r="BH49" s="29">
        <v>38.01</v>
      </c>
      <c r="BI49" s="29">
        <v>29.36</v>
      </c>
      <c r="BJ49" s="29">
        <v>39.08</v>
      </c>
      <c r="BK49" s="29">
        <v>24.79</v>
      </c>
      <c r="BL49" s="29">
        <v>34.270000000000003</v>
      </c>
      <c r="BZ49" s="240"/>
      <c r="CA49" s="243"/>
      <c r="CB49" s="244">
        <f>W49</f>
        <v>2.1100000000000001E-2</v>
      </c>
      <c r="CC49" s="212"/>
      <c r="CD49" s="211">
        <f>U49</f>
        <v>2.3099999999999999E-2</v>
      </c>
      <c r="CE49" s="212"/>
      <c r="CF49" s="207">
        <f>ROUND(BG49*(1+$CD49),2)</f>
        <v>29.19</v>
      </c>
      <c r="CG49" s="207">
        <f>ROUND(BH49*(1+$CD49),2)</f>
        <v>38.89</v>
      </c>
      <c r="CH49" s="212"/>
      <c r="CI49" s="236">
        <f>CG49*0.9</f>
        <v>35.001000000000005</v>
      </c>
      <c r="CJ49" s="236">
        <f>CG49*0.85</f>
        <v>33.0565</v>
      </c>
    </row>
    <row r="50" spans="1:88" s="29" customFormat="1" ht="23.25" customHeight="1" x14ac:dyDescent="0.35">
      <c r="A50" s="35">
        <v>110036</v>
      </c>
      <c r="B50" s="35"/>
      <c r="C50" s="35">
        <v>7896226100364</v>
      </c>
      <c r="D50" s="241" t="s">
        <v>164</v>
      </c>
      <c r="E50" s="48">
        <f t="shared" si="1"/>
        <v>26.87</v>
      </c>
      <c r="F50" s="48">
        <f t="shared" si="3"/>
        <v>35.89</v>
      </c>
      <c r="G50" s="48">
        <f t="shared" si="4"/>
        <v>28.73</v>
      </c>
      <c r="H50" s="48">
        <f t="shared" si="5"/>
        <v>38.29</v>
      </c>
      <c r="I50" s="48">
        <f t="shared" si="6"/>
        <v>28.93</v>
      </c>
      <c r="J50" s="48">
        <f t="shared" si="7"/>
        <v>38.56</v>
      </c>
      <c r="K50" s="242">
        <f t="shared" si="8"/>
        <v>29.13</v>
      </c>
      <c r="L50" s="242">
        <f t="shared" si="9"/>
        <v>38.81</v>
      </c>
      <c r="M50" s="48">
        <f t="shared" si="10"/>
        <v>29.98</v>
      </c>
      <c r="N50" s="48">
        <f t="shared" si="11"/>
        <v>39.9</v>
      </c>
      <c r="O50" s="48">
        <f t="shared" si="12"/>
        <v>25.31</v>
      </c>
      <c r="P50" s="48">
        <f t="shared" si="2"/>
        <v>34.99</v>
      </c>
      <c r="Q50" s="240"/>
      <c r="R50" s="58" t="s">
        <v>135</v>
      </c>
      <c r="S50" s="178" t="s">
        <v>132</v>
      </c>
      <c r="T50" s="195"/>
      <c r="U50" s="201">
        <v>3.9199999999999999E-2</v>
      </c>
      <c r="V50" s="200"/>
      <c r="W50" s="209">
        <v>2.1100000000000001E-2</v>
      </c>
      <c r="X50"/>
      <c r="Y50" s="44">
        <v>26.31</v>
      </c>
      <c r="Z50" s="44">
        <v>35.15</v>
      </c>
      <c r="AA50" s="44">
        <v>28.14</v>
      </c>
      <c r="AB50" s="44">
        <v>37.5</v>
      </c>
      <c r="AC50" s="44">
        <v>28.33</v>
      </c>
      <c r="AD50" s="44">
        <v>37.76</v>
      </c>
      <c r="AE50" s="44">
        <v>28.53</v>
      </c>
      <c r="AF50" s="44">
        <v>38.01</v>
      </c>
      <c r="AG50" s="44">
        <v>29.36</v>
      </c>
      <c r="AH50" s="44">
        <v>39.08</v>
      </c>
      <c r="AI50" s="44">
        <v>24.79</v>
      </c>
      <c r="AJ50" s="44">
        <v>34.270000000000003</v>
      </c>
      <c r="AM50" s="176">
        <f>VLOOKUP($A50,'[1]Entrada de Dados'!$A$2:$P$69,COLUMN('[1]Entrada de Dados'!E$1),FALSE)-Y50</f>
        <v>0</v>
      </c>
      <c r="AN50" s="176">
        <f>VLOOKUP($A50,'[1]Entrada de Dados'!$A$2:$P$69,COLUMN('[1]Entrada de Dados'!F$1),FALSE)-Z50</f>
        <v>0</v>
      </c>
      <c r="AO50" s="176">
        <f>VLOOKUP($A50,'[1]Entrada de Dados'!$A$2:$P$69,COLUMN('[1]Entrada de Dados'!G$1),FALSE)-AA50</f>
        <v>0</v>
      </c>
      <c r="AP50" s="176">
        <f>VLOOKUP($A50,'[1]Entrada de Dados'!$A$2:$P$69,COLUMN('[1]Entrada de Dados'!H$1),FALSE)-AB50</f>
        <v>0</v>
      </c>
      <c r="AQ50" s="176">
        <f>VLOOKUP($A50,'[1]Entrada de Dados'!$A$2:$P$69,COLUMN('[1]Entrada de Dados'!I$1),FALSE)-AC50</f>
        <v>0</v>
      </c>
      <c r="AR50" s="176">
        <f>VLOOKUP($A50,'[1]Entrada de Dados'!$A$2:$P$69,COLUMN('[1]Entrada de Dados'!J$1),FALSE)-AD50</f>
        <v>0</v>
      </c>
      <c r="AS50" s="176">
        <f>VLOOKUP($A50,'[1]Entrada de Dados'!$A$2:$P$69,COLUMN('[1]Entrada de Dados'!K$1),FALSE)-AE50</f>
        <v>0</v>
      </c>
      <c r="AT50" s="176">
        <f>VLOOKUP($A50,'[1]Entrada de Dados'!$A$2:$P$69,COLUMN('[1]Entrada de Dados'!L$1),FALSE)-AF50</f>
        <v>0</v>
      </c>
      <c r="AU50" s="176">
        <f>VLOOKUP($A50,'[1]Entrada de Dados'!$A$2:$P$69,COLUMN('[1]Entrada de Dados'!M$1),FALSE)-AG50</f>
        <v>0</v>
      </c>
      <c r="AV50" s="176">
        <f>VLOOKUP($A50,'[1]Entrada de Dados'!$A$2:$P$69,COLUMN('[1]Entrada de Dados'!N$1),FALSE)-AH50</f>
        <v>0</v>
      </c>
      <c r="AW50" s="176">
        <f>VLOOKUP($A50,'[1]Entrada de Dados'!$A$2:$P$69,COLUMN('[1]Entrada de Dados'!O$1),FALSE)-AI50</f>
        <v>0</v>
      </c>
      <c r="AX50" s="176">
        <f>VLOOKUP($A50,'[1]Entrada de Dados'!$A$2:$P$69,COLUMN('[1]Entrada de Dados'!P$1),FALSE)-AJ50</f>
        <v>0</v>
      </c>
      <c r="BA50" s="29">
        <v>26.31</v>
      </c>
      <c r="BB50" s="29">
        <v>35.15</v>
      </c>
      <c r="BC50" s="29">
        <v>28.14</v>
      </c>
      <c r="BD50" s="29">
        <v>37.5</v>
      </c>
      <c r="BE50" s="29">
        <v>28.33</v>
      </c>
      <c r="BF50" s="29">
        <v>37.76</v>
      </c>
      <c r="BG50" s="29">
        <v>28.53</v>
      </c>
      <c r="BH50" s="29">
        <v>38.01</v>
      </c>
      <c r="BI50" s="29">
        <v>29.36</v>
      </c>
      <c r="BJ50" s="29">
        <v>39.08</v>
      </c>
      <c r="BK50" s="29">
        <v>24.79</v>
      </c>
      <c r="BL50" s="29">
        <v>34.270000000000003</v>
      </c>
      <c r="BZ50" s="240"/>
      <c r="CA50" s="243"/>
      <c r="CB50" s="244">
        <f>W50</f>
        <v>2.1100000000000001E-2</v>
      </c>
      <c r="CC50" s="212"/>
      <c r="CD50" s="211">
        <f>U50</f>
        <v>3.9199999999999999E-2</v>
      </c>
      <c r="CE50" s="212"/>
      <c r="CF50" s="207">
        <f>ROUND(BG50*(1+$CD50),2)</f>
        <v>29.65</v>
      </c>
      <c r="CG50" s="207">
        <f>ROUND(BH50*(1+$CD50),2)</f>
        <v>39.5</v>
      </c>
      <c r="CH50" s="212"/>
      <c r="CI50" s="236">
        <f>CG50*0.9</f>
        <v>35.550000000000004</v>
      </c>
      <c r="CJ50" s="236">
        <f>CG50*0.85</f>
        <v>33.574999999999996</v>
      </c>
    </row>
    <row r="51" spans="1:88" ht="23.25" hidden="1" outlineLevel="1" x14ac:dyDescent="0.3">
      <c r="A51" s="35">
        <v>110221</v>
      </c>
      <c r="B51" s="35"/>
      <c r="C51" s="35">
        <v>7896226102214</v>
      </c>
      <c r="D51" s="52" t="s">
        <v>36</v>
      </c>
      <c r="E51" s="48">
        <f t="shared" si="1"/>
        <v>20.079999999999998</v>
      </c>
      <c r="F51" s="48">
        <f t="shared" si="3"/>
        <v>26.82</v>
      </c>
      <c r="G51" s="48">
        <f t="shared" si="4"/>
        <v>21.47</v>
      </c>
      <c r="H51" s="48">
        <f t="shared" si="5"/>
        <v>28.61</v>
      </c>
      <c r="I51" s="48">
        <f t="shared" si="6"/>
        <v>21.62</v>
      </c>
      <c r="J51" s="48">
        <f t="shared" si="7"/>
        <v>28.81</v>
      </c>
      <c r="K51" s="48">
        <f t="shared" si="8"/>
        <v>21.77</v>
      </c>
      <c r="L51" s="48">
        <f t="shared" si="9"/>
        <v>29</v>
      </c>
      <c r="M51" s="48">
        <f t="shared" si="10"/>
        <v>22.4</v>
      </c>
      <c r="N51" s="48">
        <f t="shared" si="11"/>
        <v>29.81</v>
      </c>
      <c r="O51" s="48">
        <f t="shared" si="12"/>
        <v>18.920000000000002</v>
      </c>
      <c r="P51" s="48">
        <f t="shared" si="2"/>
        <v>26.15</v>
      </c>
      <c r="R51" s="58" t="s">
        <v>136</v>
      </c>
      <c r="S51" s="184" t="s">
        <v>133</v>
      </c>
      <c r="T51" s="190"/>
      <c r="U51" s="190"/>
      <c r="W51" s="141"/>
      <c r="Y51" s="44">
        <v>20.079999999999998</v>
      </c>
      <c r="Z51" s="44">
        <v>26.82</v>
      </c>
      <c r="AA51" s="44">
        <v>21.47</v>
      </c>
      <c r="AB51" s="44">
        <v>28.61</v>
      </c>
      <c r="AC51" s="44">
        <v>21.62</v>
      </c>
      <c r="AD51" s="44">
        <v>28.81</v>
      </c>
      <c r="AE51" s="44">
        <v>21.77</v>
      </c>
      <c r="AF51" s="44">
        <v>29</v>
      </c>
      <c r="AG51" s="44">
        <v>22.4</v>
      </c>
      <c r="AH51" s="44">
        <v>29.81</v>
      </c>
      <c r="AI51" s="44">
        <v>18.920000000000002</v>
      </c>
      <c r="AJ51" s="44">
        <v>26.15</v>
      </c>
      <c r="AM51" s="176"/>
      <c r="AN51" s="176"/>
      <c r="AO51" s="176"/>
      <c r="AP51" s="176"/>
      <c r="AQ51" s="176"/>
      <c r="AR51" s="176"/>
      <c r="AS51" s="176"/>
      <c r="AT51" s="176"/>
      <c r="AU51" s="176"/>
      <c r="AV51" s="176"/>
      <c r="AW51" s="176"/>
      <c r="AX51" s="176"/>
      <c r="BA51" s="6">
        <v>20.079999999999998</v>
      </c>
      <c r="BB51" s="6">
        <v>26.82</v>
      </c>
      <c r="BC51" s="6">
        <v>21.47</v>
      </c>
      <c r="BD51" s="6">
        <v>28.61</v>
      </c>
      <c r="BE51" s="6">
        <v>21.62</v>
      </c>
      <c r="BF51" s="6">
        <v>28.81</v>
      </c>
      <c r="BG51" s="6">
        <v>21.77</v>
      </c>
      <c r="BH51" s="6">
        <v>29</v>
      </c>
      <c r="BI51" s="6">
        <v>22.4</v>
      </c>
      <c r="BJ51" s="6">
        <v>29.81</v>
      </c>
      <c r="BK51" s="6">
        <v>18.920000000000002</v>
      </c>
      <c r="BL51" s="6">
        <v>26.15</v>
      </c>
      <c r="CA51" s="224"/>
      <c r="CB51" s="224"/>
    </row>
    <row r="52" spans="1:88" ht="23.25" outlineLevel="1" collapsed="1" x14ac:dyDescent="0.35">
      <c r="A52" s="35">
        <v>110301</v>
      </c>
      <c r="B52" s="35"/>
      <c r="C52" s="35">
        <v>7896226103013</v>
      </c>
      <c r="D52" s="241" t="s">
        <v>141</v>
      </c>
      <c r="E52" s="48">
        <f t="shared" si="1"/>
        <v>38.44</v>
      </c>
      <c r="F52" s="48">
        <f t="shared" si="3"/>
        <v>51.35</v>
      </c>
      <c r="G52" s="48">
        <f t="shared" si="4"/>
        <v>41.11</v>
      </c>
      <c r="H52" s="48">
        <f t="shared" si="5"/>
        <v>54.79</v>
      </c>
      <c r="I52" s="48">
        <f t="shared" si="6"/>
        <v>41.39</v>
      </c>
      <c r="J52" s="48">
        <f t="shared" si="7"/>
        <v>55.17</v>
      </c>
      <c r="K52" s="242">
        <f t="shared" si="8"/>
        <v>41.69</v>
      </c>
      <c r="L52" s="242">
        <f t="shared" si="9"/>
        <v>55.54</v>
      </c>
      <c r="M52" s="48">
        <f t="shared" si="10"/>
        <v>42.89</v>
      </c>
      <c r="N52" s="48">
        <f t="shared" si="11"/>
        <v>57.1</v>
      </c>
      <c r="O52" s="48">
        <f t="shared" si="12"/>
        <v>36.22</v>
      </c>
      <c r="P52" s="48">
        <f t="shared" si="2"/>
        <v>50.07</v>
      </c>
      <c r="Q52" s="240"/>
      <c r="R52" s="57" t="s">
        <v>135</v>
      </c>
      <c r="S52" s="178" t="s">
        <v>132</v>
      </c>
      <c r="T52" s="195"/>
      <c r="U52" s="201">
        <v>1.35E-2</v>
      </c>
      <c r="V52" s="200"/>
      <c r="W52" s="209">
        <v>1.11E-2</v>
      </c>
      <c r="Y52" s="44">
        <v>38.020000000000003</v>
      </c>
      <c r="Z52" s="44">
        <v>50.79</v>
      </c>
      <c r="AA52" s="44">
        <v>40.659999999999997</v>
      </c>
      <c r="AB52" s="44">
        <v>54.19</v>
      </c>
      <c r="AC52" s="44">
        <v>40.94</v>
      </c>
      <c r="AD52" s="44">
        <v>54.56</v>
      </c>
      <c r="AE52" s="44">
        <v>41.23</v>
      </c>
      <c r="AF52" s="44">
        <v>54.93</v>
      </c>
      <c r="AG52" s="44">
        <v>42.42</v>
      </c>
      <c r="AH52" s="44">
        <v>56.47</v>
      </c>
      <c r="AI52" s="44">
        <v>35.82</v>
      </c>
      <c r="AJ52" s="44">
        <v>49.52</v>
      </c>
      <c r="AM52" s="176">
        <f>VLOOKUP($A52,'[1]Entrada de Dados'!$A$2:$P$69,COLUMN('[1]Entrada de Dados'!E$1),FALSE)-Y52</f>
        <v>0</v>
      </c>
      <c r="AN52" s="176">
        <f>VLOOKUP($A52,'[1]Entrada de Dados'!$A$2:$P$69,COLUMN('[1]Entrada de Dados'!F$1),FALSE)-Z52</f>
        <v>0</v>
      </c>
      <c r="AO52" s="176">
        <f>VLOOKUP($A52,'[1]Entrada de Dados'!$A$2:$P$69,COLUMN('[1]Entrada de Dados'!G$1),FALSE)-AA52</f>
        <v>0</v>
      </c>
      <c r="AP52" s="176">
        <f>VLOOKUP($A52,'[1]Entrada de Dados'!$A$2:$P$69,COLUMN('[1]Entrada de Dados'!H$1),FALSE)-AB52</f>
        <v>0</v>
      </c>
      <c r="AQ52" s="176">
        <f>VLOOKUP($A52,'[1]Entrada de Dados'!$A$2:$P$69,COLUMN('[1]Entrada de Dados'!I$1),FALSE)-AC52</f>
        <v>0</v>
      </c>
      <c r="AR52" s="176">
        <f>VLOOKUP($A52,'[1]Entrada de Dados'!$A$2:$P$69,COLUMN('[1]Entrada de Dados'!J$1),FALSE)-AD52</f>
        <v>0</v>
      </c>
      <c r="AS52" s="176">
        <f>VLOOKUP($A52,'[1]Entrada de Dados'!$A$2:$P$69,COLUMN('[1]Entrada de Dados'!K$1),FALSE)-AE52</f>
        <v>0</v>
      </c>
      <c r="AT52" s="176">
        <f>VLOOKUP($A52,'[1]Entrada de Dados'!$A$2:$P$69,COLUMN('[1]Entrada de Dados'!L$1),FALSE)-AF52</f>
        <v>0</v>
      </c>
      <c r="AU52" s="176">
        <f>VLOOKUP($A52,'[1]Entrada de Dados'!$A$2:$P$69,COLUMN('[1]Entrada de Dados'!M$1),FALSE)-AG52</f>
        <v>0</v>
      </c>
      <c r="AV52" s="176">
        <f>VLOOKUP($A52,'[1]Entrada de Dados'!$A$2:$P$69,COLUMN('[1]Entrada de Dados'!N$1),FALSE)-AH52</f>
        <v>0</v>
      </c>
      <c r="AW52" s="176">
        <f>VLOOKUP($A52,'[1]Entrada de Dados'!$A$2:$P$69,COLUMN('[1]Entrada de Dados'!O$1),FALSE)-AI52</f>
        <v>0</v>
      </c>
      <c r="AX52" s="176">
        <f>VLOOKUP($A52,'[1]Entrada de Dados'!$A$2:$P$69,COLUMN('[1]Entrada de Dados'!P$1),FALSE)-AJ52</f>
        <v>0</v>
      </c>
      <c r="BA52" s="6">
        <v>38.020000000000003</v>
      </c>
      <c r="BB52" s="6">
        <v>50.79</v>
      </c>
      <c r="BC52" s="6">
        <v>40.659999999999997</v>
      </c>
      <c r="BD52" s="6">
        <v>54.19</v>
      </c>
      <c r="BE52" s="6">
        <v>40.94</v>
      </c>
      <c r="BF52" s="6">
        <v>54.56</v>
      </c>
      <c r="BG52" s="6">
        <v>41.23</v>
      </c>
      <c r="BH52" s="6">
        <v>54.93</v>
      </c>
      <c r="BI52" s="6">
        <v>42.42</v>
      </c>
      <c r="BJ52" s="6">
        <v>56.47</v>
      </c>
      <c r="BK52" s="6">
        <v>35.82</v>
      </c>
      <c r="BL52" s="6">
        <v>49.52</v>
      </c>
      <c r="BZ52" s="240"/>
      <c r="CA52" s="243"/>
      <c r="CB52" s="244">
        <f>W52</f>
        <v>1.11E-2</v>
      </c>
      <c r="CC52" s="206"/>
      <c r="CD52" s="211">
        <f>U52</f>
        <v>1.35E-2</v>
      </c>
      <c r="CE52" s="206"/>
      <c r="CF52" s="207">
        <f t="shared" ref="CF52:CG54" si="15">ROUND(BG52*(1+$CD52),2)</f>
        <v>41.79</v>
      </c>
      <c r="CG52" s="207">
        <f t="shared" si="15"/>
        <v>55.67</v>
      </c>
      <c r="CH52" s="206"/>
      <c r="CI52" s="236">
        <f>CG52*0.9</f>
        <v>50.103000000000002</v>
      </c>
      <c r="CJ52" s="236">
        <f>CG52*0.85</f>
        <v>47.319499999999998</v>
      </c>
    </row>
    <row r="53" spans="1:88" s="49" customFormat="1" ht="23.25" customHeight="1" x14ac:dyDescent="0.35">
      <c r="A53" s="35">
        <v>110302</v>
      </c>
      <c r="B53" s="35"/>
      <c r="C53" s="35">
        <v>7896226103020</v>
      </c>
      <c r="D53" s="241" t="s">
        <v>129</v>
      </c>
      <c r="E53" s="48">
        <f t="shared" si="1"/>
        <v>80.5</v>
      </c>
      <c r="F53" s="48">
        <f t="shared" si="3"/>
        <v>107.54</v>
      </c>
      <c r="G53" s="48">
        <f t="shared" si="4"/>
        <v>86.09</v>
      </c>
      <c r="H53" s="48">
        <f t="shared" si="5"/>
        <v>114.75</v>
      </c>
      <c r="I53" s="48">
        <f t="shared" si="6"/>
        <v>86.69</v>
      </c>
      <c r="J53" s="48">
        <f t="shared" si="7"/>
        <v>115.53</v>
      </c>
      <c r="K53" s="242">
        <f t="shared" si="8"/>
        <v>87.3</v>
      </c>
      <c r="L53" s="242">
        <f t="shared" si="9"/>
        <v>116.32</v>
      </c>
      <c r="M53" s="48">
        <f t="shared" si="10"/>
        <v>89.83</v>
      </c>
      <c r="N53" s="48">
        <f t="shared" si="11"/>
        <v>119.56</v>
      </c>
      <c r="O53" s="48">
        <f t="shared" si="12"/>
        <v>75.86</v>
      </c>
      <c r="P53" s="48">
        <f t="shared" si="2"/>
        <v>104.86</v>
      </c>
      <c r="Q53" s="240"/>
      <c r="R53" s="57" t="s">
        <v>135</v>
      </c>
      <c r="S53" s="178" t="s">
        <v>132</v>
      </c>
      <c r="T53" s="195"/>
      <c r="U53" s="201">
        <v>1.35E-2</v>
      </c>
      <c r="V53" s="200"/>
      <c r="W53" s="209">
        <v>1.7999999999999999E-2</v>
      </c>
      <c r="X53"/>
      <c r="Y53" s="44">
        <v>79.08</v>
      </c>
      <c r="Z53" s="44">
        <v>105.64</v>
      </c>
      <c r="AA53" s="44">
        <v>84.57</v>
      </c>
      <c r="AB53" s="44">
        <v>112.72</v>
      </c>
      <c r="AC53" s="44">
        <v>85.16</v>
      </c>
      <c r="AD53" s="44">
        <v>113.49</v>
      </c>
      <c r="AE53" s="44">
        <v>85.76</v>
      </c>
      <c r="AF53" s="44">
        <v>114.26</v>
      </c>
      <c r="AG53" s="44">
        <v>88.24</v>
      </c>
      <c r="AH53" s="44">
        <v>117.45</v>
      </c>
      <c r="AI53" s="44">
        <v>74.52</v>
      </c>
      <c r="AJ53" s="44">
        <v>103.01</v>
      </c>
      <c r="AM53" s="176">
        <f>VLOOKUP($A53,'[1]Entrada de Dados'!$A$2:$P$69,COLUMN('[1]Entrada de Dados'!E$1),FALSE)-Y53</f>
        <v>0</v>
      </c>
      <c r="AN53" s="176">
        <f>VLOOKUP($A53,'[1]Entrada de Dados'!$A$2:$P$69,COLUMN('[1]Entrada de Dados'!F$1),FALSE)-Z53</f>
        <v>0</v>
      </c>
      <c r="AO53" s="176">
        <f>VLOOKUP($A53,'[1]Entrada de Dados'!$A$2:$P$69,COLUMN('[1]Entrada de Dados'!G$1),FALSE)-AA53</f>
        <v>0</v>
      </c>
      <c r="AP53" s="176">
        <f>VLOOKUP($A53,'[1]Entrada de Dados'!$A$2:$P$69,COLUMN('[1]Entrada de Dados'!H$1),FALSE)-AB53</f>
        <v>0</v>
      </c>
      <c r="AQ53" s="176">
        <f>VLOOKUP($A53,'[1]Entrada de Dados'!$A$2:$P$69,COLUMN('[1]Entrada de Dados'!I$1),FALSE)-AC53</f>
        <v>0</v>
      </c>
      <c r="AR53" s="176">
        <f>VLOOKUP($A53,'[1]Entrada de Dados'!$A$2:$P$69,COLUMN('[1]Entrada de Dados'!J$1),FALSE)-AD53</f>
        <v>0</v>
      </c>
      <c r="AS53" s="176">
        <f>VLOOKUP($A53,'[1]Entrada de Dados'!$A$2:$P$69,COLUMN('[1]Entrada de Dados'!K$1),FALSE)-AE53</f>
        <v>0</v>
      </c>
      <c r="AT53" s="176">
        <f>VLOOKUP($A53,'[1]Entrada de Dados'!$A$2:$P$69,COLUMN('[1]Entrada de Dados'!L$1),FALSE)-AF53</f>
        <v>0</v>
      </c>
      <c r="AU53" s="176">
        <f>VLOOKUP($A53,'[1]Entrada de Dados'!$A$2:$P$69,COLUMN('[1]Entrada de Dados'!M$1),FALSE)-AG53</f>
        <v>0</v>
      </c>
      <c r="AV53" s="176">
        <f>VLOOKUP($A53,'[1]Entrada de Dados'!$A$2:$P$69,COLUMN('[1]Entrada de Dados'!N$1),FALSE)-AH53</f>
        <v>0</v>
      </c>
      <c r="AW53" s="176">
        <f>VLOOKUP($A53,'[1]Entrada de Dados'!$A$2:$P$69,COLUMN('[1]Entrada de Dados'!O$1),FALSE)-AI53</f>
        <v>0</v>
      </c>
      <c r="AX53" s="176">
        <f>VLOOKUP($A53,'[1]Entrada de Dados'!$A$2:$P$69,COLUMN('[1]Entrada de Dados'!P$1),FALSE)-AJ53</f>
        <v>0</v>
      </c>
      <c r="BA53" s="49">
        <v>79.08</v>
      </c>
      <c r="BB53" s="49">
        <v>105.64</v>
      </c>
      <c r="BC53" s="49">
        <v>84.57</v>
      </c>
      <c r="BD53" s="49">
        <v>112.72</v>
      </c>
      <c r="BE53" s="49">
        <v>85.16</v>
      </c>
      <c r="BF53" s="49">
        <v>113.49</v>
      </c>
      <c r="BG53" s="49">
        <v>85.76</v>
      </c>
      <c r="BH53" s="49">
        <v>114.26</v>
      </c>
      <c r="BI53" s="49">
        <v>88.24</v>
      </c>
      <c r="BJ53" s="49">
        <v>117.45</v>
      </c>
      <c r="BK53" s="49">
        <v>74.52</v>
      </c>
      <c r="BL53" s="49">
        <v>103.01</v>
      </c>
      <c r="BZ53" s="240"/>
      <c r="CA53" s="243"/>
      <c r="CB53" s="244">
        <v>1.11E-2</v>
      </c>
      <c r="CC53" s="213"/>
      <c r="CD53" s="211">
        <f>U53</f>
        <v>1.35E-2</v>
      </c>
      <c r="CE53" s="213"/>
      <c r="CF53" s="207">
        <f t="shared" si="15"/>
        <v>86.92</v>
      </c>
      <c r="CG53" s="207">
        <f t="shared" si="15"/>
        <v>115.8</v>
      </c>
      <c r="CH53" s="213"/>
      <c r="CI53" s="236">
        <f>CG53*0.9</f>
        <v>104.22</v>
      </c>
      <c r="CJ53" s="236">
        <f>CG53*0.85</f>
        <v>98.429999999999993</v>
      </c>
    </row>
    <row r="54" spans="1:88" ht="23.25" customHeight="1" x14ac:dyDescent="0.35">
      <c r="A54" s="35">
        <v>110303</v>
      </c>
      <c r="B54" s="35"/>
      <c r="C54" s="35">
        <v>7896226103037</v>
      </c>
      <c r="D54" s="241" t="s">
        <v>131</v>
      </c>
      <c r="E54" s="48">
        <f t="shared" si="1"/>
        <v>110.73</v>
      </c>
      <c r="F54" s="48">
        <f t="shared" si="3"/>
        <v>147.91999999999999</v>
      </c>
      <c r="G54" s="48">
        <f t="shared" si="4"/>
        <v>118.41</v>
      </c>
      <c r="H54" s="48">
        <f t="shared" si="5"/>
        <v>157.84</v>
      </c>
      <c r="I54" s="48">
        <f t="shared" si="6"/>
        <v>119.24</v>
      </c>
      <c r="J54" s="48">
        <f t="shared" si="7"/>
        <v>158.9</v>
      </c>
      <c r="K54" s="242">
        <f t="shared" si="8"/>
        <v>120.08</v>
      </c>
      <c r="L54" s="242">
        <f t="shared" si="9"/>
        <v>159.97999999999999</v>
      </c>
      <c r="M54" s="48">
        <f t="shared" si="10"/>
        <v>123.55</v>
      </c>
      <c r="N54" s="48">
        <f t="shared" si="11"/>
        <v>164.45</v>
      </c>
      <c r="O54" s="48">
        <f t="shared" si="12"/>
        <v>104.33</v>
      </c>
      <c r="P54" s="48">
        <f t="shared" si="2"/>
        <v>144.24</v>
      </c>
      <c r="Q54" s="240"/>
      <c r="R54" s="58" t="s">
        <v>135</v>
      </c>
      <c r="S54" s="178" t="s">
        <v>132</v>
      </c>
      <c r="T54" s="195"/>
      <c r="U54" s="201">
        <v>0</v>
      </c>
      <c r="V54" s="200"/>
      <c r="W54" s="209">
        <v>1E-3</v>
      </c>
      <c r="Y54" s="44">
        <v>110.62</v>
      </c>
      <c r="Z54" s="44">
        <v>147.77000000000001</v>
      </c>
      <c r="AA54" s="44">
        <v>118.29</v>
      </c>
      <c r="AB54" s="44">
        <v>157.68</v>
      </c>
      <c r="AC54" s="44">
        <v>119.12</v>
      </c>
      <c r="AD54" s="44">
        <v>158.74</v>
      </c>
      <c r="AE54" s="44">
        <v>119.96</v>
      </c>
      <c r="AF54" s="44">
        <v>159.82</v>
      </c>
      <c r="AG54" s="44">
        <v>123.43</v>
      </c>
      <c r="AH54" s="44">
        <v>164.29</v>
      </c>
      <c r="AI54" s="44">
        <v>104.23</v>
      </c>
      <c r="AJ54" s="44">
        <v>144.1</v>
      </c>
      <c r="AM54" s="176">
        <f>VLOOKUP($A54,'[1]Entrada de Dados'!$A$2:$P$69,COLUMN('[1]Entrada de Dados'!E$1),FALSE)-Y54</f>
        <v>0</v>
      </c>
      <c r="AN54" s="176">
        <f>VLOOKUP($A54,'[1]Entrada de Dados'!$A$2:$P$69,COLUMN('[1]Entrada de Dados'!F$1),FALSE)-Z54</f>
        <v>0</v>
      </c>
      <c r="AO54" s="176">
        <f>VLOOKUP($A54,'[1]Entrada de Dados'!$A$2:$P$69,COLUMN('[1]Entrada de Dados'!G$1),FALSE)-AA54</f>
        <v>0</v>
      </c>
      <c r="AP54" s="176">
        <f>VLOOKUP($A54,'[1]Entrada de Dados'!$A$2:$P$69,COLUMN('[1]Entrada de Dados'!H$1),FALSE)-AB54</f>
        <v>0</v>
      </c>
      <c r="AQ54" s="176">
        <f>VLOOKUP($A54,'[1]Entrada de Dados'!$A$2:$P$69,COLUMN('[1]Entrada de Dados'!I$1),FALSE)-AC54</f>
        <v>0</v>
      </c>
      <c r="AR54" s="176">
        <f>VLOOKUP($A54,'[1]Entrada de Dados'!$A$2:$P$69,COLUMN('[1]Entrada de Dados'!J$1),FALSE)-AD54</f>
        <v>0</v>
      </c>
      <c r="AS54" s="176">
        <f>VLOOKUP($A54,'[1]Entrada de Dados'!$A$2:$P$69,COLUMN('[1]Entrada de Dados'!K$1),FALSE)-AE54</f>
        <v>0</v>
      </c>
      <c r="AT54" s="176">
        <f>VLOOKUP($A54,'[1]Entrada de Dados'!$A$2:$P$69,COLUMN('[1]Entrada de Dados'!L$1),FALSE)-AF54</f>
        <v>0</v>
      </c>
      <c r="AU54" s="176">
        <f>VLOOKUP($A54,'[1]Entrada de Dados'!$A$2:$P$69,COLUMN('[1]Entrada de Dados'!M$1),FALSE)-AG54</f>
        <v>0</v>
      </c>
      <c r="AV54" s="176">
        <f>VLOOKUP($A54,'[1]Entrada de Dados'!$A$2:$P$69,COLUMN('[1]Entrada de Dados'!N$1),FALSE)-AH54</f>
        <v>0</v>
      </c>
      <c r="AW54" s="176">
        <f>VLOOKUP($A54,'[1]Entrada de Dados'!$A$2:$P$69,COLUMN('[1]Entrada de Dados'!O$1),FALSE)-AI54</f>
        <v>0</v>
      </c>
      <c r="AX54" s="176">
        <f>VLOOKUP($A54,'[1]Entrada de Dados'!$A$2:$P$69,COLUMN('[1]Entrada de Dados'!P$1),FALSE)-AJ54</f>
        <v>0</v>
      </c>
      <c r="BA54" s="6">
        <v>110.62</v>
      </c>
      <c r="BB54" s="6">
        <v>147.77000000000001</v>
      </c>
      <c r="BC54" s="6">
        <v>118.29</v>
      </c>
      <c r="BD54" s="6">
        <v>157.68</v>
      </c>
      <c r="BE54" s="6">
        <v>119.12</v>
      </c>
      <c r="BF54" s="6">
        <v>158.74</v>
      </c>
      <c r="BG54" s="6">
        <v>119.96</v>
      </c>
      <c r="BH54" s="6">
        <v>159.82</v>
      </c>
      <c r="BI54" s="6">
        <v>123.43</v>
      </c>
      <c r="BJ54" s="6">
        <v>164.29</v>
      </c>
      <c r="BK54" s="6">
        <v>104.23</v>
      </c>
      <c r="BL54" s="6">
        <v>144.1</v>
      </c>
      <c r="BZ54" s="240"/>
      <c r="CA54" s="243"/>
      <c r="CB54" s="244">
        <f>W54</f>
        <v>1E-3</v>
      </c>
      <c r="CC54" s="206"/>
      <c r="CD54" s="211">
        <f>U54</f>
        <v>0</v>
      </c>
      <c r="CE54" s="206"/>
      <c r="CF54" s="207">
        <f t="shared" si="15"/>
        <v>119.96</v>
      </c>
      <c r="CG54" s="207">
        <f t="shared" si="15"/>
        <v>159.82</v>
      </c>
      <c r="CH54" s="206"/>
      <c r="CI54" s="236">
        <f>CG54*0.9</f>
        <v>143.83799999999999</v>
      </c>
      <c r="CJ54" s="236">
        <f>CG54*0.85</f>
        <v>135.84699999999998</v>
      </c>
    </row>
    <row r="55" spans="1:88" ht="23.25" hidden="1" outlineLevel="1" x14ac:dyDescent="0.3">
      <c r="A55" s="35">
        <v>110308</v>
      </c>
      <c r="B55" s="35"/>
      <c r="C55" s="35">
        <v>7896226103082</v>
      </c>
      <c r="D55" s="52" t="s">
        <v>130</v>
      </c>
      <c r="E55" s="48">
        <f t="shared" si="1"/>
        <v>58.01</v>
      </c>
      <c r="F55" s="48">
        <f t="shared" si="3"/>
        <v>77.489999999999995</v>
      </c>
      <c r="G55" s="48">
        <f t="shared" si="4"/>
        <v>62.04</v>
      </c>
      <c r="H55" s="48">
        <f t="shared" si="5"/>
        <v>82.69</v>
      </c>
      <c r="I55" s="48">
        <f t="shared" si="6"/>
        <v>62.47</v>
      </c>
      <c r="J55" s="48">
        <f t="shared" si="7"/>
        <v>83.25</v>
      </c>
      <c r="K55" s="48">
        <f t="shared" si="8"/>
        <v>62.91</v>
      </c>
      <c r="L55" s="48">
        <f t="shared" si="9"/>
        <v>83.82</v>
      </c>
      <c r="M55" s="48">
        <f t="shared" si="10"/>
        <v>64.73</v>
      </c>
      <c r="N55" s="48">
        <f t="shared" si="11"/>
        <v>86.16</v>
      </c>
      <c r="O55" s="48">
        <f t="shared" si="12"/>
        <v>54.66</v>
      </c>
      <c r="P55" s="48">
        <f t="shared" si="2"/>
        <v>75.569999999999993</v>
      </c>
      <c r="R55" s="58" t="s">
        <v>136</v>
      </c>
      <c r="S55" s="184" t="s">
        <v>133</v>
      </c>
      <c r="T55" s="190"/>
      <c r="U55" s="190"/>
      <c r="W55" s="141"/>
      <c r="Y55" s="44">
        <v>58.01</v>
      </c>
      <c r="Z55" s="44">
        <v>77.489999999999995</v>
      </c>
      <c r="AA55" s="44">
        <v>62.04</v>
      </c>
      <c r="AB55" s="44">
        <v>82.69</v>
      </c>
      <c r="AC55" s="44">
        <v>62.47</v>
      </c>
      <c r="AD55" s="44">
        <v>83.25</v>
      </c>
      <c r="AE55" s="44">
        <v>62.91</v>
      </c>
      <c r="AF55" s="44">
        <v>83.82</v>
      </c>
      <c r="AG55" s="44">
        <v>64.73</v>
      </c>
      <c r="AH55" s="44">
        <v>86.16</v>
      </c>
      <c r="AI55" s="44">
        <v>54.66</v>
      </c>
      <c r="AJ55" s="44">
        <v>75.569999999999993</v>
      </c>
      <c r="AM55" s="176"/>
      <c r="AN55" s="176"/>
      <c r="AO55" s="176"/>
      <c r="AP55" s="176"/>
      <c r="AQ55" s="176"/>
      <c r="AR55" s="176"/>
      <c r="AS55" s="176"/>
      <c r="AT55" s="176"/>
      <c r="AU55" s="176"/>
      <c r="AV55" s="176"/>
      <c r="AW55" s="176"/>
      <c r="AX55" s="176"/>
      <c r="BA55" s="6">
        <v>58.01</v>
      </c>
      <c r="BB55" s="6">
        <v>77.489999999999995</v>
      </c>
      <c r="BC55" s="6">
        <v>62.04</v>
      </c>
      <c r="BD55" s="6">
        <v>82.69</v>
      </c>
      <c r="BE55" s="6">
        <v>62.47</v>
      </c>
      <c r="BF55" s="6">
        <v>83.25</v>
      </c>
      <c r="BG55" s="6">
        <v>62.91</v>
      </c>
      <c r="BH55" s="6">
        <v>83.82</v>
      </c>
      <c r="BI55" s="6">
        <v>64.73</v>
      </c>
      <c r="BJ55" s="6">
        <v>86.16</v>
      </c>
      <c r="BK55" s="6">
        <v>54.66</v>
      </c>
      <c r="BL55" s="6">
        <v>75.569999999999993</v>
      </c>
      <c r="CA55" s="224"/>
      <c r="CB55" s="224"/>
    </row>
    <row r="56" spans="1:88" ht="23.25" customHeight="1" outlineLevel="1" collapsed="1" x14ac:dyDescent="0.35">
      <c r="A56" s="35">
        <v>110228</v>
      </c>
      <c r="B56" s="35"/>
      <c r="C56" s="35">
        <v>7896226102283</v>
      </c>
      <c r="D56" s="241" t="s">
        <v>120</v>
      </c>
      <c r="E56" s="48">
        <f t="shared" si="1"/>
        <v>56.87</v>
      </c>
      <c r="F56" s="48">
        <f t="shared" si="3"/>
        <v>75.97</v>
      </c>
      <c r="G56" s="48">
        <f t="shared" si="4"/>
        <v>60.82</v>
      </c>
      <c r="H56" s="48">
        <f t="shared" si="5"/>
        <v>81.06</v>
      </c>
      <c r="I56" s="48">
        <f t="shared" si="6"/>
        <v>61.24</v>
      </c>
      <c r="J56" s="48">
        <f t="shared" si="7"/>
        <v>81.61</v>
      </c>
      <c r="K56" s="242">
        <f t="shared" si="8"/>
        <v>61.68</v>
      </c>
      <c r="L56" s="242">
        <f t="shared" si="9"/>
        <v>82.16</v>
      </c>
      <c r="M56" s="48">
        <f t="shared" si="10"/>
        <v>63.46</v>
      </c>
      <c r="N56" s="48">
        <f t="shared" si="11"/>
        <v>84.46</v>
      </c>
      <c r="O56" s="48">
        <f t="shared" si="12"/>
        <v>53.59</v>
      </c>
      <c r="P56" s="48">
        <f t="shared" si="2"/>
        <v>74.08</v>
      </c>
      <c r="Q56" s="240"/>
      <c r="R56" s="57" t="s">
        <v>135</v>
      </c>
      <c r="S56" s="178" t="s">
        <v>132</v>
      </c>
      <c r="T56" s="195"/>
      <c r="U56" s="201"/>
      <c r="V56" s="200"/>
      <c r="W56" s="209"/>
      <c r="Y56" s="44">
        <v>56.87</v>
      </c>
      <c r="Z56" s="44">
        <v>75.97</v>
      </c>
      <c r="AA56" s="44">
        <v>60.82</v>
      </c>
      <c r="AB56" s="44">
        <v>81.06</v>
      </c>
      <c r="AC56" s="44">
        <v>61.24</v>
      </c>
      <c r="AD56" s="44">
        <v>81.61</v>
      </c>
      <c r="AE56" s="44">
        <v>61.68</v>
      </c>
      <c r="AF56" s="44">
        <v>82.16</v>
      </c>
      <c r="AG56" s="44">
        <v>63.46</v>
      </c>
      <c r="AH56" s="44">
        <v>84.46</v>
      </c>
      <c r="AI56" s="44">
        <v>53.59</v>
      </c>
      <c r="AJ56" s="44">
        <v>74.08</v>
      </c>
      <c r="AM56" s="176">
        <f>VLOOKUP($A56,'[1]Entrada de Dados'!$A$2:$P$69,COLUMN('[1]Entrada de Dados'!E$1),FALSE)-Y56</f>
        <v>0</v>
      </c>
      <c r="AN56" s="176">
        <f>VLOOKUP($A56,'[1]Entrada de Dados'!$A$2:$P$69,COLUMN('[1]Entrada de Dados'!F$1),FALSE)-Z56</f>
        <v>0</v>
      </c>
      <c r="AO56" s="176">
        <f>VLOOKUP($A56,'[1]Entrada de Dados'!$A$2:$P$69,COLUMN('[1]Entrada de Dados'!G$1),FALSE)-AA56</f>
        <v>0</v>
      </c>
      <c r="AP56" s="176">
        <f>VLOOKUP($A56,'[1]Entrada de Dados'!$A$2:$P$69,COLUMN('[1]Entrada de Dados'!H$1),FALSE)-AB56</f>
        <v>0</v>
      </c>
      <c r="AQ56" s="176">
        <f>VLOOKUP($A56,'[1]Entrada de Dados'!$A$2:$P$69,COLUMN('[1]Entrada de Dados'!I$1),FALSE)-AC56</f>
        <v>0</v>
      </c>
      <c r="AR56" s="176">
        <f>VLOOKUP($A56,'[1]Entrada de Dados'!$A$2:$P$69,COLUMN('[1]Entrada de Dados'!J$1),FALSE)-AD56</f>
        <v>0</v>
      </c>
      <c r="AS56" s="176">
        <f>VLOOKUP($A56,'[1]Entrada de Dados'!$A$2:$P$69,COLUMN('[1]Entrada de Dados'!K$1),FALSE)-AE56</f>
        <v>0</v>
      </c>
      <c r="AT56" s="176">
        <f>VLOOKUP($A56,'[1]Entrada de Dados'!$A$2:$P$69,COLUMN('[1]Entrada de Dados'!L$1),FALSE)-AF56</f>
        <v>0</v>
      </c>
      <c r="AU56" s="176">
        <f>VLOOKUP($A56,'[1]Entrada de Dados'!$A$2:$P$69,COLUMN('[1]Entrada de Dados'!M$1),FALSE)-AG56</f>
        <v>0</v>
      </c>
      <c r="AV56" s="176">
        <f>VLOOKUP($A56,'[1]Entrada de Dados'!$A$2:$P$69,COLUMN('[1]Entrada de Dados'!N$1),FALSE)-AH56</f>
        <v>0</v>
      </c>
      <c r="AW56" s="176">
        <f>VLOOKUP($A56,'[1]Entrada de Dados'!$A$2:$P$69,COLUMN('[1]Entrada de Dados'!O$1),FALSE)-AI56</f>
        <v>0</v>
      </c>
      <c r="AX56" s="176">
        <f>VLOOKUP($A56,'[1]Entrada de Dados'!$A$2:$P$69,COLUMN('[1]Entrada de Dados'!P$1),FALSE)-AJ56</f>
        <v>0</v>
      </c>
      <c r="BA56" s="6">
        <v>56.87</v>
      </c>
      <c r="BB56" s="6">
        <v>75.97</v>
      </c>
      <c r="BC56" s="6">
        <v>60.82</v>
      </c>
      <c r="BD56" s="6">
        <v>81.06</v>
      </c>
      <c r="BE56" s="6">
        <v>61.24</v>
      </c>
      <c r="BF56" s="6">
        <v>81.61</v>
      </c>
      <c r="BG56" s="6">
        <v>61.68</v>
      </c>
      <c r="BH56" s="6">
        <v>82.16</v>
      </c>
      <c r="BI56" s="6">
        <v>63.46</v>
      </c>
      <c r="BJ56" s="6">
        <v>84.46</v>
      </c>
      <c r="BK56" s="6">
        <v>53.59</v>
      </c>
      <c r="BL56" s="6">
        <v>74.08</v>
      </c>
      <c r="BZ56" s="240"/>
      <c r="CA56" s="243"/>
      <c r="CB56" s="244"/>
      <c r="CC56" s="206"/>
      <c r="CD56" s="211"/>
      <c r="CE56" s="206"/>
      <c r="CF56" s="207">
        <f t="shared" ref="CF56:CG58" si="16">ROUND(BG56*(1+$CD56),2)</f>
        <v>61.68</v>
      </c>
      <c r="CG56" s="207">
        <f t="shared" si="16"/>
        <v>82.16</v>
      </c>
      <c r="CH56" s="206"/>
      <c r="CI56" s="236">
        <f>CG56*0.9</f>
        <v>73.944000000000003</v>
      </c>
      <c r="CJ56" s="236">
        <f>CG56*0.85</f>
        <v>69.835999999999999</v>
      </c>
    </row>
    <row r="57" spans="1:88" ht="23.25" outlineLevel="1" x14ac:dyDescent="0.35">
      <c r="A57" s="35">
        <v>110273</v>
      </c>
      <c r="B57" s="35"/>
      <c r="C57" s="35">
        <v>7896226102733</v>
      </c>
      <c r="D57" s="241" t="s">
        <v>121</v>
      </c>
      <c r="E57" s="48">
        <f t="shared" si="1"/>
        <v>22.75</v>
      </c>
      <c r="F57" s="48">
        <f t="shared" si="3"/>
        <v>30.4</v>
      </c>
      <c r="G57" s="48">
        <f t="shared" si="4"/>
        <v>24.33</v>
      </c>
      <c r="H57" s="48">
        <f t="shared" si="5"/>
        <v>32.43</v>
      </c>
      <c r="I57" s="48">
        <f t="shared" si="6"/>
        <v>24.51</v>
      </c>
      <c r="J57" s="48">
        <f t="shared" si="7"/>
        <v>32.659999999999997</v>
      </c>
      <c r="K57" s="242">
        <f t="shared" si="8"/>
        <v>24.68</v>
      </c>
      <c r="L57" s="242">
        <f t="shared" si="9"/>
        <v>32.880000000000003</v>
      </c>
      <c r="M57" s="48">
        <f t="shared" si="10"/>
        <v>25.39</v>
      </c>
      <c r="N57" s="48">
        <f t="shared" si="11"/>
        <v>33.799999999999997</v>
      </c>
      <c r="O57" s="48">
        <f t="shared" si="12"/>
        <v>21.44</v>
      </c>
      <c r="P57" s="48">
        <f t="shared" si="2"/>
        <v>29.64</v>
      </c>
      <c r="Q57" s="240"/>
      <c r="R57" s="57" t="s">
        <v>135</v>
      </c>
      <c r="S57" s="178" t="s">
        <v>132</v>
      </c>
      <c r="T57" s="195"/>
      <c r="U57" s="201"/>
      <c r="V57" s="200"/>
      <c r="W57" s="209"/>
      <c r="Y57" s="44">
        <v>22.75</v>
      </c>
      <c r="Z57" s="44">
        <v>30.4</v>
      </c>
      <c r="AA57" s="44">
        <v>24.33</v>
      </c>
      <c r="AB57" s="44">
        <v>32.43</v>
      </c>
      <c r="AC57" s="44">
        <v>24.51</v>
      </c>
      <c r="AD57" s="44">
        <v>32.659999999999997</v>
      </c>
      <c r="AE57" s="44">
        <v>24.68</v>
      </c>
      <c r="AF57" s="44">
        <v>32.880000000000003</v>
      </c>
      <c r="AG57" s="44">
        <v>25.39</v>
      </c>
      <c r="AH57" s="44">
        <v>33.799999999999997</v>
      </c>
      <c r="AI57" s="44">
        <v>21.44</v>
      </c>
      <c r="AJ57" s="44">
        <v>29.64</v>
      </c>
      <c r="AM57" s="176">
        <f>VLOOKUP($A57,'[1]Entrada de Dados'!$A$2:$P$69,COLUMN('[1]Entrada de Dados'!E$1),FALSE)-Y57</f>
        <v>0</v>
      </c>
      <c r="AN57" s="176">
        <f>VLOOKUP($A57,'[1]Entrada de Dados'!$A$2:$P$69,COLUMN('[1]Entrada de Dados'!F$1),FALSE)-Z57</f>
        <v>0</v>
      </c>
      <c r="AO57" s="176">
        <f>VLOOKUP($A57,'[1]Entrada de Dados'!$A$2:$P$69,COLUMN('[1]Entrada de Dados'!G$1),FALSE)-AA57</f>
        <v>0</v>
      </c>
      <c r="AP57" s="176">
        <f>VLOOKUP($A57,'[1]Entrada de Dados'!$A$2:$P$69,COLUMN('[1]Entrada de Dados'!H$1),FALSE)-AB57</f>
        <v>0</v>
      </c>
      <c r="AQ57" s="176">
        <f>VLOOKUP($A57,'[1]Entrada de Dados'!$A$2:$P$69,COLUMN('[1]Entrada de Dados'!I$1),FALSE)-AC57</f>
        <v>0</v>
      </c>
      <c r="AR57" s="176">
        <f>VLOOKUP($A57,'[1]Entrada de Dados'!$A$2:$P$69,COLUMN('[1]Entrada de Dados'!J$1),FALSE)-AD57</f>
        <v>0</v>
      </c>
      <c r="AS57" s="176">
        <f>VLOOKUP($A57,'[1]Entrada de Dados'!$A$2:$P$69,COLUMN('[1]Entrada de Dados'!K$1),FALSE)-AE57</f>
        <v>0</v>
      </c>
      <c r="AT57" s="176">
        <f>VLOOKUP($A57,'[1]Entrada de Dados'!$A$2:$P$69,COLUMN('[1]Entrada de Dados'!L$1),FALSE)-AF57</f>
        <v>0</v>
      </c>
      <c r="AU57" s="176">
        <f>VLOOKUP($A57,'[1]Entrada de Dados'!$A$2:$P$69,COLUMN('[1]Entrada de Dados'!M$1),FALSE)-AG57</f>
        <v>0</v>
      </c>
      <c r="AV57" s="176">
        <f>VLOOKUP($A57,'[1]Entrada de Dados'!$A$2:$P$69,COLUMN('[1]Entrada de Dados'!N$1),FALSE)-AH57</f>
        <v>0</v>
      </c>
      <c r="AW57" s="176">
        <f>VLOOKUP($A57,'[1]Entrada de Dados'!$A$2:$P$69,COLUMN('[1]Entrada de Dados'!O$1),FALSE)-AI57</f>
        <v>0</v>
      </c>
      <c r="AX57" s="176">
        <f>VLOOKUP($A57,'[1]Entrada de Dados'!$A$2:$P$69,COLUMN('[1]Entrada de Dados'!P$1),FALSE)-AJ57</f>
        <v>0</v>
      </c>
      <c r="BA57" s="6">
        <v>22.75</v>
      </c>
      <c r="BB57" s="6">
        <v>30.4</v>
      </c>
      <c r="BC57" s="6">
        <v>24.33</v>
      </c>
      <c r="BD57" s="6">
        <v>32.43</v>
      </c>
      <c r="BE57" s="6">
        <v>24.51</v>
      </c>
      <c r="BF57" s="6">
        <v>32.659999999999997</v>
      </c>
      <c r="BG57" s="6">
        <v>24.68</v>
      </c>
      <c r="BH57" s="6">
        <v>32.880000000000003</v>
      </c>
      <c r="BI57" s="6">
        <v>25.39</v>
      </c>
      <c r="BJ57" s="6">
        <v>33.799999999999997</v>
      </c>
      <c r="BK57" s="6">
        <v>21.44</v>
      </c>
      <c r="BL57" s="6">
        <v>29.64</v>
      </c>
      <c r="BZ57" s="240"/>
      <c r="CA57" s="243"/>
      <c r="CB57" s="244"/>
      <c r="CC57" s="206"/>
      <c r="CD57" s="211"/>
      <c r="CE57" s="206"/>
      <c r="CF57" s="207">
        <f t="shared" si="16"/>
        <v>24.68</v>
      </c>
      <c r="CG57" s="207">
        <f t="shared" si="16"/>
        <v>32.880000000000003</v>
      </c>
      <c r="CH57" s="206"/>
      <c r="CI57" s="236">
        <f>CG57*0.9</f>
        <v>29.592000000000002</v>
      </c>
      <c r="CJ57" s="236">
        <f>CG57*0.85</f>
        <v>27.948</v>
      </c>
    </row>
    <row r="58" spans="1:88" ht="23.25" customHeight="1" outlineLevel="1" x14ac:dyDescent="0.35">
      <c r="A58" s="35">
        <v>110233</v>
      </c>
      <c r="B58" s="35"/>
      <c r="C58" s="35">
        <v>7896226102337</v>
      </c>
      <c r="D58" s="241" t="s">
        <v>37</v>
      </c>
      <c r="E58" s="48">
        <f t="shared" si="1"/>
        <v>48.41</v>
      </c>
      <c r="F58" s="48">
        <f t="shared" si="3"/>
        <v>64.680000000000007</v>
      </c>
      <c r="G58" s="48">
        <f t="shared" si="4"/>
        <v>51.77</v>
      </c>
      <c r="H58" s="48">
        <f t="shared" si="5"/>
        <v>69.010000000000005</v>
      </c>
      <c r="I58" s="48">
        <f t="shared" si="6"/>
        <v>52.14</v>
      </c>
      <c r="J58" s="48">
        <f t="shared" si="7"/>
        <v>69.47</v>
      </c>
      <c r="K58" s="242">
        <f t="shared" si="8"/>
        <v>52.5</v>
      </c>
      <c r="L58" s="242">
        <f t="shared" si="9"/>
        <v>69.95</v>
      </c>
      <c r="M58" s="48">
        <f t="shared" si="10"/>
        <v>54.02</v>
      </c>
      <c r="N58" s="48">
        <f t="shared" si="11"/>
        <v>71.91</v>
      </c>
      <c r="O58" s="48">
        <f t="shared" si="12"/>
        <v>45.61</v>
      </c>
      <c r="P58" s="48">
        <f t="shared" si="2"/>
        <v>63.07</v>
      </c>
      <c r="Q58" s="240"/>
      <c r="R58" s="58" t="s">
        <v>135</v>
      </c>
      <c r="S58" s="178" t="s">
        <v>132</v>
      </c>
      <c r="T58" s="195"/>
      <c r="U58" s="201"/>
      <c r="V58" s="200"/>
      <c r="W58" s="209"/>
      <c r="Y58" s="44">
        <v>48.41</v>
      </c>
      <c r="Z58" s="44">
        <v>64.680000000000007</v>
      </c>
      <c r="AA58" s="44">
        <v>51.77</v>
      </c>
      <c r="AB58" s="44">
        <v>69.010000000000005</v>
      </c>
      <c r="AC58" s="44">
        <v>52.14</v>
      </c>
      <c r="AD58" s="44">
        <v>69.47</v>
      </c>
      <c r="AE58" s="44">
        <v>52.5</v>
      </c>
      <c r="AF58" s="44">
        <v>69.95</v>
      </c>
      <c r="AG58" s="44">
        <v>54.02</v>
      </c>
      <c r="AH58" s="44">
        <v>71.91</v>
      </c>
      <c r="AI58" s="44">
        <v>45.61</v>
      </c>
      <c r="AJ58" s="44">
        <v>63.07</v>
      </c>
      <c r="AM58" s="176">
        <f>VLOOKUP($A58,'[1]Entrada de Dados'!$A$2:$P$69,COLUMN('[1]Entrada de Dados'!E$1),FALSE)-Y58</f>
        <v>0</v>
      </c>
      <c r="AN58" s="176">
        <f>VLOOKUP($A58,'[1]Entrada de Dados'!$A$2:$P$69,COLUMN('[1]Entrada de Dados'!F$1),FALSE)-Z58</f>
        <v>0</v>
      </c>
      <c r="AO58" s="176">
        <f>VLOOKUP($A58,'[1]Entrada de Dados'!$A$2:$P$69,COLUMN('[1]Entrada de Dados'!G$1),FALSE)-AA58</f>
        <v>0</v>
      </c>
      <c r="AP58" s="176">
        <f>VLOOKUP($A58,'[1]Entrada de Dados'!$A$2:$P$69,COLUMN('[1]Entrada de Dados'!H$1),FALSE)-AB58</f>
        <v>0</v>
      </c>
      <c r="AQ58" s="176">
        <f>VLOOKUP($A58,'[1]Entrada de Dados'!$A$2:$P$69,COLUMN('[1]Entrada de Dados'!I$1),FALSE)-AC58</f>
        <v>0</v>
      </c>
      <c r="AR58" s="176">
        <f>VLOOKUP($A58,'[1]Entrada de Dados'!$A$2:$P$69,COLUMN('[1]Entrada de Dados'!J$1),FALSE)-AD58</f>
        <v>0</v>
      </c>
      <c r="AS58" s="176">
        <f>VLOOKUP($A58,'[1]Entrada de Dados'!$A$2:$P$69,COLUMN('[1]Entrada de Dados'!K$1),FALSE)-AE58</f>
        <v>0</v>
      </c>
      <c r="AT58" s="176">
        <f>VLOOKUP($A58,'[1]Entrada de Dados'!$A$2:$P$69,COLUMN('[1]Entrada de Dados'!L$1),FALSE)-AF58</f>
        <v>0</v>
      </c>
      <c r="AU58" s="176">
        <f>VLOOKUP($A58,'[1]Entrada de Dados'!$A$2:$P$69,COLUMN('[1]Entrada de Dados'!M$1),FALSE)-AG58</f>
        <v>0</v>
      </c>
      <c r="AV58" s="176">
        <f>VLOOKUP($A58,'[1]Entrada de Dados'!$A$2:$P$69,COLUMN('[1]Entrada de Dados'!N$1),FALSE)-AH58</f>
        <v>0</v>
      </c>
      <c r="AW58" s="176">
        <f>VLOOKUP($A58,'[1]Entrada de Dados'!$A$2:$P$69,COLUMN('[1]Entrada de Dados'!O$1),FALSE)-AI58</f>
        <v>0</v>
      </c>
      <c r="AX58" s="176">
        <f>VLOOKUP($A58,'[1]Entrada de Dados'!$A$2:$P$69,COLUMN('[1]Entrada de Dados'!P$1),FALSE)-AJ58</f>
        <v>0</v>
      </c>
      <c r="BA58" s="6">
        <v>48.41</v>
      </c>
      <c r="BB58" s="6">
        <v>64.680000000000007</v>
      </c>
      <c r="BC58" s="6">
        <v>51.77</v>
      </c>
      <c r="BD58" s="6">
        <v>69.010000000000005</v>
      </c>
      <c r="BE58" s="6">
        <v>52.14</v>
      </c>
      <c r="BF58" s="6">
        <v>69.47</v>
      </c>
      <c r="BG58" s="6">
        <v>52.5</v>
      </c>
      <c r="BH58" s="6">
        <v>69.95</v>
      </c>
      <c r="BI58" s="6">
        <v>54.02</v>
      </c>
      <c r="BJ58" s="6">
        <v>71.91</v>
      </c>
      <c r="BK58" s="6">
        <v>45.61</v>
      </c>
      <c r="BL58" s="6">
        <v>63.07</v>
      </c>
      <c r="BZ58" s="240"/>
      <c r="CA58" s="243"/>
      <c r="CB58" s="244"/>
      <c r="CC58" s="206"/>
      <c r="CD58" s="211"/>
      <c r="CE58" s="206"/>
      <c r="CF58" s="207">
        <f t="shared" si="16"/>
        <v>52.5</v>
      </c>
      <c r="CG58" s="207">
        <f t="shared" si="16"/>
        <v>69.95</v>
      </c>
      <c r="CH58" s="206"/>
      <c r="CI58" s="236">
        <f>CG58*0.9</f>
        <v>62.955000000000005</v>
      </c>
      <c r="CJ58" s="236">
        <f>CG58*0.85</f>
        <v>59.457500000000003</v>
      </c>
    </row>
    <row r="59" spans="1:88" ht="23.25" hidden="1" customHeight="1" x14ac:dyDescent="0.3">
      <c r="A59" s="35">
        <v>110235</v>
      </c>
      <c r="B59" s="35" t="s">
        <v>102</v>
      </c>
      <c r="C59" s="35">
        <v>7896226102351</v>
      </c>
      <c r="D59" s="36" t="s">
        <v>38</v>
      </c>
      <c r="E59" s="48">
        <f t="shared" si="1"/>
        <v>46.42</v>
      </c>
      <c r="F59" s="48">
        <f t="shared" si="3"/>
        <v>62.01</v>
      </c>
      <c r="G59" s="48">
        <f t="shared" si="4"/>
        <v>49.64</v>
      </c>
      <c r="H59" s="48">
        <f t="shared" si="5"/>
        <v>66.17</v>
      </c>
      <c r="I59" s="48">
        <f t="shared" si="6"/>
        <v>49.99</v>
      </c>
      <c r="J59" s="48">
        <f t="shared" si="7"/>
        <v>66.62</v>
      </c>
      <c r="K59" s="48">
        <f t="shared" si="8"/>
        <v>50.34</v>
      </c>
      <c r="L59" s="48">
        <f t="shared" si="9"/>
        <v>67.069999999999993</v>
      </c>
      <c r="M59" s="48">
        <f t="shared" si="10"/>
        <v>51.8</v>
      </c>
      <c r="N59" s="48">
        <f t="shared" si="11"/>
        <v>68.95</v>
      </c>
      <c r="O59" s="48">
        <f t="shared" si="12"/>
        <v>43.74</v>
      </c>
      <c r="P59" s="48">
        <f t="shared" si="2"/>
        <v>60.47</v>
      </c>
      <c r="R59" s="58" t="s">
        <v>135</v>
      </c>
      <c r="S59" s="186">
        <v>1</v>
      </c>
      <c r="T59" s="192"/>
      <c r="U59" s="192"/>
      <c r="W59" s="141"/>
      <c r="Y59" s="44">
        <v>46.42</v>
      </c>
      <c r="Z59" s="44">
        <v>62.01</v>
      </c>
      <c r="AA59" s="44">
        <v>49.64</v>
      </c>
      <c r="AB59" s="44">
        <v>66.17</v>
      </c>
      <c r="AC59" s="44">
        <v>49.99</v>
      </c>
      <c r="AD59" s="44">
        <v>66.62</v>
      </c>
      <c r="AE59" s="44">
        <v>50.34</v>
      </c>
      <c r="AF59" s="44">
        <v>67.069999999999993</v>
      </c>
      <c r="AG59" s="44">
        <v>51.8</v>
      </c>
      <c r="AH59" s="44">
        <v>68.95</v>
      </c>
      <c r="AI59" s="44">
        <v>43.74</v>
      </c>
      <c r="AJ59" s="44">
        <v>60.47</v>
      </c>
      <c r="AM59" s="176">
        <f>VLOOKUP($A59,'[1]Entrada de Dados'!$A$2:$P$69,COLUMN('[1]Entrada de Dados'!E$1),FALSE)-Y59</f>
        <v>0</v>
      </c>
      <c r="AN59" s="176">
        <f>VLOOKUP($A59,'[1]Entrada de Dados'!$A$2:$P$69,COLUMN('[1]Entrada de Dados'!F$1),FALSE)-Z59</f>
        <v>0</v>
      </c>
      <c r="AO59" s="176">
        <f>VLOOKUP($A59,'[1]Entrada de Dados'!$A$2:$P$69,COLUMN('[1]Entrada de Dados'!G$1),FALSE)-AA59</f>
        <v>0</v>
      </c>
      <c r="AP59" s="176">
        <f>VLOOKUP($A59,'[1]Entrada de Dados'!$A$2:$P$69,COLUMN('[1]Entrada de Dados'!H$1),FALSE)-AB59</f>
        <v>0</v>
      </c>
      <c r="AQ59" s="176">
        <f>VLOOKUP($A59,'[1]Entrada de Dados'!$A$2:$P$69,COLUMN('[1]Entrada de Dados'!I$1),FALSE)-AC59</f>
        <v>0</v>
      </c>
      <c r="AR59" s="176">
        <f>VLOOKUP($A59,'[1]Entrada de Dados'!$A$2:$P$69,COLUMN('[1]Entrada de Dados'!J$1),FALSE)-AD59</f>
        <v>0</v>
      </c>
      <c r="AS59" s="176">
        <f>VLOOKUP($A59,'[1]Entrada de Dados'!$A$2:$P$69,COLUMN('[1]Entrada de Dados'!K$1),FALSE)-AE59</f>
        <v>0</v>
      </c>
      <c r="AT59" s="176">
        <f>VLOOKUP($A59,'[1]Entrada de Dados'!$A$2:$P$69,COLUMN('[1]Entrada de Dados'!L$1),FALSE)-AF59</f>
        <v>0</v>
      </c>
      <c r="AU59" s="176">
        <f>VLOOKUP($A59,'[1]Entrada de Dados'!$A$2:$P$69,COLUMN('[1]Entrada de Dados'!M$1),FALSE)-AG59</f>
        <v>0</v>
      </c>
      <c r="AV59" s="176">
        <f>VLOOKUP($A59,'[1]Entrada de Dados'!$A$2:$P$69,COLUMN('[1]Entrada de Dados'!N$1),FALSE)-AH59</f>
        <v>0</v>
      </c>
      <c r="AW59" s="176">
        <f>VLOOKUP($A59,'[1]Entrada de Dados'!$A$2:$P$69,COLUMN('[1]Entrada de Dados'!O$1),FALSE)-AI59</f>
        <v>0</v>
      </c>
      <c r="AX59" s="176">
        <f>VLOOKUP($A59,'[1]Entrada de Dados'!$A$2:$P$69,COLUMN('[1]Entrada de Dados'!P$1),FALSE)-AJ59</f>
        <v>0</v>
      </c>
      <c r="BA59" s="6">
        <v>46.42</v>
      </c>
      <c r="BB59" s="6">
        <v>62.01</v>
      </c>
      <c r="BC59" s="6">
        <v>49.64</v>
      </c>
      <c r="BD59" s="6">
        <v>66.17</v>
      </c>
      <c r="BE59" s="6">
        <v>49.99</v>
      </c>
      <c r="BF59" s="6">
        <v>66.62</v>
      </c>
      <c r="BG59" s="6">
        <v>50.34</v>
      </c>
      <c r="BH59" s="6">
        <v>67.069999999999993</v>
      </c>
      <c r="BI59" s="6">
        <v>51.8</v>
      </c>
      <c r="BJ59" s="6">
        <v>68.95</v>
      </c>
      <c r="BK59" s="6">
        <v>43.74</v>
      </c>
      <c r="BL59" s="6">
        <v>60.47</v>
      </c>
      <c r="CA59" s="224"/>
      <c r="CB59" s="224"/>
    </row>
    <row r="60" spans="1:88" s="29" customFormat="1" ht="23.25" hidden="1" outlineLevel="1" x14ac:dyDescent="0.3">
      <c r="A60" s="35">
        <v>110240</v>
      </c>
      <c r="B60" s="35"/>
      <c r="C60" s="35">
        <v>7896226102405</v>
      </c>
      <c r="D60" s="52" t="s">
        <v>39</v>
      </c>
      <c r="E60" s="48">
        <f t="shared" si="1"/>
        <v>24.72</v>
      </c>
      <c r="F60" s="48">
        <f t="shared" si="3"/>
        <v>33.020000000000003</v>
      </c>
      <c r="G60" s="48">
        <f t="shared" si="4"/>
        <v>26.44</v>
      </c>
      <c r="H60" s="48">
        <f t="shared" si="5"/>
        <v>35.24</v>
      </c>
      <c r="I60" s="48">
        <f t="shared" si="6"/>
        <v>26.62</v>
      </c>
      <c r="J60" s="48">
        <f t="shared" si="7"/>
        <v>35.479999999999997</v>
      </c>
      <c r="K60" s="48">
        <f t="shared" si="8"/>
        <v>26.81</v>
      </c>
      <c r="L60" s="48">
        <f t="shared" si="9"/>
        <v>35.72</v>
      </c>
      <c r="M60" s="48">
        <f t="shared" si="10"/>
        <v>27.59</v>
      </c>
      <c r="N60" s="48">
        <f t="shared" si="11"/>
        <v>36.72</v>
      </c>
      <c r="O60" s="48">
        <f t="shared" si="12"/>
        <v>23.3</v>
      </c>
      <c r="P60" s="48">
        <f t="shared" si="2"/>
        <v>32.200000000000003</v>
      </c>
      <c r="Q60" s="6"/>
      <c r="R60" s="58" t="s">
        <v>136</v>
      </c>
      <c r="S60" s="184" t="s">
        <v>133</v>
      </c>
      <c r="T60" s="190"/>
      <c r="U60" s="190"/>
      <c r="V60"/>
      <c r="W60" s="141"/>
      <c r="X60"/>
      <c r="Y60" s="44">
        <v>24.72</v>
      </c>
      <c r="Z60" s="44">
        <v>33.020000000000003</v>
      </c>
      <c r="AA60" s="44">
        <v>26.44</v>
      </c>
      <c r="AB60" s="44">
        <v>35.24</v>
      </c>
      <c r="AC60" s="44">
        <v>26.62</v>
      </c>
      <c r="AD60" s="44">
        <v>35.479999999999997</v>
      </c>
      <c r="AE60" s="44">
        <v>26.81</v>
      </c>
      <c r="AF60" s="44">
        <v>35.72</v>
      </c>
      <c r="AG60" s="44">
        <v>27.59</v>
      </c>
      <c r="AH60" s="44">
        <v>36.72</v>
      </c>
      <c r="AI60" s="44">
        <v>23.3</v>
      </c>
      <c r="AJ60" s="44">
        <v>32.200000000000003</v>
      </c>
      <c r="AM60" s="176"/>
      <c r="AN60" s="176"/>
      <c r="AO60" s="176"/>
      <c r="AP60" s="176"/>
      <c r="AQ60" s="176"/>
      <c r="AR60" s="176"/>
      <c r="AS60" s="176"/>
      <c r="AT60" s="176"/>
      <c r="AU60" s="176"/>
      <c r="AV60" s="176"/>
      <c r="AW60" s="176"/>
      <c r="AX60" s="176"/>
      <c r="BA60" s="29">
        <v>24.72</v>
      </c>
      <c r="BB60" s="29">
        <v>33.020000000000003</v>
      </c>
      <c r="BC60" s="29">
        <v>26.44</v>
      </c>
      <c r="BD60" s="29">
        <v>35.24</v>
      </c>
      <c r="BE60" s="29">
        <v>26.62</v>
      </c>
      <c r="BF60" s="29">
        <v>35.479999999999997</v>
      </c>
      <c r="BG60" s="29">
        <v>26.81</v>
      </c>
      <c r="BH60" s="29">
        <v>35.72</v>
      </c>
      <c r="BI60" s="29">
        <v>27.59</v>
      </c>
      <c r="BJ60" s="29">
        <v>36.72</v>
      </c>
      <c r="BK60" s="29">
        <v>23.3</v>
      </c>
      <c r="BL60" s="29">
        <v>32.200000000000003</v>
      </c>
      <c r="CA60" s="224"/>
      <c r="CB60" s="224"/>
    </row>
    <row r="61" spans="1:88" ht="23.25" customHeight="1" collapsed="1" x14ac:dyDescent="0.35">
      <c r="A61" s="35">
        <v>110242</v>
      </c>
      <c r="B61" s="35"/>
      <c r="C61" s="35">
        <v>7896226102429</v>
      </c>
      <c r="D61" s="241" t="s">
        <v>40</v>
      </c>
      <c r="E61" s="48">
        <f t="shared" si="1"/>
        <v>69.19</v>
      </c>
      <c r="F61" s="48">
        <f t="shared" si="3"/>
        <v>92.42</v>
      </c>
      <c r="G61" s="48">
        <f t="shared" si="4"/>
        <v>73.989999999999995</v>
      </c>
      <c r="H61" s="48">
        <f t="shared" si="5"/>
        <v>98.63</v>
      </c>
      <c r="I61" s="48">
        <f t="shared" si="6"/>
        <v>74.52</v>
      </c>
      <c r="J61" s="48">
        <f t="shared" si="7"/>
        <v>99.3</v>
      </c>
      <c r="K61" s="242">
        <f t="shared" si="8"/>
        <v>75.06</v>
      </c>
      <c r="L61" s="242">
        <f t="shared" si="9"/>
        <v>99.98</v>
      </c>
      <c r="M61" s="48">
        <f t="shared" si="10"/>
        <v>77.209999999999994</v>
      </c>
      <c r="N61" s="48">
        <f t="shared" si="11"/>
        <v>102.78</v>
      </c>
      <c r="O61" s="48">
        <f t="shared" si="12"/>
        <v>65.2</v>
      </c>
      <c r="P61" s="48">
        <f t="shared" si="2"/>
        <v>90.11</v>
      </c>
      <c r="Q61" s="240"/>
      <c r="R61" s="57" t="s">
        <v>135</v>
      </c>
      <c r="S61" s="178" t="s">
        <v>132</v>
      </c>
      <c r="T61" s="195"/>
      <c r="U61" s="201">
        <v>2.2499999999999999E-2</v>
      </c>
      <c r="V61" s="200"/>
      <c r="W61" s="209">
        <v>2.4799999999999999E-2</v>
      </c>
      <c r="Y61" s="44">
        <v>66.2</v>
      </c>
      <c r="Z61" s="44">
        <v>88.41</v>
      </c>
      <c r="AA61" s="44">
        <v>70.78</v>
      </c>
      <c r="AB61" s="44">
        <v>94.35</v>
      </c>
      <c r="AC61" s="44">
        <v>71.290000000000006</v>
      </c>
      <c r="AD61" s="44">
        <v>95</v>
      </c>
      <c r="AE61" s="44">
        <v>71.8</v>
      </c>
      <c r="AF61" s="44">
        <v>95.65</v>
      </c>
      <c r="AG61" s="44">
        <v>73.86</v>
      </c>
      <c r="AH61" s="44">
        <v>98.32</v>
      </c>
      <c r="AI61" s="44">
        <v>62.37</v>
      </c>
      <c r="AJ61" s="44">
        <v>86.21</v>
      </c>
      <c r="AM61" s="176">
        <f>VLOOKUP($A61,'[1]Entrada de Dados'!$A$2:$P$69,COLUMN('[1]Entrada de Dados'!E$1),FALSE)-Y61</f>
        <v>-12.96</v>
      </c>
      <c r="AN61" s="176">
        <f>VLOOKUP($A61,'[1]Entrada de Dados'!$A$2:$P$69,COLUMN('[1]Entrada de Dados'!F$1),FALSE)-Z61</f>
        <v>-17.299999999999997</v>
      </c>
      <c r="AO61" s="176">
        <f>VLOOKUP($A61,'[1]Entrada de Dados'!$A$2:$P$69,COLUMN('[1]Entrada de Dados'!G$1),FALSE)-AA61</f>
        <v>-13.850000000000001</v>
      </c>
      <c r="AP61" s="176">
        <f>VLOOKUP($A61,'[1]Entrada de Dados'!$A$2:$P$69,COLUMN('[1]Entrada de Dados'!H$1),FALSE)-AB61</f>
        <v>-18.47</v>
      </c>
      <c r="AQ61" s="176">
        <f>VLOOKUP($A61,'[1]Entrada de Dados'!$A$2:$P$69,COLUMN('[1]Entrada de Dados'!I$1),FALSE)-AC61</f>
        <v>-13.960000000000008</v>
      </c>
      <c r="AR61" s="176">
        <f>VLOOKUP($A61,'[1]Entrada de Dados'!$A$2:$P$69,COLUMN('[1]Entrada de Dados'!J$1),FALSE)-AD61</f>
        <v>-18.599999999999994</v>
      </c>
      <c r="AS61" s="176">
        <f>VLOOKUP($A61,'[1]Entrada de Dados'!$A$2:$P$69,COLUMN('[1]Entrada de Dados'!K$1),FALSE)-AE61</f>
        <v>-14.059999999999995</v>
      </c>
      <c r="AT61" s="176">
        <f>VLOOKUP($A61,'[1]Entrada de Dados'!$A$2:$P$69,COLUMN('[1]Entrada de Dados'!L$1),FALSE)-AF61</f>
        <v>-18.730000000000004</v>
      </c>
      <c r="AU61" s="176">
        <f>VLOOKUP($A61,'[1]Entrada de Dados'!$A$2:$P$69,COLUMN('[1]Entrada de Dados'!M$1),FALSE)-AG61</f>
        <v>-14.46</v>
      </c>
      <c r="AV61" s="176">
        <f>VLOOKUP($A61,'[1]Entrada de Dados'!$A$2:$P$69,COLUMN('[1]Entrada de Dados'!N$1),FALSE)-AH61</f>
        <v>-19.25</v>
      </c>
      <c r="AW61" s="176">
        <f>VLOOKUP($A61,'[1]Entrada de Dados'!$A$2:$P$69,COLUMN('[1]Entrada de Dados'!O$1),FALSE)-AI61</f>
        <v>-12.199999999999996</v>
      </c>
      <c r="AX61" s="176">
        <f>VLOOKUP($A61,'[1]Entrada de Dados'!$A$2:$P$69,COLUMN('[1]Entrada de Dados'!P$1),FALSE)-AJ61</f>
        <v>-16.86</v>
      </c>
      <c r="BA61" s="6">
        <v>67.52</v>
      </c>
      <c r="BB61" s="6">
        <v>90.18</v>
      </c>
      <c r="BC61" s="6">
        <v>72.2</v>
      </c>
      <c r="BD61" s="6">
        <v>96.24</v>
      </c>
      <c r="BE61" s="6">
        <v>72.72</v>
      </c>
      <c r="BF61" s="6">
        <v>96.9</v>
      </c>
      <c r="BG61" s="6">
        <v>73.239999999999995</v>
      </c>
      <c r="BH61" s="6">
        <v>97.56</v>
      </c>
      <c r="BI61" s="6">
        <v>75.34</v>
      </c>
      <c r="BJ61" s="6">
        <v>100.29</v>
      </c>
      <c r="BK61" s="6">
        <v>63.62</v>
      </c>
      <c r="BL61" s="6">
        <v>87.93</v>
      </c>
      <c r="BZ61" s="240"/>
      <c r="CA61" s="243"/>
      <c r="CB61" s="244">
        <f>W61</f>
        <v>2.4799999999999999E-2</v>
      </c>
      <c r="CC61" s="206"/>
      <c r="CD61" s="211">
        <f>U61</f>
        <v>2.2499999999999999E-2</v>
      </c>
      <c r="CE61" s="206"/>
      <c r="CF61" s="207">
        <f t="shared" ref="CF61:CG66" si="17">ROUND(BG61*(1+$CD61),2)</f>
        <v>74.89</v>
      </c>
      <c r="CG61" s="207">
        <f t="shared" si="17"/>
        <v>99.76</v>
      </c>
      <c r="CH61" s="206"/>
      <c r="CI61" s="236">
        <f t="shared" ref="CI61:CI66" si="18">CG61*0.9</f>
        <v>89.784000000000006</v>
      </c>
      <c r="CJ61" s="236">
        <f t="shared" ref="CJ61:CJ66" si="19">CG61*0.85</f>
        <v>84.796000000000006</v>
      </c>
    </row>
    <row r="62" spans="1:88" ht="23.25" outlineLevel="1" x14ac:dyDescent="0.35">
      <c r="A62" s="35">
        <v>110241</v>
      </c>
      <c r="B62" s="35"/>
      <c r="C62" s="35">
        <v>7896226102412</v>
      </c>
      <c r="D62" s="241" t="s">
        <v>119</v>
      </c>
      <c r="E62" s="48">
        <f t="shared" si="1"/>
        <v>41.42</v>
      </c>
      <c r="F62" s="48">
        <f t="shared" si="3"/>
        <v>55.33</v>
      </c>
      <c r="G62" s="48">
        <f t="shared" si="4"/>
        <v>44.29</v>
      </c>
      <c r="H62" s="48">
        <f t="shared" si="5"/>
        <v>59.08</v>
      </c>
      <c r="I62" s="48">
        <f t="shared" si="6"/>
        <v>44.61</v>
      </c>
      <c r="J62" s="48">
        <f t="shared" si="7"/>
        <v>59.45</v>
      </c>
      <c r="K62" s="242">
        <f t="shared" si="8"/>
        <v>44.95</v>
      </c>
      <c r="L62" s="242">
        <f t="shared" si="9"/>
        <v>59.86</v>
      </c>
      <c r="M62" s="48">
        <f t="shared" si="10"/>
        <v>46.24</v>
      </c>
      <c r="N62" s="48">
        <f t="shared" si="11"/>
        <v>61.53</v>
      </c>
      <c r="O62" s="48">
        <f t="shared" si="12"/>
        <v>39.04</v>
      </c>
      <c r="P62" s="48">
        <f t="shared" si="2"/>
        <v>54</v>
      </c>
      <c r="Q62" s="240"/>
      <c r="R62" s="57" t="s">
        <v>135</v>
      </c>
      <c r="S62" s="178" t="s">
        <v>132</v>
      </c>
      <c r="T62" s="195"/>
      <c r="U62" s="201">
        <v>2.2499999999999999E-2</v>
      </c>
      <c r="V62" s="200"/>
      <c r="W62" s="208">
        <v>2.2499999999999999E-2</v>
      </c>
      <c r="Y62" s="44">
        <v>39.72</v>
      </c>
      <c r="Z62" s="44">
        <v>53.05</v>
      </c>
      <c r="AA62" s="44">
        <v>42.47</v>
      </c>
      <c r="AB62" s="44">
        <v>56.65</v>
      </c>
      <c r="AC62" s="44">
        <v>42.77</v>
      </c>
      <c r="AD62" s="44">
        <v>57</v>
      </c>
      <c r="AE62" s="44">
        <v>43.1</v>
      </c>
      <c r="AF62" s="44">
        <v>57.39</v>
      </c>
      <c r="AG62" s="44">
        <v>44.33</v>
      </c>
      <c r="AH62" s="44">
        <v>59</v>
      </c>
      <c r="AI62" s="44">
        <v>37.43</v>
      </c>
      <c r="AJ62" s="44">
        <v>51.77</v>
      </c>
      <c r="AM62" s="176">
        <f>VLOOKUP($A62,'[1]Entrada de Dados'!$A$2:$P$69,COLUMN('[1]Entrada de Dados'!E$1),FALSE)-Y62</f>
        <v>-7.77</v>
      </c>
      <c r="AN62" s="176">
        <f>VLOOKUP($A62,'[1]Entrada de Dados'!$A$2:$P$69,COLUMN('[1]Entrada de Dados'!F$1),FALSE)-Z62</f>
        <v>-10.379999999999995</v>
      </c>
      <c r="AO62" s="176">
        <f>VLOOKUP($A62,'[1]Entrada de Dados'!$A$2:$P$69,COLUMN('[1]Entrada de Dados'!G$1),FALSE)-AA62</f>
        <v>-8.3100000000000023</v>
      </c>
      <c r="AP62" s="176">
        <f>VLOOKUP($A62,'[1]Entrada de Dados'!$A$2:$P$69,COLUMN('[1]Entrada de Dados'!H$1),FALSE)-AB62</f>
        <v>-11.11</v>
      </c>
      <c r="AQ62" s="176">
        <f>VLOOKUP($A62,'[1]Entrada de Dados'!$A$2:$P$69,COLUMN('[1]Entrada de Dados'!I$1),FALSE)-AC62</f>
        <v>-8.3700000000000045</v>
      </c>
      <c r="AR62" s="176">
        <f>VLOOKUP($A62,'[1]Entrada de Dados'!$A$2:$P$69,COLUMN('[1]Entrada de Dados'!J$1),FALSE)-AD62</f>
        <v>-11.149999999999999</v>
      </c>
      <c r="AS62" s="176">
        <f>VLOOKUP($A62,'[1]Entrada de Dados'!$A$2:$P$69,COLUMN('[1]Entrada de Dados'!K$1),FALSE)-AE62</f>
        <v>-8.4500000000000028</v>
      </c>
      <c r="AT62" s="176">
        <f>VLOOKUP($A62,'[1]Entrada de Dados'!$A$2:$P$69,COLUMN('[1]Entrada de Dados'!L$1),FALSE)-AF62</f>
        <v>-11.230000000000004</v>
      </c>
      <c r="AU62" s="176">
        <f>VLOOKUP($A62,'[1]Entrada de Dados'!$A$2:$P$69,COLUMN('[1]Entrada de Dados'!M$1),FALSE)-AG62</f>
        <v>-8.68</v>
      </c>
      <c r="AV62" s="176">
        <f>VLOOKUP($A62,'[1]Entrada de Dados'!$A$2:$P$69,COLUMN('[1]Entrada de Dados'!N$1),FALSE)-AH62</f>
        <v>-11.560000000000002</v>
      </c>
      <c r="AW62" s="176">
        <f>VLOOKUP($A62,'[1]Entrada de Dados'!$A$2:$P$69,COLUMN('[1]Entrada de Dados'!O$1),FALSE)-AI62</f>
        <v>-7.32</v>
      </c>
      <c r="AX62" s="176">
        <f>VLOOKUP($A62,'[1]Entrada de Dados'!$A$2:$P$69,COLUMN('[1]Entrada de Dados'!P$1),FALSE)-AJ62</f>
        <v>-10.150000000000006</v>
      </c>
      <c r="BA62" s="6">
        <v>40.51</v>
      </c>
      <c r="BB62" s="6">
        <v>54.11</v>
      </c>
      <c r="BC62" s="6">
        <v>43.32</v>
      </c>
      <c r="BD62" s="6">
        <v>57.78</v>
      </c>
      <c r="BE62" s="6">
        <v>43.63</v>
      </c>
      <c r="BF62" s="6">
        <v>58.14</v>
      </c>
      <c r="BG62" s="6">
        <v>43.96</v>
      </c>
      <c r="BH62" s="6">
        <v>58.54</v>
      </c>
      <c r="BI62" s="6">
        <v>45.22</v>
      </c>
      <c r="BJ62" s="6">
        <v>60.18</v>
      </c>
      <c r="BK62" s="6">
        <v>38.18</v>
      </c>
      <c r="BL62" s="6">
        <v>52.81</v>
      </c>
      <c r="BZ62" s="240"/>
      <c r="CA62" s="243"/>
      <c r="CB62" s="244">
        <f>W62</f>
        <v>2.2499999999999999E-2</v>
      </c>
      <c r="CC62" s="206"/>
      <c r="CD62" s="210">
        <f>U62</f>
        <v>2.2499999999999999E-2</v>
      </c>
      <c r="CE62" s="206"/>
      <c r="CF62" s="234">
        <f t="shared" si="17"/>
        <v>44.95</v>
      </c>
      <c r="CG62" s="234">
        <f t="shared" si="17"/>
        <v>59.86</v>
      </c>
      <c r="CH62" s="206"/>
      <c r="CI62" s="237">
        <f t="shared" si="18"/>
        <v>53.874000000000002</v>
      </c>
      <c r="CJ62" s="237">
        <f t="shared" si="19"/>
        <v>50.881</v>
      </c>
    </row>
    <row r="63" spans="1:88" ht="23.25" customHeight="1" x14ac:dyDescent="0.35">
      <c r="A63" s="35">
        <v>110243</v>
      </c>
      <c r="B63" s="35" t="s">
        <v>103</v>
      </c>
      <c r="C63" s="35">
        <v>7896226102436</v>
      </c>
      <c r="D63" s="241" t="s">
        <v>41</v>
      </c>
      <c r="E63" s="48">
        <f t="shared" si="1"/>
        <v>42.28</v>
      </c>
      <c r="F63" s="48">
        <f t="shared" si="3"/>
        <v>56.47</v>
      </c>
      <c r="G63" s="48">
        <f t="shared" si="4"/>
        <v>45.22</v>
      </c>
      <c r="H63" s="48">
        <f t="shared" si="5"/>
        <v>60.27</v>
      </c>
      <c r="I63" s="48">
        <f t="shared" si="6"/>
        <v>45.53</v>
      </c>
      <c r="J63" s="48">
        <f t="shared" si="7"/>
        <v>60.68</v>
      </c>
      <c r="K63" s="242">
        <f t="shared" si="8"/>
        <v>45.86</v>
      </c>
      <c r="L63" s="242">
        <f t="shared" si="9"/>
        <v>61.09</v>
      </c>
      <c r="M63" s="48">
        <f t="shared" si="10"/>
        <v>47.18</v>
      </c>
      <c r="N63" s="48">
        <f t="shared" si="11"/>
        <v>62.8</v>
      </c>
      <c r="O63" s="48">
        <f t="shared" si="12"/>
        <v>39.82</v>
      </c>
      <c r="P63" s="48">
        <f t="shared" si="2"/>
        <v>55.08</v>
      </c>
      <c r="Q63" s="240"/>
      <c r="R63" s="57" t="s">
        <v>135</v>
      </c>
      <c r="S63" s="178" t="s">
        <v>132</v>
      </c>
      <c r="T63" s="195"/>
      <c r="U63" s="201">
        <v>2.2499999999999999E-2</v>
      </c>
      <c r="V63" s="200"/>
      <c r="W63" s="209">
        <v>3.3500000000000002E-2</v>
      </c>
      <c r="Y63" s="44">
        <v>40.909999999999997</v>
      </c>
      <c r="Z63" s="44">
        <v>54.64</v>
      </c>
      <c r="AA63" s="44">
        <v>43.75</v>
      </c>
      <c r="AB63" s="44">
        <v>58.32</v>
      </c>
      <c r="AC63" s="44">
        <v>44.05</v>
      </c>
      <c r="AD63" s="44">
        <v>58.71</v>
      </c>
      <c r="AE63" s="44">
        <v>44.37</v>
      </c>
      <c r="AF63" s="44">
        <v>59.11</v>
      </c>
      <c r="AG63" s="44">
        <v>45.65</v>
      </c>
      <c r="AH63" s="44">
        <v>60.76</v>
      </c>
      <c r="AI63" s="44">
        <v>38.53</v>
      </c>
      <c r="AJ63" s="44">
        <v>53.29</v>
      </c>
      <c r="AM63" s="176">
        <f>VLOOKUP($A63,'[1]Entrada de Dados'!$A$2:$P$69,COLUMN('[1]Entrada de Dados'!E$1),FALSE)-Y63</f>
        <v>0</v>
      </c>
      <c r="AN63" s="176">
        <f>VLOOKUP($A63,'[1]Entrada de Dados'!$A$2:$P$69,COLUMN('[1]Entrada de Dados'!F$1),FALSE)-Z63</f>
        <v>0</v>
      </c>
      <c r="AO63" s="176">
        <f>VLOOKUP($A63,'[1]Entrada de Dados'!$A$2:$P$69,COLUMN('[1]Entrada de Dados'!G$1),FALSE)-AA63</f>
        <v>0</v>
      </c>
      <c r="AP63" s="176">
        <f>VLOOKUP($A63,'[1]Entrada de Dados'!$A$2:$P$69,COLUMN('[1]Entrada de Dados'!H$1),FALSE)-AB63</f>
        <v>0</v>
      </c>
      <c r="AQ63" s="176">
        <f>VLOOKUP($A63,'[1]Entrada de Dados'!$A$2:$P$69,COLUMN('[1]Entrada de Dados'!I$1),FALSE)-AC63</f>
        <v>0</v>
      </c>
      <c r="AR63" s="176">
        <f>VLOOKUP($A63,'[1]Entrada de Dados'!$A$2:$P$69,COLUMN('[1]Entrada de Dados'!J$1),FALSE)-AD63</f>
        <v>0</v>
      </c>
      <c r="AS63" s="176">
        <f>VLOOKUP($A63,'[1]Entrada de Dados'!$A$2:$P$69,COLUMN('[1]Entrada de Dados'!K$1),FALSE)-AE63</f>
        <v>0</v>
      </c>
      <c r="AT63" s="176">
        <f>VLOOKUP($A63,'[1]Entrada de Dados'!$A$2:$P$69,COLUMN('[1]Entrada de Dados'!L$1),FALSE)-AF63</f>
        <v>0</v>
      </c>
      <c r="AU63" s="176">
        <f>VLOOKUP($A63,'[1]Entrada de Dados'!$A$2:$P$69,COLUMN('[1]Entrada de Dados'!M$1),FALSE)-AG63</f>
        <v>0</v>
      </c>
      <c r="AV63" s="176">
        <f>VLOOKUP($A63,'[1]Entrada de Dados'!$A$2:$P$69,COLUMN('[1]Entrada de Dados'!N$1),FALSE)-AH63</f>
        <v>0</v>
      </c>
      <c r="AW63" s="176">
        <f>VLOOKUP($A63,'[1]Entrada de Dados'!$A$2:$P$69,COLUMN('[1]Entrada de Dados'!O$1),FALSE)-AI63</f>
        <v>0</v>
      </c>
      <c r="AX63" s="176">
        <f>VLOOKUP($A63,'[1]Entrada de Dados'!$A$2:$P$69,COLUMN('[1]Entrada de Dados'!P$1),FALSE)-AJ63</f>
        <v>0</v>
      </c>
      <c r="BA63" s="6">
        <v>40.909999999999997</v>
      </c>
      <c r="BB63" s="6">
        <v>54.64</v>
      </c>
      <c r="BC63" s="6">
        <v>43.75</v>
      </c>
      <c r="BD63" s="6">
        <v>58.32</v>
      </c>
      <c r="BE63" s="6">
        <v>44.05</v>
      </c>
      <c r="BF63" s="6">
        <v>58.71</v>
      </c>
      <c r="BG63" s="6">
        <v>44.37</v>
      </c>
      <c r="BH63" s="6">
        <v>59.11</v>
      </c>
      <c r="BI63" s="6">
        <v>45.65</v>
      </c>
      <c r="BJ63" s="6">
        <v>60.76</v>
      </c>
      <c r="BK63" s="6">
        <v>38.53</v>
      </c>
      <c r="BL63" s="6">
        <v>53.29</v>
      </c>
      <c r="BZ63" s="240"/>
      <c r="CA63" s="243"/>
      <c r="CB63" s="244">
        <f>W63</f>
        <v>3.3500000000000002E-2</v>
      </c>
      <c r="CC63" s="206"/>
      <c r="CD63" s="211">
        <f>U63</f>
        <v>2.2499999999999999E-2</v>
      </c>
      <c r="CE63" s="206"/>
      <c r="CF63" s="207">
        <f t="shared" si="17"/>
        <v>45.37</v>
      </c>
      <c r="CG63" s="207">
        <f t="shared" si="17"/>
        <v>60.44</v>
      </c>
      <c r="CH63" s="206"/>
      <c r="CI63" s="236">
        <f t="shared" si="18"/>
        <v>54.396000000000001</v>
      </c>
      <c r="CJ63" s="236">
        <f t="shared" si="19"/>
        <v>51.373999999999995</v>
      </c>
    </row>
    <row r="64" spans="1:88" ht="23.25" outlineLevel="1" x14ac:dyDescent="0.35">
      <c r="A64" s="35">
        <v>110248</v>
      </c>
      <c r="B64" s="35"/>
      <c r="C64" s="35">
        <v>7896226104133</v>
      </c>
      <c r="D64" s="241" t="s">
        <v>118</v>
      </c>
      <c r="E64" s="48">
        <f t="shared" si="1"/>
        <v>15.9</v>
      </c>
      <c r="F64" s="48">
        <f t="shared" si="3"/>
        <v>21.25</v>
      </c>
      <c r="G64" s="48">
        <f t="shared" si="4"/>
        <v>17</v>
      </c>
      <c r="H64" s="48">
        <f t="shared" si="5"/>
        <v>22.67</v>
      </c>
      <c r="I64" s="48">
        <f t="shared" si="6"/>
        <v>17.13</v>
      </c>
      <c r="J64" s="48">
        <f t="shared" si="7"/>
        <v>22.82</v>
      </c>
      <c r="K64" s="242">
        <f t="shared" si="8"/>
        <v>17.25</v>
      </c>
      <c r="L64" s="242">
        <f t="shared" si="9"/>
        <v>22.98</v>
      </c>
      <c r="M64" s="48">
        <f t="shared" si="10"/>
        <v>17.739999999999998</v>
      </c>
      <c r="N64" s="48">
        <f t="shared" si="11"/>
        <v>23.61</v>
      </c>
      <c r="O64" s="48">
        <f t="shared" si="12"/>
        <v>14.98</v>
      </c>
      <c r="P64" s="48">
        <f t="shared" si="2"/>
        <v>20.71</v>
      </c>
      <c r="Q64" s="240"/>
      <c r="R64" s="57" t="s">
        <v>135</v>
      </c>
      <c r="S64" s="178" t="s">
        <v>132</v>
      </c>
      <c r="T64" s="195"/>
      <c r="U64" s="201">
        <v>2.2499999999999999E-2</v>
      </c>
      <c r="V64" s="200"/>
      <c r="W64" s="208">
        <v>2.2499999999999999E-2</v>
      </c>
      <c r="Y64" s="44">
        <v>15.55</v>
      </c>
      <c r="Z64" s="44">
        <v>20.78</v>
      </c>
      <c r="AA64" s="44">
        <v>16.63</v>
      </c>
      <c r="AB64" s="44">
        <v>22.17</v>
      </c>
      <c r="AC64" s="44">
        <v>16.75</v>
      </c>
      <c r="AD64" s="44">
        <v>22.32</v>
      </c>
      <c r="AE64" s="44">
        <v>16.87</v>
      </c>
      <c r="AF64" s="44">
        <v>22.47</v>
      </c>
      <c r="AG64" s="44">
        <v>17.350000000000001</v>
      </c>
      <c r="AH64" s="44">
        <v>23.09</v>
      </c>
      <c r="AI64" s="44">
        <v>14.65</v>
      </c>
      <c r="AJ64" s="44">
        <v>20.25</v>
      </c>
      <c r="AM64" s="176">
        <f>VLOOKUP($A64,'[1]Entrada de Dados'!$A$2:$P$69,COLUMN('[1]Entrada de Dados'!E$1),FALSE)-Y64</f>
        <v>0</v>
      </c>
      <c r="AN64" s="176">
        <f>VLOOKUP($A64,'[1]Entrada de Dados'!$A$2:$P$69,COLUMN('[1]Entrada de Dados'!F$1),FALSE)-Z64</f>
        <v>0</v>
      </c>
      <c r="AO64" s="176">
        <f>VLOOKUP($A64,'[1]Entrada de Dados'!$A$2:$P$69,COLUMN('[1]Entrada de Dados'!G$1),FALSE)-AA64</f>
        <v>0</v>
      </c>
      <c r="AP64" s="176">
        <f>VLOOKUP($A64,'[1]Entrada de Dados'!$A$2:$P$69,COLUMN('[1]Entrada de Dados'!H$1),FALSE)-AB64</f>
        <v>0</v>
      </c>
      <c r="AQ64" s="176">
        <f>VLOOKUP($A64,'[1]Entrada de Dados'!$A$2:$P$69,COLUMN('[1]Entrada de Dados'!I$1),FALSE)-AC64</f>
        <v>0</v>
      </c>
      <c r="AR64" s="176">
        <f>VLOOKUP($A64,'[1]Entrada de Dados'!$A$2:$P$69,COLUMN('[1]Entrada de Dados'!J$1),FALSE)-AD64</f>
        <v>0</v>
      </c>
      <c r="AS64" s="176">
        <f>VLOOKUP($A64,'[1]Entrada de Dados'!$A$2:$P$69,COLUMN('[1]Entrada de Dados'!K$1),FALSE)-AE64</f>
        <v>0</v>
      </c>
      <c r="AT64" s="176">
        <f>VLOOKUP($A64,'[1]Entrada de Dados'!$A$2:$P$69,COLUMN('[1]Entrada de Dados'!L$1),FALSE)-AF64</f>
        <v>0</v>
      </c>
      <c r="AU64" s="176">
        <f>VLOOKUP($A64,'[1]Entrada de Dados'!$A$2:$P$69,COLUMN('[1]Entrada de Dados'!M$1),FALSE)-AG64</f>
        <v>0</v>
      </c>
      <c r="AV64" s="176">
        <f>VLOOKUP($A64,'[1]Entrada de Dados'!$A$2:$P$69,COLUMN('[1]Entrada de Dados'!N$1),FALSE)-AH64</f>
        <v>0</v>
      </c>
      <c r="AW64" s="176">
        <f>VLOOKUP($A64,'[1]Entrada de Dados'!$A$2:$P$69,COLUMN('[1]Entrada de Dados'!O$1),FALSE)-AI64</f>
        <v>0</v>
      </c>
      <c r="AX64" s="176">
        <f>VLOOKUP($A64,'[1]Entrada de Dados'!$A$2:$P$69,COLUMN('[1]Entrada de Dados'!P$1),FALSE)-AJ64</f>
        <v>0</v>
      </c>
      <c r="BA64" s="6">
        <v>15.55</v>
      </c>
      <c r="BB64" s="6">
        <v>20.78</v>
      </c>
      <c r="BC64" s="6">
        <v>16.63</v>
      </c>
      <c r="BD64" s="6">
        <v>22.17</v>
      </c>
      <c r="BE64" s="6">
        <v>16.75</v>
      </c>
      <c r="BF64" s="6">
        <v>22.32</v>
      </c>
      <c r="BG64" s="6">
        <v>16.87</v>
      </c>
      <c r="BH64" s="6">
        <v>22.47</v>
      </c>
      <c r="BI64" s="6">
        <v>17.350000000000001</v>
      </c>
      <c r="BJ64" s="6">
        <v>23.09</v>
      </c>
      <c r="BK64" s="6">
        <v>14.65</v>
      </c>
      <c r="BL64" s="6">
        <v>20.25</v>
      </c>
      <c r="BZ64" s="240"/>
      <c r="CA64" s="243"/>
      <c r="CB64" s="244">
        <f>W64</f>
        <v>2.2499999999999999E-2</v>
      </c>
      <c r="CC64" s="206"/>
      <c r="CD64" s="210">
        <f>U64</f>
        <v>2.2499999999999999E-2</v>
      </c>
      <c r="CE64" s="206"/>
      <c r="CF64" s="234">
        <f t="shared" si="17"/>
        <v>17.25</v>
      </c>
      <c r="CG64" s="234">
        <f t="shared" si="17"/>
        <v>22.98</v>
      </c>
      <c r="CH64" s="206"/>
      <c r="CI64" s="237">
        <f t="shared" si="18"/>
        <v>20.682000000000002</v>
      </c>
      <c r="CJ64" s="237">
        <f t="shared" si="19"/>
        <v>19.533000000000001</v>
      </c>
    </row>
    <row r="65" spans="1:88" ht="23.25" customHeight="1" outlineLevel="1" x14ac:dyDescent="0.35">
      <c r="A65" s="35">
        <v>110245</v>
      </c>
      <c r="B65" s="35" t="s">
        <v>104</v>
      </c>
      <c r="C65" s="35">
        <v>7896226102450</v>
      </c>
      <c r="D65" s="241" t="s">
        <v>42</v>
      </c>
      <c r="E65" s="48">
        <f t="shared" si="1"/>
        <v>39.42</v>
      </c>
      <c r="F65" s="48">
        <f t="shared" si="3"/>
        <v>52.64</v>
      </c>
      <c r="G65" s="48">
        <f t="shared" si="4"/>
        <v>42.14</v>
      </c>
      <c r="H65" s="48">
        <f t="shared" si="5"/>
        <v>56.16</v>
      </c>
      <c r="I65" s="48">
        <f t="shared" si="6"/>
        <v>42.43</v>
      </c>
      <c r="J65" s="48">
        <f t="shared" si="7"/>
        <v>56.55</v>
      </c>
      <c r="K65" s="242">
        <f t="shared" si="8"/>
        <v>42.74</v>
      </c>
      <c r="L65" s="242">
        <f t="shared" si="9"/>
        <v>56.94</v>
      </c>
      <c r="M65" s="48">
        <f t="shared" si="10"/>
        <v>43.97</v>
      </c>
      <c r="N65" s="48">
        <f t="shared" si="11"/>
        <v>58.53</v>
      </c>
      <c r="O65" s="48">
        <f t="shared" si="12"/>
        <v>37.130000000000003</v>
      </c>
      <c r="P65" s="48">
        <f t="shared" si="2"/>
        <v>51.34</v>
      </c>
      <c r="Q65" s="240"/>
      <c r="R65" s="57" t="s">
        <v>135</v>
      </c>
      <c r="S65" s="178" t="s">
        <v>132</v>
      </c>
      <c r="T65" s="195"/>
      <c r="U65" s="201"/>
      <c r="V65" s="200"/>
      <c r="W65" s="209"/>
      <c r="Y65" s="44">
        <v>39.42</v>
      </c>
      <c r="Z65" s="44">
        <v>52.64</v>
      </c>
      <c r="AA65" s="44">
        <v>42.14</v>
      </c>
      <c r="AB65" s="44">
        <v>56.16</v>
      </c>
      <c r="AC65" s="44">
        <v>42.43</v>
      </c>
      <c r="AD65" s="44">
        <v>56.55</v>
      </c>
      <c r="AE65" s="44">
        <v>42.74</v>
      </c>
      <c r="AF65" s="44">
        <v>56.94</v>
      </c>
      <c r="AG65" s="44">
        <v>43.97</v>
      </c>
      <c r="AH65" s="44">
        <v>58.53</v>
      </c>
      <c r="AI65" s="44">
        <v>37.130000000000003</v>
      </c>
      <c r="AJ65" s="44">
        <v>51.34</v>
      </c>
      <c r="AM65" s="176">
        <f>VLOOKUP($A65,'[1]Entrada de Dados'!$A$2:$P$69,COLUMN('[1]Entrada de Dados'!E$1),FALSE)-Y65</f>
        <v>0</v>
      </c>
      <c r="AN65" s="176">
        <f>VLOOKUP($A65,'[1]Entrada de Dados'!$A$2:$P$69,COLUMN('[1]Entrada de Dados'!F$1),FALSE)-Z65</f>
        <v>0</v>
      </c>
      <c r="AO65" s="176">
        <f>VLOOKUP($A65,'[1]Entrada de Dados'!$A$2:$P$69,COLUMN('[1]Entrada de Dados'!G$1),FALSE)-AA65</f>
        <v>0</v>
      </c>
      <c r="AP65" s="176">
        <f>VLOOKUP($A65,'[1]Entrada de Dados'!$A$2:$P$69,COLUMN('[1]Entrada de Dados'!H$1),FALSE)-AB65</f>
        <v>0</v>
      </c>
      <c r="AQ65" s="176">
        <f>VLOOKUP($A65,'[1]Entrada de Dados'!$A$2:$P$69,COLUMN('[1]Entrada de Dados'!I$1),FALSE)-AC65</f>
        <v>0</v>
      </c>
      <c r="AR65" s="176">
        <f>VLOOKUP($A65,'[1]Entrada de Dados'!$A$2:$P$69,COLUMN('[1]Entrada de Dados'!J$1),FALSE)-AD65</f>
        <v>0</v>
      </c>
      <c r="AS65" s="176">
        <f>VLOOKUP($A65,'[1]Entrada de Dados'!$A$2:$P$69,COLUMN('[1]Entrada de Dados'!K$1),FALSE)-AE65</f>
        <v>0</v>
      </c>
      <c r="AT65" s="176">
        <f>VLOOKUP($A65,'[1]Entrada de Dados'!$A$2:$P$69,COLUMN('[1]Entrada de Dados'!L$1),FALSE)-AF65</f>
        <v>0</v>
      </c>
      <c r="AU65" s="176">
        <f>VLOOKUP($A65,'[1]Entrada de Dados'!$A$2:$P$69,COLUMN('[1]Entrada de Dados'!M$1),FALSE)-AG65</f>
        <v>0</v>
      </c>
      <c r="AV65" s="176">
        <f>VLOOKUP($A65,'[1]Entrada de Dados'!$A$2:$P$69,COLUMN('[1]Entrada de Dados'!N$1),FALSE)-AH65</f>
        <v>0</v>
      </c>
      <c r="AW65" s="176">
        <f>VLOOKUP($A65,'[1]Entrada de Dados'!$A$2:$P$69,COLUMN('[1]Entrada de Dados'!O$1),FALSE)-AI65</f>
        <v>0</v>
      </c>
      <c r="AX65" s="176">
        <f>VLOOKUP($A65,'[1]Entrada de Dados'!$A$2:$P$69,COLUMN('[1]Entrada de Dados'!P$1),FALSE)-AJ65</f>
        <v>0</v>
      </c>
      <c r="BA65" s="6">
        <v>39.42</v>
      </c>
      <c r="BB65" s="6">
        <v>52.64</v>
      </c>
      <c r="BC65" s="6">
        <v>42.14</v>
      </c>
      <c r="BD65" s="6">
        <v>56.16</v>
      </c>
      <c r="BE65" s="6">
        <v>42.43</v>
      </c>
      <c r="BF65" s="6">
        <v>56.55</v>
      </c>
      <c r="BG65" s="6">
        <v>42.74</v>
      </c>
      <c r="BH65" s="6">
        <v>56.94</v>
      </c>
      <c r="BI65" s="6">
        <v>43.97</v>
      </c>
      <c r="BJ65" s="6">
        <v>58.53</v>
      </c>
      <c r="BK65" s="6">
        <v>37.130000000000003</v>
      </c>
      <c r="BL65" s="6">
        <v>51.34</v>
      </c>
      <c r="BZ65" s="240"/>
      <c r="CA65" s="243"/>
      <c r="CB65" s="244"/>
      <c r="CC65" s="206"/>
      <c r="CD65" s="211"/>
      <c r="CE65" s="206"/>
      <c r="CF65" s="207">
        <f t="shared" si="17"/>
        <v>42.74</v>
      </c>
      <c r="CG65" s="207">
        <f t="shared" si="17"/>
        <v>56.94</v>
      </c>
      <c r="CH65" s="206"/>
      <c r="CI65" s="236">
        <f t="shared" si="18"/>
        <v>51.246000000000002</v>
      </c>
      <c r="CJ65" s="236">
        <f t="shared" si="19"/>
        <v>48.398999999999994</v>
      </c>
    </row>
    <row r="66" spans="1:88" ht="23.25" outlineLevel="1" x14ac:dyDescent="0.35">
      <c r="A66" s="35">
        <v>110244</v>
      </c>
      <c r="B66" s="35"/>
      <c r="C66" s="35">
        <v>7896226107455</v>
      </c>
      <c r="D66" s="241" t="s">
        <v>122</v>
      </c>
      <c r="E66" s="48">
        <f t="shared" si="1"/>
        <v>15.76</v>
      </c>
      <c r="F66" s="48">
        <f t="shared" si="3"/>
        <v>21.06</v>
      </c>
      <c r="G66" s="48">
        <f t="shared" si="4"/>
        <v>16.850000000000001</v>
      </c>
      <c r="H66" s="48">
        <f t="shared" si="5"/>
        <v>22.46</v>
      </c>
      <c r="I66" s="48">
        <f t="shared" si="6"/>
        <v>16.97</v>
      </c>
      <c r="J66" s="48">
        <f t="shared" si="7"/>
        <v>22.62</v>
      </c>
      <c r="K66" s="242">
        <f t="shared" si="8"/>
        <v>17.100000000000001</v>
      </c>
      <c r="L66" s="242">
        <f t="shared" si="9"/>
        <v>22.77</v>
      </c>
      <c r="M66" s="48">
        <f t="shared" si="10"/>
        <v>17.579999999999998</v>
      </c>
      <c r="N66" s="48">
        <f t="shared" si="11"/>
        <v>23.41</v>
      </c>
      <c r="O66" s="48">
        <f t="shared" si="12"/>
        <v>14.84</v>
      </c>
      <c r="P66" s="48">
        <f t="shared" si="2"/>
        <v>20.52</v>
      </c>
      <c r="Q66" s="240"/>
      <c r="R66" s="57" t="s">
        <v>135</v>
      </c>
      <c r="S66" s="178" t="s">
        <v>132</v>
      </c>
      <c r="T66" s="195"/>
      <c r="U66" s="201"/>
      <c r="V66" s="200"/>
      <c r="W66" s="209"/>
      <c r="Y66" s="44">
        <v>15.76</v>
      </c>
      <c r="Z66" s="44">
        <v>21.06</v>
      </c>
      <c r="AA66" s="44">
        <v>16.850000000000001</v>
      </c>
      <c r="AB66" s="44">
        <v>22.46</v>
      </c>
      <c r="AC66" s="44">
        <v>16.97</v>
      </c>
      <c r="AD66" s="44">
        <v>22.62</v>
      </c>
      <c r="AE66" s="44">
        <v>17.100000000000001</v>
      </c>
      <c r="AF66" s="44">
        <v>22.77</v>
      </c>
      <c r="AG66" s="44">
        <v>17.579999999999998</v>
      </c>
      <c r="AH66" s="44">
        <v>23.41</v>
      </c>
      <c r="AI66" s="44">
        <v>14.84</v>
      </c>
      <c r="AJ66" s="44">
        <v>20.52</v>
      </c>
      <c r="AM66" s="176">
        <f>VLOOKUP($A66,'[1]Entrada de Dados'!$A$2:$P$69,COLUMN('[1]Entrada de Dados'!E$1),FALSE)-Y66</f>
        <v>0</v>
      </c>
      <c r="AN66" s="176">
        <f>VLOOKUP($A66,'[1]Entrada de Dados'!$A$2:$P$69,COLUMN('[1]Entrada de Dados'!F$1),FALSE)-Z66</f>
        <v>0</v>
      </c>
      <c r="AO66" s="176">
        <f>VLOOKUP($A66,'[1]Entrada de Dados'!$A$2:$P$69,COLUMN('[1]Entrada de Dados'!G$1),FALSE)-AA66</f>
        <v>0</v>
      </c>
      <c r="AP66" s="176">
        <f>VLOOKUP($A66,'[1]Entrada de Dados'!$A$2:$P$69,COLUMN('[1]Entrada de Dados'!H$1),FALSE)-AB66</f>
        <v>0</v>
      </c>
      <c r="AQ66" s="176">
        <f>VLOOKUP($A66,'[1]Entrada de Dados'!$A$2:$P$69,COLUMN('[1]Entrada de Dados'!I$1),FALSE)-AC66</f>
        <v>0</v>
      </c>
      <c r="AR66" s="176">
        <f>VLOOKUP($A66,'[1]Entrada de Dados'!$A$2:$P$69,COLUMN('[1]Entrada de Dados'!J$1),FALSE)-AD66</f>
        <v>0</v>
      </c>
      <c r="AS66" s="176">
        <f>VLOOKUP($A66,'[1]Entrada de Dados'!$A$2:$P$69,COLUMN('[1]Entrada de Dados'!K$1),FALSE)-AE66</f>
        <v>0</v>
      </c>
      <c r="AT66" s="176">
        <f>VLOOKUP($A66,'[1]Entrada de Dados'!$A$2:$P$69,COLUMN('[1]Entrada de Dados'!L$1),FALSE)-AF66</f>
        <v>0</v>
      </c>
      <c r="AU66" s="176">
        <f>VLOOKUP($A66,'[1]Entrada de Dados'!$A$2:$P$69,COLUMN('[1]Entrada de Dados'!M$1),FALSE)-AG66</f>
        <v>0</v>
      </c>
      <c r="AV66" s="176">
        <f>VLOOKUP($A66,'[1]Entrada de Dados'!$A$2:$P$69,COLUMN('[1]Entrada de Dados'!N$1),FALSE)-AH66</f>
        <v>0</v>
      </c>
      <c r="AW66" s="176">
        <f>VLOOKUP($A66,'[1]Entrada de Dados'!$A$2:$P$69,COLUMN('[1]Entrada de Dados'!O$1),FALSE)-AI66</f>
        <v>0</v>
      </c>
      <c r="AX66" s="176">
        <f>VLOOKUP($A66,'[1]Entrada de Dados'!$A$2:$P$69,COLUMN('[1]Entrada de Dados'!P$1),FALSE)-AJ66</f>
        <v>0</v>
      </c>
      <c r="BA66" s="6">
        <v>15.76</v>
      </c>
      <c r="BB66" s="6">
        <v>21.06</v>
      </c>
      <c r="BC66" s="6">
        <v>16.850000000000001</v>
      </c>
      <c r="BD66" s="6">
        <v>22.46</v>
      </c>
      <c r="BE66" s="6">
        <v>16.97</v>
      </c>
      <c r="BF66" s="6">
        <v>22.62</v>
      </c>
      <c r="BG66" s="6">
        <v>17.100000000000001</v>
      </c>
      <c r="BH66" s="6">
        <v>22.77</v>
      </c>
      <c r="BI66" s="6">
        <v>17.579999999999998</v>
      </c>
      <c r="BJ66" s="6">
        <v>23.41</v>
      </c>
      <c r="BK66" s="6">
        <v>14.84</v>
      </c>
      <c r="BL66" s="6">
        <v>20.52</v>
      </c>
      <c r="BZ66" s="240"/>
      <c r="CA66" s="243"/>
      <c r="CB66" s="244"/>
      <c r="CC66" s="206"/>
      <c r="CD66" s="211"/>
      <c r="CE66" s="206"/>
      <c r="CF66" s="207">
        <f t="shared" si="17"/>
        <v>17.100000000000001</v>
      </c>
      <c r="CG66" s="207">
        <f t="shared" si="17"/>
        <v>22.77</v>
      </c>
      <c r="CH66" s="206"/>
      <c r="CI66" s="236">
        <f t="shared" si="18"/>
        <v>20.492999999999999</v>
      </c>
      <c r="CJ66" s="236">
        <f t="shared" si="19"/>
        <v>19.354499999999998</v>
      </c>
    </row>
    <row r="67" spans="1:88" ht="23.25" hidden="1" customHeight="1" x14ac:dyDescent="0.3">
      <c r="A67" s="35">
        <v>110250</v>
      </c>
      <c r="B67" s="35" t="s">
        <v>105</v>
      </c>
      <c r="C67" s="35">
        <v>7896226102504</v>
      </c>
      <c r="D67" s="36" t="s">
        <v>43</v>
      </c>
      <c r="E67" s="48">
        <f t="shared" si="1"/>
        <v>43.51</v>
      </c>
      <c r="F67" s="48">
        <f t="shared" si="3"/>
        <v>58.12</v>
      </c>
      <c r="G67" s="48">
        <f t="shared" si="4"/>
        <v>46.53</v>
      </c>
      <c r="H67" s="48">
        <f t="shared" si="5"/>
        <v>62.02</v>
      </c>
      <c r="I67" s="48">
        <f t="shared" si="6"/>
        <v>46.85</v>
      </c>
      <c r="J67" s="48">
        <f t="shared" si="7"/>
        <v>62.43</v>
      </c>
      <c r="K67" s="48">
        <f t="shared" si="8"/>
        <v>47.18</v>
      </c>
      <c r="L67" s="48">
        <f t="shared" si="9"/>
        <v>62.86</v>
      </c>
      <c r="M67" s="48">
        <f t="shared" si="10"/>
        <v>48.55</v>
      </c>
      <c r="N67" s="48">
        <f t="shared" si="11"/>
        <v>64.62</v>
      </c>
      <c r="O67" s="48">
        <f t="shared" si="12"/>
        <v>41</v>
      </c>
      <c r="P67" s="48">
        <f t="shared" si="2"/>
        <v>56.68</v>
      </c>
      <c r="R67" s="58" t="s">
        <v>135</v>
      </c>
      <c r="S67" s="186">
        <v>1</v>
      </c>
      <c r="T67" s="192"/>
      <c r="U67" s="192"/>
      <c r="W67" s="141"/>
      <c r="Y67" s="44">
        <v>43.51</v>
      </c>
      <c r="Z67" s="44">
        <v>58.12</v>
      </c>
      <c r="AA67" s="44">
        <v>46.53</v>
      </c>
      <c r="AB67" s="44">
        <v>62.02</v>
      </c>
      <c r="AC67" s="44">
        <v>46.85</v>
      </c>
      <c r="AD67" s="44">
        <v>62.43</v>
      </c>
      <c r="AE67" s="44">
        <v>47.18</v>
      </c>
      <c r="AF67" s="44">
        <v>62.86</v>
      </c>
      <c r="AG67" s="44">
        <v>48.55</v>
      </c>
      <c r="AH67" s="44">
        <v>64.62</v>
      </c>
      <c r="AI67" s="44">
        <v>41</v>
      </c>
      <c r="AJ67" s="44">
        <v>56.68</v>
      </c>
      <c r="AM67" s="176">
        <f>VLOOKUP($A67,'[1]Entrada de Dados'!$A$2:$P$69,COLUMN('[1]Entrada de Dados'!E$1),FALSE)-Y67</f>
        <v>0</v>
      </c>
      <c r="AN67" s="176">
        <f>VLOOKUP($A67,'[1]Entrada de Dados'!$A$2:$P$69,COLUMN('[1]Entrada de Dados'!F$1),FALSE)-Z67</f>
        <v>0</v>
      </c>
      <c r="AO67" s="176">
        <f>VLOOKUP($A67,'[1]Entrada de Dados'!$A$2:$P$69,COLUMN('[1]Entrada de Dados'!G$1),FALSE)-AA67</f>
        <v>0</v>
      </c>
      <c r="AP67" s="176">
        <f>VLOOKUP($A67,'[1]Entrada de Dados'!$A$2:$P$69,COLUMN('[1]Entrada de Dados'!H$1),FALSE)-AB67</f>
        <v>0</v>
      </c>
      <c r="AQ67" s="176">
        <f>VLOOKUP($A67,'[1]Entrada de Dados'!$A$2:$P$69,COLUMN('[1]Entrada de Dados'!I$1),FALSE)-AC67</f>
        <v>0</v>
      </c>
      <c r="AR67" s="176">
        <f>VLOOKUP($A67,'[1]Entrada de Dados'!$A$2:$P$69,COLUMN('[1]Entrada de Dados'!J$1),FALSE)-AD67</f>
        <v>0</v>
      </c>
      <c r="AS67" s="176">
        <f>VLOOKUP($A67,'[1]Entrada de Dados'!$A$2:$P$69,COLUMN('[1]Entrada de Dados'!K$1),FALSE)-AE67</f>
        <v>0</v>
      </c>
      <c r="AT67" s="176">
        <f>VLOOKUP($A67,'[1]Entrada de Dados'!$A$2:$P$69,COLUMN('[1]Entrada de Dados'!L$1),FALSE)-AF67</f>
        <v>0</v>
      </c>
      <c r="AU67" s="176">
        <f>VLOOKUP($A67,'[1]Entrada de Dados'!$A$2:$P$69,COLUMN('[1]Entrada de Dados'!M$1),FALSE)-AG67</f>
        <v>0</v>
      </c>
      <c r="AV67" s="176">
        <f>VLOOKUP($A67,'[1]Entrada de Dados'!$A$2:$P$69,COLUMN('[1]Entrada de Dados'!N$1),FALSE)-AH67</f>
        <v>0</v>
      </c>
      <c r="AW67" s="176">
        <f>VLOOKUP($A67,'[1]Entrada de Dados'!$A$2:$P$69,COLUMN('[1]Entrada de Dados'!O$1),FALSE)-AI67</f>
        <v>0</v>
      </c>
      <c r="AX67" s="176">
        <f>VLOOKUP($A67,'[1]Entrada de Dados'!$A$2:$P$69,COLUMN('[1]Entrada de Dados'!P$1),FALSE)-AJ67</f>
        <v>0</v>
      </c>
      <c r="BA67" s="6">
        <v>43.51</v>
      </c>
      <c r="BB67" s="6">
        <v>58.12</v>
      </c>
      <c r="BC67" s="6">
        <v>46.53</v>
      </c>
      <c r="BD67" s="6">
        <v>62.02</v>
      </c>
      <c r="BE67" s="6">
        <v>46.85</v>
      </c>
      <c r="BF67" s="6">
        <v>62.43</v>
      </c>
      <c r="BG67" s="6">
        <v>47.18</v>
      </c>
      <c r="BH67" s="6">
        <v>62.86</v>
      </c>
      <c r="BI67" s="6">
        <v>48.55</v>
      </c>
      <c r="BJ67" s="6">
        <v>64.62</v>
      </c>
      <c r="BK67" s="6">
        <v>41</v>
      </c>
      <c r="BL67" s="6">
        <v>56.68</v>
      </c>
      <c r="CA67" s="224"/>
      <c r="CB67" s="224"/>
    </row>
    <row r="68" spans="1:88" ht="23.25" hidden="1" customHeight="1" x14ac:dyDescent="0.3">
      <c r="A68" s="35">
        <v>110251</v>
      </c>
      <c r="B68" s="35" t="s">
        <v>106</v>
      </c>
      <c r="C68" s="35">
        <v>7896226102511</v>
      </c>
      <c r="D68" s="36" t="s">
        <v>44</v>
      </c>
      <c r="E68" s="48">
        <f t="shared" si="1"/>
        <v>30.69</v>
      </c>
      <c r="F68" s="48">
        <f t="shared" si="3"/>
        <v>41</v>
      </c>
      <c r="G68" s="48">
        <f t="shared" si="4"/>
        <v>32.82</v>
      </c>
      <c r="H68" s="48">
        <f t="shared" si="5"/>
        <v>43.75</v>
      </c>
      <c r="I68" s="48">
        <f t="shared" si="6"/>
        <v>33.049999999999997</v>
      </c>
      <c r="J68" s="48">
        <f t="shared" si="7"/>
        <v>44.04</v>
      </c>
      <c r="K68" s="48">
        <f t="shared" si="8"/>
        <v>33.28</v>
      </c>
      <c r="L68" s="48">
        <f t="shared" si="9"/>
        <v>44.34</v>
      </c>
      <c r="M68" s="48">
        <f t="shared" si="10"/>
        <v>34.24</v>
      </c>
      <c r="N68" s="48">
        <f t="shared" si="11"/>
        <v>45.57</v>
      </c>
      <c r="O68" s="48">
        <f t="shared" si="12"/>
        <v>28.92</v>
      </c>
      <c r="P68" s="48">
        <f t="shared" si="2"/>
        <v>39.979999999999997</v>
      </c>
      <c r="R68" s="58" t="s">
        <v>135</v>
      </c>
      <c r="S68" s="186">
        <v>3</v>
      </c>
      <c r="T68" s="192"/>
      <c r="U68" s="192"/>
      <c r="W68" s="141"/>
      <c r="Y68" s="44">
        <v>30.69</v>
      </c>
      <c r="Z68" s="44">
        <v>41</v>
      </c>
      <c r="AA68" s="44">
        <v>32.82</v>
      </c>
      <c r="AB68" s="44">
        <v>43.75</v>
      </c>
      <c r="AC68" s="44">
        <v>33.049999999999997</v>
      </c>
      <c r="AD68" s="44">
        <v>44.04</v>
      </c>
      <c r="AE68" s="44">
        <v>33.28</v>
      </c>
      <c r="AF68" s="44">
        <v>44.34</v>
      </c>
      <c r="AG68" s="44">
        <v>34.24</v>
      </c>
      <c r="AH68" s="44">
        <v>45.57</v>
      </c>
      <c r="AI68" s="44">
        <v>28.92</v>
      </c>
      <c r="AJ68" s="44">
        <v>39.979999999999997</v>
      </c>
      <c r="AM68" s="176">
        <f>VLOOKUP($A68,'[1]Entrada de Dados'!$A$2:$P$69,COLUMN('[1]Entrada de Dados'!E$1),FALSE)-Y68</f>
        <v>0</v>
      </c>
      <c r="AN68" s="176">
        <f>VLOOKUP($A68,'[1]Entrada de Dados'!$A$2:$P$69,COLUMN('[1]Entrada de Dados'!F$1),FALSE)-Z68</f>
        <v>0</v>
      </c>
      <c r="AO68" s="176">
        <f>VLOOKUP($A68,'[1]Entrada de Dados'!$A$2:$P$69,COLUMN('[1]Entrada de Dados'!G$1),FALSE)-AA68</f>
        <v>0</v>
      </c>
      <c r="AP68" s="176">
        <f>VLOOKUP($A68,'[1]Entrada de Dados'!$A$2:$P$69,COLUMN('[1]Entrada de Dados'!H$1),FALSE)-AB68</f>
        <v>0</v>
      </c>
      <c r="AQ68" s="176">
        <f>VLOOKUP($A68,'[1]Entrada de Dados'!$A$2:$P$69,COLUMN('[1]Entrada de Dados'!I$1),FALSE)-AC68</f>
        <v>0</v>
      </c>
      <c r="AR68" s="176">
        <f>VLOOKUP($A68,'[1]Entrada de Dados'!$A$2:$P$69,COLUMN('[1]Entrada de Dados'!J$1),FALSE)-AD68</f>
        <v>0</v>
      </c>
      <c r="AS68" s="176">
        <f>VLOOKUP($A68,'[1]Entrada de Dados'!$A$2:$P$69,COLUMN('[1]Entrada de Dados'!K$1),FALSE)-AE68</f>
        <v>0</v>
      </c>
      <c r="AT68" s="176">
        <f>VLOOKUP($A68,'[1]Entrada de Dados'!$A$2:$P$69,COLUMN('[1]Entrada de Dados'!L$1),FALSE)-AF68</f>
        <v>0</v>
      </c>
      <c r="AU68" s="176">
        <f>VLOOKUP($A68,'[1]Entrada de Dados'!$A$2:$P$69,COLUMN('[1]Entrada de Dados'!M$1),FALSE)-AG68</f>
        <v>0</v>
      </c>
      <c r="AV68" s="176">
        <f>VLOOKUP($A68,'[1]Entrada de Dados'!$A$2:$P$69,COLUMN('[1]Entrada de Dados'!N$1),FALSE)-AH68</f>
        <v>0</v>
      </c>
      <c r="AW68" s="176">
        <f>VLOOKUP($A68,'[1]Entrada de Dados'!$A$2:$P$69,COLUMN('[1]Entrada de Dados'!O$1),FALSE)-AI68</f>
        <v>0</v>
      </c>
      <c r="AX68" s="176">
        <f>VLOOKUP($A68,'[1]Entrada de Dados'!$A$2:$P$69,COLUMN('[1]Entrada de Dados'!P$1),FALSE)-AJ68</f>
        <v>0</v>
      </c>
      <c r="BA68" s="6">
        <v>30.69</v>
      </c>
      <c r="BB68" s="6">
        <v>41</v>
      </c>
      <c r="BC68" s="6">
        <v>32.82</v>
      </c>
      <c r="BD68" s="6">
        <v>43.75</v>
      </c>
      <c r="BE68" s="6">
        <v>33.049999999999997</v>
      </c>
      <c r="BF68" s="6">
        <v>44.04</v>
      </c>
      <c r="BG68" s="6">
        <v>33.28</v>
      </c>
      <c r="BH68" s="6">
        <v>44.34</v>
      </c>
      <c r="BI68" s="6">
        <v>34.24</v>
      </c>
      <c r="BJ68" s="6">
        <v>45.57</v>
      </c>
      <c r="BK68" s="6">
        <v>28.92</v>
      </c>
      <c r="BL68" s="6">
        <v>39.979999999999997</v>
      </c>
      <c r="CA68" s="224"/>
      <c r="CB68" s="224"/>
    </row>
    <row r="69" spans="1:88" ht="23.25" outlineLevel="1" x14ac:dyDescent="0.35">
      <c r="A69" s="35">
        <v>110252</v>
      </c>
      <c r="B69" s="35"/>
      <c r="C69" s="35">
        <v>7896226102528</v>
      </c>
      <c r="D69" s="241" t="s">
        <v>45</v>
      </c>
      <c r="E69" s="48">
        <f t="shared" si="1"/>
        <v>55.51</v>
      </c>
      <c r="F69" s="48">
        <f t="shared" si="3"/>
        <v>74.16</v>
      </c>
      <c r="G69" s="48">
        <f t="shared" si="4"/>
        <v>59.37</v>
      </c>
      <c r="H69" s="48">
        <f t="shared" si="5"/>
        <v>79.13</v>
      </c>
      <c r="I69" s="48">
        <f t="shared" si="6"/>
        <v>59.77</v>
      </c>
      <c r="J69" s="48">
        <f t="shared" si="7"/>
        <v>79.66</v>
      </c>
      <c r="K69" s="242">
        <f t="shared" si="8"/>
        <v>60.2</v>
      </c>
      <c r="L69" s="242">
        <f t="shared" si="9"/>
        <v>80.209999999999994</v>
      </c>
      <c r="M69" s="48">
        <f t="shared" si="10"/>
        <v>61.94</v>
      </c>
      <c r="N69" s="48">
        <f t="shared" si="11"/>
        <v>82.44</v>
      </c>
      <c r="O69" s="48">
        <f t="shared" si="12"/>
        <v>52.31</v>
      </c>
      <c r="P69" s="48">
        <f t="shared" si="2"/>
        <v>72.31</v>
      </c>
      <c r="Q69" s="240"/>
      <c r="R69" s="57" t="s">
        <v>135</v>
      </c>
      <c r="S69" s="178" t="s">
        <v>132</v>
      </c>
      <c r="T69" s="195"/>
      <c r="U69" s="201">
        <v>4.1999999999999997E-3</v>
      </c>
      <c r="V69" s="200"/>
      <c r="W69" s="208">
        <v>4.1999999999999997E-3</v>
      </c>
      <c r="Y69" s="44">
        <v>55.28</v>
      </c>
      <c r="Z69" s="44">
        <v>73.849999999999994</v>
      </c>
      <c r="AA69" s="44">
        <v>59.12</v>
      </c>
      <c r="AB69" s="44">
        <v>78.8</v>
      </c>
      <c r="AC69" s="44">
        <v>59.52</v>
      </c>
      <c r="AD69" s="44">
        <v>79.33</v>
      </c>
      <c r="AE69" s="44">
        <v>59.95</v>
      </c>
      <c r="AF69" s="44">
        <v>79.87</v>
      </c>
      <c r="AG69" s="44">
        <v>61.68</v>
      </c>
      <c r="AH69" s="44">
        <v>82.1</v>
      </c>
      <c r="AI69" s="44">
        <v>52.09</v>
      </c>
      <c r="AJ69" s="44">
        <v>72.010000000000005</v>
      </c>
      <c r="AM69" s="176">
        <f>VLOOKUP($A69,'[1]Entrada de Dados'!$A$2:$P$69,COLUMN('[1]Entrada de Dados'!E$1),FALSE)-Y69</f>
        <v>0</v>
      </c>
      <c r="AN69" s="176">
        <f>VLOOKUP($A69,'[1]Entrada de Dados'!$A$2:$P$69,COLUMN('[1]Entrada de Dados'!F$1),FALSE)-Z69</f>
        <v>0</v>
      </c>
      <c r="AO69" s="176">
        <f>VLOOKUP($A69,'[1]Entrada de Dados'!$A$2:$P$69,COLUMN('[1]Entrada de Dados'!G$1),FALSE)-AA69</f>
        <v>0</v>
      </c>
      <c r="AP69" s="176">
        <f>VLOOKUP($A69,'[1]Entrada de Dados'!$A$2:$P$69,COLUMN('[1]Entrada de Dados'!H$1),FALSE)-AB69</f>
        <v>0</v>
      </c>
      <c r="AQ69" s="176">
        <f>VLOOKUP($A69,'[1]Entrada de Dados'!$A$2:$P$69,COLUMN('[1]Entrada de Dados'!I$1),FALSE)-AC69</f>
        <v>0</v>
      </c>
      <c r="AR69" s="176">
        <f>VLOOKUP($A69,'[1]Entrada de Dados'!$A$2:$P$69,COLUMN('[1]Entrada de Dados'!J$1),FALSE)-AD69</f>
        <v>0</v>
      </c>
      <c r="AS69" s="176">
        <f>VLOOKUP($A69,'[1]Entrada de Dados'!$A$2:$P$69,COLUMN('[1]Entrada de Dados'!K$1),FALSE)-AE69</f>
        <v>0</v>
      </c>
      <c r="AT69" s="176">
        <f>VLOOKUP($A69,'[1]Entrada de Dados'!$A$2:$P$69,COLUMN('[1]Entrada de Dados'!L$1),FALSE)-AF69</f>
        <v>0</v>
      </c>
      <c r="AU69" s="176">
        <f>VLOOKUP($A69,'[1]Entrada de Dados'!$A$2:$P$69,COLUMN('[1]Entrada de Dados'!M$1),FALSE)-AG69</f>
        <v>0</v>
      </c>
      <c r="AV69" s="176">
        <f>VLOOKUP($A69,'[1]Entrada de Dados'!$A$2:$P$69,COLUMN('[1]Entrada de Dados'!N$1),FALSE)-AH69</f>
        <v>0</v>
      </c>
      <c r="AW69" s="176">
        <f>VLOOKUP($A69,'[1]Entrada de Dados'!$A$2:$P$69,COLUMN('[1]Entrada de Dados'!O$1),FALSE)-AI69</f>
        <v>0</v>
      </c>
      <c r="AX69" s="176">
        <f>VLOOKUP($A69,'[1]Entrada de Dados'!$A$2:$P$69,COLUMN('[1]Entrada de Dados'!P$1),FALSE)-AJ69</f>
        <v>0</v>
      </c>
      <c r="BA69" s="6">
        <v>55.28</v>
      </c>
      <c r="BB69" s="6">
        <v>73.849999999999994</v>
      </c>
      <c r="BC69" s="6">
        <v>59.12</v>
      </c>
      <c r="BD69" s="6">
        <v>78.8</v>
      </c>
      <c r="BE69" s="6">
        <v>59.52</v>
      </c>
      <c r="BF69" s="6">
        <v>79.33</v>
      </c>
      <c r="BG69" s="6">
        <v>59.95</v>
      </c>
      <c r="BH69" s="6">
        <v>79.87</v>
      </c>
      <c r="BI69" s="6">
        <v>61.68</v>
      </c>
      <c r="BJ69" s="6">
        <v>82.1</v>
      </c>
      <c r="BK69" s="6">
        <v>52.09</v>
      </c>
      <c r="BL69" s="6">
        <v>72.010000000000005</v>
      </c>
      <c r="BZ69" s="240"/>
      <c r="CA69" s="243"/>
      <c r="CB69" s="244">
        <f>W69</f>
        <v>4.1999999999999997E-3</v>
      </c>
      <c r="CC69" s="206"/>
      <c r="CD69" s="210">
        <f>U69</f>
        <v>4.1999999999999997E-3</v>
      </c>
      <c r="CE69" s="206"/>
      <c r="CF69" s="234">
        <f>ROUND(BG69*(1+$CD69),2)</f>
        <v>60.2</v>
      </c>
      <c r="CG69" s="234">
        <f>ROUND(BH69*(1+$CD69),2)</f>
        <v>80.209999999999994</v>
      </c>
      <c r="CH69" s="206"/>
      <c r="CI69" s="237">
        <f>CG69*0.9</f>
        <v>72.188999999999993</v>
      </c>
      <c r="CJ69" s="237">
        <f>CG69*0.85</f>
        <v>68.1785</v>
      </c>
    </row>
    <row r="70" spans="1:88" ht="23.25" customHeight="1" x14ac:dyDescent="0.35">
      <c r="A70" s="35">
        <v>110253</v>
      </c>
      <c r="B70" s="35"/>
      <c r="C70" s="35">
        <v>7896226102535</v>
      </c>
      <c r="D70" s="241" t="s">
        <v>61</v>
      </c>
      <c r="E70" s="48">
        <f t="shared" ref="E70:E83" si="20">ROUND(BA70*(1+$W70),2)</f>
        <v>68.400000000000006</v>
      </c>
      <c r="F70" s="48">
        <f t="shared" si="3"/>
        <v>91.35</v>
      </c>
      <c r="G70" s="48">
        <f t="shared" si="4"/>
        <v>73.12</v>
      </c>
      <c r="H70" s="48">
        <f t="shared" si="5"/>
        <v>97.47</v>
      </c>
      <c r="I70" s="48">
        <f t="shared" si="6"/>
        <v>73.63</v>
      </c>
      <c r="J70" s="48">
        <f t="shared" si="7"/>
        <v>98.13</v>
      </c>
      <c r="K70" s="242">
        <f t="shared" si="8"/>
        <v>74.150000000000006</v>
      </c>
      <c r="L70" s="242">
        <f t="shared" si="9"/>
        <v>98.81</v>
      </c>
      <c r="M70" s="48">
        <f t="shared" si="10"/>
        <v>76.3</v>
      </c>
      <c r="N70" s="48">
        <f t="shared" si="11"/>
        <v>101.56</v>
      </c>
      <c r="O70" s="48">
        <f t="shared" si="12"/>
        <v>64.44</v>
      </c>
      <c r="P70" s="48">
        <f t="shared" ref="P70:P83" si="21">ROUND(BL70*(1+$W70),2)</f>
        <v>89.07</v>
      </c>
      <c r="Q70" s="240"/>
      <c r="R70" s="57" t="s">
        <v>135</v>
      </c>
      <c r="S70" s="178" t="s">
        <v>132</v>
      </c>
      <c r="T70" s="195"/>
      <c r="U70" s="201">
        <v>4.1999999999999997E-3</v>
      </c>
      <c r="V70" s="200"/>
      <c r="W70" s="209">
        <v>1.2999999999999999E-2</v>
      </c>
      <c r="Y70" s="44">
        <v>67.52</v>
      </c>
      <c r="Z70" s="44">
        <v>90.18</v>
      </c>
      <c r="AA70" s="44">
        <v>72.180000000000007</v>
      </c>
      <c r="AB70" s="44">
        <v>96.22</v>
      </c>
      <c r="AC70" s="44">
        <v>72.69</v>
      </c>
      <c r="AD70" s="44">
        <v>96.87</v>
      </c>
      <c r="AE70" s="44">
        <v>73.2</v>
      </c>
      <c r="AF70" s="44">
        <v>97.54</v>
      </c>
      <c r="AG70" s="44">
        <v>75.319999999999993</v>
      </c>
      <c r="AH70" s="44">
        <v>100.26</v>
      </c>
      <c r="AI70" s="44">
        <v>63.61</v>
      </c>
      <c r="AJ70" s="44">
        <v>87.93</v>
      </c>
      <c r="AM70" s="176">
        <f>VLOOKUP($A70,'[1]Entrada de Dados'!$A$2:$P$69,COLUMN('[1]Entrada de Dados'!E$1),FALSE)-Y70</f>
        <v>0</v>
      </c>
      <c r="AN70" s="176">
        <f>VLOOKUP($A70,'[1]Entrada de Dados'!$A$2:$P$69,COLUMN('[1]Entrada de Dados'!F$1),FALSE)-Z70</f>
        <v>0</v>
      </c>
      <c r="AO70" s="176">
        <f>VLOOKUP($A70,'[1]Entrada de Dados'!$A$2:$P$69,COLUMN('[1]Entrada de Dados'!G$1),FALSE)-AA70</f>
        <v>0</v>
      </c>
      <c r="AP70" s="176">
        <f>VLOOKUP($A70,'[1]Entrada de Dados'!$A$2:$P$69,COLUMN('[1]Entrada de Dados'!H$1),FALSE)-AB70</f>
        <v>0</v>
      </c>
      <c r="AQ70" s="176">
        <f>VLOOKUP($A70,'[1]Entrada de Dados'!$A$2:$P$69,COLUMN('[1]Entrada de Dados'!I$1),FALSE)-AC70</f>
        <v>0</v>
      </c>
      <c r="AR70" s="176">
        <f>VLOOKUP($A70,'[1]Entrada de Dados'!$A$2:$P$69,COLUMN('[1]Entrada de Dados'!J$1),FALSE)-AD70</f>
        <v>0</v>
      </c>
      <c r="AS70" s="176">
        <f>VLOOKUP($A70,'[1]Entrada de Dados'!$A$2:$P$69,COLUMN('[1]Entrada de Dados'!K$1),FALSE)-AE70</f>
        <v>0</v>
      </c>
      <c r="AT70" s="176">
        <f>VLOOKUP($A70,'[1]Entrada de Dados'!$A$2:$P$69,COLUMN('[1]Entrada de Dados'!L$1),FALSE)-AF70</f>
        <v>0</v>
      </c>
      <c r="AU70" s="176">
        <f>VLOOKUP($A70,'[1]Entrada de Dados'!$A$2:$P$69,COLUMN('[1]Entrada de Dados'!M$1),FALSE)-AG70</f>
        <v>0</v>
      </c>
      <c r="AV70" s="176">
        <f>VLOOKUP($A70,'[1]Entrada de Dados'!$A$2:$P$69,COLUMN('[1]Entrada de Dados'!N$1),FALSE)-AH70</f>
        <v>0</v>
      </c>
      <c r="AW70" s="176">
        <f>VLOOKUP($A70,'[1]Entrada de Dados'!$A$2:$P$69,COLUMN('[1]Entrada de Dados'!O$1),FALSE)-AI70</f>
        <v>0</v>
      </c>
      <c r="AX70" s="176">
        <f>VLOOKUP($A70,'[1]Entrada de Dados'!$A$2:$P$69,COLUMN('[1]Entrada de Dados'!P$1),FALSE)-AJ70</f>
        <v>0</v>
      </c>
      <c r="BA70" s="6">
        <v>67.52</v>
      </c>
      <c r="BB70" s="6">
        <v>90.18</v>
      </c>
      <c r="BC70" s="6">
        <v>72.180000000000007</v>
      </c>
      <c r="BD70" s="6">
        <v>96.22</v>
      </c>
      <c r="BE70" s="6">
        <v>72.69</v>
      </c>
      <c r="BF70" s="6">
        <v>96.87</v>
      </c>
      <c r="BG70" s="6">
        <v>73.2</v>
      </c>
      <c r="BH70" s="6">
        <v>97.54</v>
      </c>
      <c r="BI70" s="6">
        <v>75.319999999999993</v>
      </c>
      <c r="BJ70" s="6">
        <v>100.26</v>
      </c>
      <c r="BK70" s="6">
        <v>63.61</v>
      </c>
      <c r="BL70" s="6">
        <v>87.93</v>
      </c>
      <c r="BZ70" s="240"/>
      <c r="CA70" s="243"/>
      <c r="CB70" s="244">
        <f>W70</f>
        <v>1.2999999999999999E-2</v>
      </c>
      <c r="CC70" s="206"/>
      <c r="CD70" s="211">
        <f>U70</f>
        <v>4.1999999999999997E-3</v>
      </c>
      <c r="CE70" s="206"/>
      <c r="CF70" s="207">
        <f>ROUND(BG70*(1+$CD70),2)</f>
        <v>73.510000000000005</v>
      </c>
      <c r="CG70" s="207">
        <f>ROUND(BH70*(1+$CD70),2)</f>
        <v>97.95</v>
      </c>
      <c r="CH70" s="206"/>
      <c r="CI70" s="236">
        <f>CG70*0.9</f>
        <v>88.155000000000001</v>
      </c>
      <c r="CJ70" s="236">
        <f>CG70*0.85</f>
        <v>83.257499999999993</v>
      </c>
    </row>
    <row r="71" spans="1:88" ht="23.25" hidden="1" customHeight="1" x14ac:dyDescent="0.3">
      <c r="A71" s="35">
        <v>110254</v>
      </c>
      <c r="B71" s="35" t="s">
        <v>107</v>
      </c>
      <c r="C71" s="35">
        <v>7896226102542</v>
      </c>
      <c r="D71" s="36" t="s">
        <v>46</v>
      </c>
      <c r="E71" s="48">
        <f t="shared" si="20"/>
        <v>16.260000000000002</v>
      </c>
      <c r="F71" s="48">
        <f t="shared" si="3"/>
        <v>21.72</v>
      </c>
      <c r="G71" s="48">
        <f t="shared" si="4"/>
        <v>17.39</v>
      </c>
      <c r="H71" s="48">
        <f t="shared" si="5"/>
        <v>23.18</v>
      </c>
      <c r="I71" s="48">
        <f t="shared" si="6"/>
        <v>17.510000000000002</v>
      </c>
      <c r="J71" s="48">
        <f t="shared" si="7"/>
        <v>23.33</v>
      </c>
      <c r="K71" s="48">
        <f t="shared" si="8"/>
        <v>17.63</v>
      </c>
      <c r="L71" s="48">
        <f t="shared" si="9"/>
        <v>23.49</v>
      </c>
      <c r="M71" s="48">
        <f t="shared" si="10"/>
        <v>18.14</v>
      </c>
      <c r="N71" s="48">
        <f t="shared" si="11"/>
        <v>24.14</v>
      </c>
      <c r="O71" s="48">
        <f t="shared" si="12"/>
        <v>15.32</v>
      </c>
      <c r="P71" s="48">
        <f t="shared" si="21"/>
        <v>21.18</v>
      </c>
      <c r="R71" s="58" t="s">
        <v>135</v>
      </c>
      <c r="S71" s="186">
        <v>2</v>
      </c>
      <c r="T71" s="192"/>
      <c r="U71" s="192"/>
      <c r="W71" s="141"/>
      <c r="Y71" s="44">
        <v>16.260000000000002</v>
      </c>
      <c r="Z71" s="44">
        <v>21.72</v>
      </c>
      <c r="AA71" s="44">
        <v>17.39</v>
      </c>
      <c r="AB71" s="44">
        <v>23.18</v>
      </c>
      <c r="AC71" s="44">
        <v>17.510000000000002</v>
      </c>
      <c r="AD71" s="44">
        <v>23.33</v>
      </c>
      <c r="AE71" s="44">
        <v>17.63</v>
      </c>
      <c r="AF71" s="44">
        <v>23.49</v>
      </c>
      <c r="AG71" s="44">
        <v>18.14</v>
      </c>
      <c r="AH71" s="44">
        <v>24.14</v>
      </c>
      <c r="AI71" s="44">
        <v>15.32</v>
      </c>
      <c r="AJ71" s="44">
        <v>21.18</v>
      </c>
      <c r="AM71" s="176">
        <f>VLOOKUP($A71,'[1]Entrada de Dados'!$A$2:$P$69,COLUMN('[1]Entrada de Dados'!E$1),FALSE)-Y71</f>
        <v>0</v>
      </c>
      <c r="AN71" s="176">
        <f>VLOOKUP($A71,'[1]Entrada de Dados'!$A$2:$P$69,COLUMN('[1]Entrada de Dados'!F$1),FALSE)-Z71</f>
        <v>0</v>
      </c>
      <c r="AO71" s="176">
        <f>VLOOKUP($A71,'[1]Entrada de Dados'!$A$2:$P$69,COLUMN('[1]Entrada de Dados'!G$1),FALSE)-AA71</f>
        <v>0</v>
      </c>
      <c r="AP71" s="176">
        <f>VLOOKUP($A71,'[1]Entrada de Dados'!$A$2:$P$69,COLUMN('[1]Entrada de Dados'!H$1),FALSE)-AB71</f>
        <v>0</v>
      </c>
      <c r="AQ71" s="176">
        <f>VLOOKUP($A71,'[1]Entrada de Dados'!$A$2:$P$69,COLUMN('[1]Entrada de Dados'!I$1),FALSE)-AC71</f>
        <v>0</v>
      </c>
      <c r="AR71" s="176">
        <f>VLOOKUP($A71,'[1]Entrada de Dados'!$A$2:$P$69,COLUMN('[1]Entrada de Dados'!J$1),FALSE)-AD71</f>
        <v>0</v>
      </c>
      <c r="AS71" s="176">
        <f>VLOOKUP($A71,'[1]Entrada de Dados'!$A$2:$P$69,COLUMN('[1]Entrada de Dados'!K$1),FALSE)-AE71</f>
        <v>0</v>
      </c>
      <c r="AT71" s="176">
        <f>VLOOKUP($A71,'[1]Entrada de Dados'!$A$2:$P$69,COLUMN('[1]Entrada de Dados'!L$1),FALSE)-AF71</f>
        <v>0</v>
      </c>
      <c r="AU71" s="176">
        <f>VLOOKUP($A71,'[1]Entrada de Dados'!$A$2:$P$69,COLUMN('[1]Entrada de Dados'!M$1),FALSE)-AG71</f>
        <v>0</v>
      </c>
      <c r="AV71" s="176">
        <f>VLOOKUP($A71,'[1]Entrada de Dados'!$A$2:$P$69,COLUMN('[1]Entrada de Dados'!N$1),FALSE)-AH71</f>
        <v>0</v>
      </c>
      <c r="AW71" s="176">
        <f>VLOOKUP($A71,'[1]Entrada de Dados'!$A$2:$P$69,COLUMN('[1]Entrada de Dados'!O$1),FALSE)-AI71</f>
        <v>0</v>
      </c>
      <c r="AX71" s="176">
        <f>VLOOKUP($A71,'[1]Entrada de Dados'!$A$2:$P$69,COLUMN('[1]Entrada de Dados'!P$1),FALSE)-AJ71</f>
        <v>0</v>
      </c>
      <c r="BA71" s="6">
        <v>16.260000000000002</v>
      </c>
      <c r="BB71" s="6">
        <v>21.72</v>
      </c>
      <c r="BC71" s="6">
        <v>17.39</v>
      </c>
      <c r="BD71" s="6">
        <v>23.18</v>
      </c>
      <c r="BE71" s="6">
        <v>17.510000000000002</v>
      </c>
      <c r="BF71" s="6">
        <v>23.33</v>
      </c>
      <c r="BG71" s="6">
        <v>17.63</v>
      </c>
      <c r="BH71" s="6">
        <v>23.49</v>
      </c>
      <c r="BI71" s="6">
        <v>18.14</v>
      </c>
      <c r="BJ71" s="6">
        <v>24.14</v>
      </c>
      <c r="BK71" s="6">
        <v>15.32</v>
      </c>
      <c r="BL71" s="6">
        <v>21.18</v>
      </c>
      <c r="CA71" s="224"/>
      <c r="CB71" s="224"/>
    </row>
    <row r="72" spans="1:88" ht="23.25" hidden="1" x14ac:dyDescent="0.3">
      <c r="A72" s="35">
        <v>110255</v>
      </c>
      <c r="B72" s="35" t="s">
        <v>74</v>
      </c>
      <c r="C72" s="35">
        <v>7896226102559</v>
      </c>
      <c r="D72" s="36" t="s">
        <v>70</v>
      </c>
      <c r="E72" s="48">
        <f t="shared" si="20"/>
        <v>5.41</v>
      </c>
      <c r="F72" s="48">
        <f t="shared" si="3"/>
        <v>7.23</v>
      </c>
      <c r="G72" s="48">
        <f t="shared" si="4"/>
        <v>5.79</v>
      </c>
      <c r="H72" s="48">
        <f t="shared" si="5"/>
        <v>7.72</v>
      </c>
      <c r="I72" s="48">
        <f t="shared" si="6"/>
        <v>5.83</v>
      </c>
      <c r="J72" s="48">
        <f t="shared" si="7"/>
        <v>7.77</v>
      </c>
      <c r="K72" s="48">
        <f t="shared" si="8"/>
        <v>5.87</v>
      </c>
      <c r="L72" s="48">
        <f t="shared" si="9"/>
        <v>7.82</v>
      </c>
      <c r="M72" s="48">
        <f t="shared" si="10"/>
        <v>6.04</v>
      </c>
      <c r="N72" s="48">
        <f t="shared" si="11"/>
        <v>8.0399999999999991</v>
      </c>
      <c r="O72" s="48">
        <f t="shared" si="12"/>
        <v>5.0999999999999996</v>
      </c>
      <c r="P72" s="48">
        <f t="shared" si="21"/>
        <v>7.05</v>
      </c>
      <c r="R72" s="58" t="s">
        <v>135</v>
      </c>
      <c r="S72" s="186">
        <v>2</v>
      </c>
      <c r="T72" s="192"/>
      <c r="U72" s="192"/>
      <c r="W72" s="141"/>
      <c r="Y72" s="44">
        <v>5.41</v>
      </c>
      <c r="Z72" s="44">
        <v>7.23</v>
      </c>
      <c r="AA72" s="44">
        <v>5.79</v>
      </c>
      <c r="AB72" s="44">
        <v>7.72</v>
      </c>
      <c r="AC72" s="44">
        <v>5.83</v>
      </c>
      <c r="AD72" s="44">
        <v>7.77</v>
      </c>
      <c r="AE72" s="44">
        <v>5.87</v>
      </c>
      <c r="AF72" s="44">
        <v>7.82</v>
      </c>
      <c r="AG72" s="44">
        <v>6.04</v>
      </c>
      <c r="AH72" s="44">
        <v>8.0399999999999991</v>
      </c>
      <c r="AI72" s="44">
        <v>5.0999999999999996</v>
      </c>
      <c r="AJ72" s="44">
        <v>7.05</v>
      </c>
      <c r="AM72" s="176">
        <f>VLOOKUP($A72,'[1]Entrada de Dados'!$A$2:$P$69,COLUMN('[1]Entrada de Dados'!E$1),FALSE)-Y72</f>
        <v>0</v>
      </c>
      <c r="AN72" s="176">
        <f>VLOOKUP($A72,'[1]Entrada de Dados'!$A$2:$P$69,COLUMN('[1]Entrada de Dados'!F$1),FALSE)-Z72</f>
        <v>0</v>
      </c>
      <c r="AO72" s="176">
        <f>VLOOKUP($A72,'[1]Entrada de Dados'!$A$2:$P$69,COLUMN('[1]Entrada de Dados'!G$1),FALSE)-AA72</f>
        <v>0</v>
      </c>
      <c r="AP72" s="176">
        <f>VLOOKUP($A72,'[1]Entrada de Dados'!$A$2:$P$69,COLUMN('[1]Entrada de Dados'!H$1),FALSE)-AB72</f>
        <v>0</v>
      </c>
      <c r="AQ72" s="176">
        <f>VLOOKUP($A72,'[1]Entrada de Dados'!$A$2:$P$69,COLUMN('[1]Entrada de Dados'!I$1),FALSE)-AC72</f>
        <v>0</v>
      </c>
      <c r="AR72" s="176">
        <f>VLOOKUP($A72,'[1]Entrada de Dados'!$A$2:$P$69,COLUMN('[1]Entrada de Dados'!J$1),FALSE)-AD72</f>
        <v>0</v>
      </c>
      <c r="AS72" s="176">
        <f>VLOOKUP($A72,'[1]Entrada de Dados'!$A$2:$P$69,COLUMN('[1]Entrada de Dados'!K$1),FALSE)-AE72</f>
        <v>0</v>
      </c>
      <c r="AT72" s="176">
        <f>VLOOKUP($A72,'[1]Entrada de Dados'!$A$2:$P$69,COLUMN('[1]Entrada de Dados'!L$1),FALSE)-AF72</f>
        <v>0</v>
      </c>
      <c r="AU72" s="176">
        <f>VLOOKUP($A72,'[1]Entrada de Dados'!$A$2:$P$69,COLUMN('[1]Entrada de Dados'!M$1),FALSE)-AG72</f>
        <v>0</v>
      </c>
      <c r="AV72" s="176">
        <f>VLOOKUP($A72,'[1]Entrada de Dados'!$A$2:$P$69,COLUMN('[1]Entrada de Dados'!N$1),FALSE)-AH72</f>
        <v>0</v>
      </c>
      <c r="AW72" s="176">
        <f>VLOOKUP($A72,'[1]Entrada de Dados'!$A$2:$P$69,COLUMN('[1]Entrada de Dados'!O$1),FALSE)-AI72</f>
        <v>0</v>
      </c>
      <c r="AX72" s="176">
        <f>VLOOKUP($A72,'[1]Entrada de Dados'!$A$2:$P$69,COLUMN('[1]Entrada de Dados'!P$1),FALSE)-AJ72</f>
        <v>0</v>
      </c>
      <c r="BA72" s="6">
        <v>5.41</v>
      </c>
      <c r="BB72" s="6">
        <v>7.23</v>
      </c>
      <c r="BC72" s="6">
        <v>5.79</v>
      </c>
      <c r="BD72" s="6">
        <v>7.72</v>
      </c>
      <c r="BE72" s="6">
        <v>5.83</v>
      </c>
      <c r="BF72" s="6">
        <v>7.77</v>
      </c>
      <c r="BG72" s="6">
        <v>5.87</v>
      </c>
      <c r="BH72" s="6">
        <v>7.82</v>
      </c>
      <c r="BI72" s="6">
        <v>6.04</v>
      </c>
      <c r="BJ72" s="6">
        <v>8.0399999999999991</v>
      </c>
      <c r="BK72" s="6">
        <v>5.0999999999999996</v>
      </c>
      <c r="BL72" s="6">
        <v>7.05</v>
      </c>
      <c r="CA72" s="224"/>
      <c r="CB72" s="224"/>
    </row>
    <row r="73" spans="1:88" ht="23.25" hidden="1" outlineLevel="1" x14ac:dyDescent="0.3">
      <c r="A73" s="35">
        <v>110256</v>
      </c>
      <c r="B73" s="35" t="s">
        <v>108</v>
      </c>
      <c r="C73" s="35">
        <v>7896226102566</v>
      </c>
      <c r="D73" s="52" t="s">
        <v>47</v>
      </c>
      <c r="E73" s="48">
        <f t="shared" si="20"/>
        <v>31.2</v>
      </c>
      <c r="F73" s="48">
        <f t="shared" si="3"/>
        <v>41.68</v>
      </c>
      <c r="G73" s="48">
        <f t="shared" si="4"/>
        <v>33.36</v>
      </c>
      <c r="H73" s="48">
        <f t="shared" si="5"/>
        <v>44.47</v>
      </c>
      <c r="I73" s="48">
        <f t="shared" si="6"/>
        <v>33.590000000000003</v>
      </c>
      <c r="J73" s="48">
        <f t="shared" si="7"/>
        <v>44.76</v>
      </c>
      <c r="K73" s="48">
        <f t="shared" si="8"/>
        <v>33.83</v>
      </c>
      <c r="L73" s="48">
        <f t="shared" si="9"/>
        <v>45.07</v>
      </c>
      <c r="M73" s="48">
        <f t="shared" si="10"/>
        <v>34.81</v>
      </c>
      <c r="N73" s="48">
        <f t="shared" si="11"/>
        <v>46.33</v>
      </c>
      <c r="O73" s="48">
        <f t="shared" si="12"/>
        <v>29.4</v>
      </c>
      <c r="P73" s="48">
        <f t="shared" si="21"/>
        <v>40.64</v>
      </c>
      <c r="R73" s="58" t="s">
        <v>136</v>
      </c>
      <c r="S73" s="184" t="s">
        <v>133</v>
      </c>
      <c r="T73" s="190"/>
      <c r="U73" s="190"/>
      <c r="W73" s="141"/>
      <c r="Y73" s="44">
        <v>31.2</v>
      </c>
      <c r="Z73" s="44">
        <v>41.68</v>
      </c>
      <c r="AA73" s="44">
        <v>33.36</v>
      </c>
      <c r="AB73" s="44">
        <v>44.47</v>
      </c>
      <c r="AC73" s="44">
        <v>33.590000000000003</v>
      </c>
      <c r="AD73" s="44">
        <v>44.76</v>
      </c>
      <c r="AE73" s="44">
        <v>33.83</v>
      </c>
      <c r="AF73" s="44">
        <v>45.07</v>
      </c>
      <c r="AG73" s="44">
        <v>34.81</v>
      </c>
      <c r="AH73" s="44">
        <v>46.33</v>
      </c>
      <c r="AI73" s="44">
        <v>29.4</v>
      </c>
      <c r="AJ73" s="44">
        <v>40.64</v>
      </c>
      <c r="AM73" s="176"/>
      <c r="AN73" s="176"/>
      <c r="AO73" s="176"/>
      <c r="AP73" s="176"/>
      <c r="AQ73" s="176"/>
      <c r="AR73" s="176"/>
      <c r="AS73" s="176"/>
      <c r="AT73" s="176"/>
      <c r="AU73" s="176"/>
      <c r="AV73" s="176"/>
      <c r="AW73" s="176"/>
      <c r="AX73" s="176"/>
      <c r="BA73" s="6">
        <v>31.2</v>
      </c>
      <c r="BB73" s="6">
        <v>41.68</v>
      </c>
      <c r="BC73" s="6">
        <v>33.36</v>
      </c>
      <c r="BD73" s="6">
        <v>44.47</v>
      </c>
      <c r="BE73" s="6">
        <v>33.590000000000003</v>
      </c>
      <c r="BF73" s="6">
        <v>44.76</v>
      </c>
      <c r="BG73" s="6">
        <v>33.83</v>
      </c>
      <c r="BH73" s="6">
        <v>45.07</v>
      </c>
      <c r="BI73" s="6">
        <v>34.81</v>
      </c>
      <c r="BJ73" s="6">
        <v>46.33</v>
      </c>
      <c r="BK73" s="6">
        <v>29.4</v>
      </c>
      <c r="BL73" s="6">
        <v>40.64</v>
      </c>
      <c r="CA73" s="224"/>
      <c r="CB73" s="224"/>
    </row>
    <row r="74" spans="1:88" ht="23.25" hidden="1" outlineLevel="1" x14ac:dyDescent="0.3">
      <c r="A74" s="1">
        <v>110257</v>
      </c>
      <c r="B74" s="1" t="s">
        <v>109</v>
      </c>
      <c r="C74" s="35">
        <v>7896226102573</v>
      </c>
      <c r="D74" s="183" t="s">
        <v>54</v>
      </c>
      <c r="E74" s="48">
        <f t="shared" si="20"/>
        <v>38.33</v>
      </c>
      <c r="F74" s="48">
        <f t="shared" si="3"/>
        <v>51.2</v>
      </c>
      <c r="G74" s="48">
        <f t="shared" si="4"/>
        <v>40.98</v>
      </c>
      <c r="H74" s="48">
        <f t="shared" si="5"/>
        <v>54.62</v>
      </c>
      <c r="I74" s="48">
        <f t="shared" si="6"/>
        <v>41.27</v>
      </c>
      <c r="J74" s="48">
        <f t="shared" si="7"/>
        <v>55</v>
      </c>
      <c r="K74" s="48">
        <f t="shared" si="8"/>
        <v>41.56</v>
      </c>
      <c r="L74" s="48">
        <f t="shared" si="9"/>
        <v>55.37</v>
      </c>
      <c r="M74" s="48">
        <f t="shared" si="10"/>
        <v>42.76</v>
      </c>
      <c r="N74" s="48">
        <f t="shared" si="11"/>
        <v>56.91</v>
      </c>
      <c r="O74" s="48">
        <f t="shared" si="12"/>
        <v>36.11</v>
      </c>
      <c r="P74" s="48">
        <f t="shared" si="21"/>
        <v>49.92</v>
      </c>
      <c r="R74" s="58" t="s">
        <v>136</v>
      </c>
      <c r="S74" s="184" t="s">
        <v>133</v>
      </c>
      <c r="T74" s="190"/>
      <c r="U74" s="190"/>
      <c r="W74" s="141"/>
      <c r="X74" s="181"/>
      <c r="Y74" s="44">
        <v>38.33</v>
      </c>
      <c r="Z74" s="44">
        <v>51.2</v>
      </c>
      <c r="AA74" s="44">
        <v>40.98</v>
      </c>
      <c r="AB74" s="44">
        <v>54.62</v>
      </c>
      <c r="AC74" s="44">
        <v>41.27</v>
      </c>
      <c r="AD74" s="44">
        <v>55</v>
      </c>
      <c r="AE74" s="44">
        <v>41.56</v>
      </c>
      <c r="AF74" s="44">
        <v>55.37</v>
      </c>
      <c r="AG74" s="44">
        <v>42.76</v>
      </c>
      <c r="AH74" s="44">
        <v>56.91</v>
      </c>
      <c r="AI74" s="44">
        <v>36.11</v>
      </c>
      <c r="AJ74" s="44">
        <v>49.92</v>
      </c>
      <c r="AM74" s="176"/>
      <c r="AN74" s="176"/>
      <c r="AO74" s="176"/>
      <c r="AP74" s="176"/>
      <c r="AQ74" s="176"/>
      <c r="AR74" s="176"/>
      <c r="AS74" s="176"/>
      <c r="AT74" s="176"/>
      <c r="AU74" s="176"/>
      <c r="AV74" s="176"/>
      <c r="AW74" s="176"/>
      <c r="AX74" s="176"/>
      <c r="BA74" s="6">
        <v>38.33</v>
      </c>
      <c r="BB74" s="6">
        <v>51.2</v>
      </c>
      <c r="BC74" s="6">
        <v>40.98</v>
      </c>
      <c r="BD74" s="6">
        <v>54.62</v>
      </c>
      <c r="BE74" s="6">
        <v>41.27</v>
      </c>
      <c r="BF74" s="6">
        <v>55</v>
      </c>
      <c r="BG74" s="6">
        <v>41.56</v>
      </c>
      <c r="BH74" s="6">
        <v>55.37</v>
      </c>
      <c r="BI74" s="6">
        <v>42.76</v>
      </c>
      <c r="BJ74" s="6">
        <v>56.91</v>
      </c>
      <c r="BK74" s="6">
        <v>36.11</v>
      </c>
      <c r="BL74" s="6">
        <v>49.92</v>
      </c>
      <c r="CA74" s="224"/>
      <c r="CB74" s="224"/>
    </row>
    <row r="75" spans="1:88" ht="23.25" hidden="1" outlineLevel="1" x14ac:dyDescent="0.3">
      <c r="A75" s="35">
        <v>110258</v>
      </c>
      <c r="B75" s="35" t="s">
        <v>110</v>
      </c>
      <c r="C75" s="35">
        <v>7896226102580</v>
      </c>
      <c r="D75" s="52" t="s">
        <v>48</v>
      </c>
      <c r="E75" s="48">
        <f t="shared" si="20"/>
        <v>74.349999999999994</v>
      </c>
      <c r="F75" s="48">
        <f t="shared" si="3"/>
        <v>99.32</v>
      </c>
      <c r="G75" s="48">
        <f t="shared" si="4"/>
        <v>79.510000000000005</v>
      </c>
      <c r="H75" s="48">
        <f t="shared" si="5"/>
        <v>105.98</v>
      </c>
      <c r="I75" s="48">
        <f t="shared" si="6"/>
        <v>80.069999999999993</v>
      </c>
      <c r="J75" s="48">
        <f t="shared" si="7"/>
        <v>106.7</v>
      </c>
      <c r="K75" s="48">
        <f t="shared" si="8"/>
        <v>80.63</v>
      </c>
      <c r="L75" s="48">
        <f t="shared" si="9"/>
        <v>107.42</v>
      </c>
      <c r="M75" s="48">
        <f t="shared" si="10"/>
        <v>82.96</v>
      </c>
      <c r="N75" s="48">
        <f t="shared" si="11"/>
        <v>110.42</v>
      </c>
      <c r="O75" s="48">
        <f t="shared" si="12"/>
        <v>70.06</v>
      </c>
      <c r="P75" s="48">
        <f t="shared" si="21"/>
        <v>96.85</v>
      </c>
      <c r="R75" s="58" t="s">
        <v>136</v>
      </c>
      <c r="S75" s="184" t="s">
        <v>133</v>
      </c>
      <c r="T75" s="190"/>
      <c r="U75" s="190"/>
      <c r="W75" s="141"/>
      <c r="X75" s="181"/>
      <c r="Y75" s="44">
        <v>74.349999999999994</v>
      </c>
      <c r="Z75" s="44">
        <v>99.32</v>
      </c>
      <c r="AA75" s="44">
        <v>79.510000000000005</v>
      </c>
      <c r="AB75" s="44">
        <v>105.98</v>
      </c>
      <c r="AC75" s="44">
        <v>80.069999999999993</v>
      </c>
      <c r="AD75" s="44">
        <v>106.7</v>
      </c>
      <c r="AE75" s="44">
        <v>80.63</v>
      </c>
      <c r="AF75" s="44">
        <v>107.42</v>
      </c>
      <c r="AG75" s="44">
        <v>82.96</v>
      </c>
      <c r="AH75" s="44">
        <v>110.42</v>
      </c>
      <c r="AI75" s="44">
        <v>70.06</v>
      </c>
      <c r="AJ75" s="44">
        <v>96.85</v>
      </c>
      <c r="AM75" s="176"/>
      <c r="AN75" s="176"/>
      <c r="AO75" s="176"/>
      <c r="AP75" s="176"/>
      <c r="AQ75" s="176"/>
      <c r="AR75" s="176"/>
      <c r="AS75" s="176"/>
      <c r="AT75" s="176"/>
      <c r="AU75" s="176"/>
      <c r="AV75" s="176"/>
      <c r="AW75" s="176"/>
      <c r="AX75" s="176"/>
      <c r="BA75" s="6">
        <v>74.349999999999994</v>
      </c>
      <c r="BB75" s="6">
        <v>99.32</v>
      </c>
      <c r="BC75" s="6">
        <v>79.510000000000005</v>
      </c>
      <c r="BD75" s="6">
        <v>105.98</v>
      </c>
      <c r="BE75" s="6">
        <v>80.069999999999993</v>
      </c>
      <c r="BF75" s="6">
        <v>106.7</v>
      </c>
      <c r="BG75" s="6">
        <v>80.63</v>
      </c>
      <c r="BH75" s="6">
        <v>107.42</v>
      </c>
      <c r="BI75" s="6">
        <v>82.96</v>
      </c>
      <c r="BJ75" s="6">
        <v>110.42</v>
      </c>
      <c r="BK75" s="6">
        <v>70.06</v>
      </c>
      <c r="BL75" s="6">
        <v>96.85</v>
      </c>
      <c r="CA75" s="224"/>
      <c r="CB75" s="224"/>
    </row>
    <row r="76" spans="1:88" ht="23.25" customHeight="1" collapsed="1" x14ac:dyDescent="0.35">
      <c r="A76" s="35">
        <v>110283</v>
      </c>
      <c r="B76" s="35" t="s">
        <v>111</v>
      </c>
      <c r="C76" s="35">
        <v>7896226102832</v>
      </c>
      <c r="D76" s="241" t="s">
        <v>49</v>
      </c>
      <c r="E76" s="48">
        <f t="shared" si="20"/>
        <v>63.04</v>
      </c>
      <c r="F76" s="48">
        <f t="shared" si="3"/>
        <v>84.21</v>
      </c>
      <c r="G76" s="48">
        <f t="shared" si="4"/>
        <v>67.42</v>
      </c>
      <c r="H76" s="48">
        <f t="shared" si="5"/>
        <v>89.87</v>
      </c>
      <c r="I76" s="48">
        <f t="shared" si="6"/>
        <v>67.89</v>
      </c>
      <c r="J76" s="48">
        <f t="shared" si="7"/>
        <v>90.47</v>
      </c>
      <c r="K76" s="242">
        <f t="shared" si="8"/>
        <v>68.36</v>
      </c>
      <c r="L76" s="242">
        <f t="shared" si="9"/>
        <v>91.06</v>
      </c>
      <c r="M76" s="48">
        <f t="shared" si="10"/>
        <v>70.33</v>
      </c>
      <c r="N76" s="48">
        <f t="shared" si="11"/>
        <v>93.63</v>
      </c>
      <c r="O76" s="48">
        <f t="shared" si="12"/>
        <v>59.39</v>
      </c>
      <c r="P76" s="48">
        <f t="shared" si="21"/>
        <v>82.12</v>
      </c>
      <c r="Q76" s="240"/>
      <c r="R76" s="57" t="s">
        <v>135</v>
      </c>
      <c r="S76" s="178" t="s">
        <v>132</v>
      </c>
      <c r="T76" s="195"/>
      <c r="U76" s="201">
        <v>1.2200000000000001E-2</v>
      </c>
      <c r="V76" s="200"/>
      <c r="W76" s="209">
        <v>1.7000000000000001E-2</v>
      </c>
      <c r="Y76" s="44">
        <v>61.07</v>
      </c>
      <c r="Z76" s="44">
        <v>81.58</v>
      </c>
      <c r="AA76" s="44">
        <v>65.31</v>
      </c>
      <c r="AB76" s="44">
        <v>87.06</v>
      </c>
      <c r="AC76" s="44">
        <v>65.77</v>
      </c>
      <c r="AD76" s="44">
        <v>87.65</v>
      </c>
      <c r="AE76" s="44">
        <v>66.23</v>
      </c>
      <c r="AF76" s="44">
        <v>88.22</v>
      </c>
      <c r="AG76" s="44">
        <v>68.13</v>
      </c>
      <c r="AH76" s="44">
        <v>90.7</v>
      </c>
      <c r="AI76" s="44">
        <v>57.54</v>
      </c>
      <c r="AJ76" s="44">
        <v>79.56</v>
      </c>
      <c r="AM76" s="176">
        <f>VLOOKUP($A76,'[1]Entrada de Dados'!$A$2:$P$69,COLUMN('[1]Entrada de Dados'!E$1),FALSE)-Y76</f>
        <v>-9.2299999999999969</v>
      </c>
      <c r="AN76" s="176">
        <f>VLOOKUP($A76,'[1]Entrada de Dados'!$A$2:$P$69,COLUMN('[1]Entrada de Dados'!F$1),FALSE)-Z76</f>
        <v>-12.329999999999998</v>
      </c>
      <c r="AO76" s="176">
        <f>VLOOKUP($A76,'[1]Entrada de Dados'!$A$2:$P$69,COLUMN('[1]Entrada de Dados'!G$1),FALSE)-AA76</f>
        <v>-9.8700000000000045</v>
      </c>
      <c r="AP76" s="176">
        <f>VLOOKUP($A76,'[1]Entrada de Dados'!$A$2:$P$69,COLUMN('[1]Entrada de Dados'!H$1),FALSE)-AB76</f>
        <v>-13.159999999999997</v>
      </c>
      <c r="AQ76" s="176">
        <f>VLOOKUP($A76,'[1]Entrada de Dados'!$A$2:$P$69,COLUMN('[1]Entrada de Dados'!I$1),FALSE)-AC76</f>
        <v>-9.9399999999999977</v>
      </c>
      <c r="AR76" s="176">
        <f>VLOOKUP($A76,'[1]Entrada de Dados'!$A$2:$P$69,COLUMN('[1]Entrada de Dados'!J$1),FALSE)-AD76</f>
        <v>-13.25</v>
      </c>
      <c r="AS76" s="176">
        <f>VLOOKUP($A76,'[1]Entrada de Dados'!$A$2:$P$69,COLUMN('[1]Entrada de Dados'!K$1),FALSE)-AE76</f>
        <v>-10.010000000000005</v>
      </c>
      <c r="AT76" s="176">
        <f>VLOOKUP($A76,'[1]Entrada de Dados'!$A$2:$P$69,COLUMN('[1]Entrada de Dados'!L$1),FALSE)-AF76</f>
        <v>-13.319999999999993</v>
      </c>
      <c r="AU76" s="176">
        <f>VLOOKUP($A76,'[1]Entrada de Dados'!$A$2:$P$69,COLUMN('[1]Entrada de Dados'!M$1),FALSE)-AG76</f>
        <v>-10.289999999999992</v>
      </c>
      <c r="AV76" s="176">
        <f>VLOOKUP($A76,'[1]Entrada de Dados'!$A$2:$P$69,COLUMN('[1]Entrada de Dados'!N$1),FALSE)-AH76</f>
        <v>-13.700000000000003</v>
      </c>
      <c r="AW76" s="176">
        <f>VLOOKUP($A76,'[1]Entrada de Dados'!$A$2:$P$69,COLUMN('[1]Entrada de Dados'!O$1),FALSE)-AI76</f>
        <v>-8.6899999999999977</v>
      </c>
      <c r="AX76" s="176">
        <f>VLOOKUP($A76,'[1]Entrada de Dados'!$A$2:$P$69,COLUMN('[1]Entrada de Dados'!P$1),FALSE)-AJ76</f>
        <v>-12.019999999999996</v>
      </c>
      <c r="BA76" s="6">
        <v>61.99</v>
      </c>
      <c r="BB76" s="6">
        <v>82.8</v>
      </c>
      <c r="BC76" s="6">
        <v>66.290000000000006</v>
      </c>
      <c r="BD76" s="6">
        <v>88.37</v>
      </c>
      <c r="BE76" s="6">
        <v>66.760000000000005</v>
      </c>
      <c r="BF76" s="6">
        <v>88.96</v>
      </c>
      <c r="BG76" s="6">
        <v>67.22</v>
      </c>
      <c r="BH76" s="6">
        <v>89.54</v>
      </c>
      <c r="BI76" s="6">
        <v>69.150000000000006</v>
      </c>
      <c r="BJ76" s="6">
        <v>92.06</v>
      </c>
      <c r="BK76" s="6">
        <v>58.4</v>
      </c>
      <c r="BL76" s="6">
        <v>80.75</v>
      </c>
      <c r="BZ76" s="240"/>
      <c r="CA76" s="243"/>
      <c r="CB76" s="244">
        <f>W76</f>
        <v>1.7000000000000001E-2</v>
      </c>
      <c r="CC76" s="206"/>
      <c r="CD76" s="211">
        <f>U76</f>
        <v>1.2200000000000001E-2</v>
      </c>
      <c r="CE76" s="206"/>
      <c r="CF76" s="207">
        <f>ROUND(BG76*(1+$CD76),2)</f>
        <v>68.040000000000006</v>
      </c>
      <c r="CG76" s="207">
        <f>ROUND(BH76*(1+$CD76),2)</f>
        <v>90.63</v>
      </c>
      <c r="CH76" s="206"/>
      <c r="CI76" s="236">
        <f>CG76*0.9</f>
        <v>81.566999999999993</v>
      </c>
      <c r="CJ76" s="236">
        <f>CG76*0.85</f>
        <v>77.035499999999999</v>
      </c>
    </row>
    <row r="77" spans="1:88" ht="23.25" outlineLevel="1" x14ac:dyDescent="0.35">
      <c r="A77" s="35">
        <v>110285</v>
      </c>
      <c r="B77" s="35" t="s">
        <v>111</v>
      </c>
      <c r="C77" s="35">
        <v>7896226107646</v>
      </c>
      <c r="D77" s="241" t="s">
        <v>65</v>
      </c>
      <c r="E77" s="48">
        <f t="shared" si="20"/>
        <v>25.12</v>
      </c>
      <c r="F77" s="48">
        <f t="shared" si="3"/>
        <v>33.520000000000003</v>
      </c>
      <c r="G77" s="48">
        <f t="shared" si="4"/>
        <v>26.82</v>
      </c>
      <c r="H77" s="48">
        <f t="shared" si="5"/>
        <v>35.76</v>
      </c>
      <c r="I77" s="48">
        <f t="shared" si="6"/>
        <v>27.03</v>
      </c>
      <c r="J77" s="48">
        <f t="shared" si="7"/>
        <v>36.01</v>
      </c>
      <c r="K77" s="242">
        <f t="shared" si="8"/>
        <v>27.21</v>
      </c>
      <c r="L77" s="242">
        <f t="shared" si="9"/>
        <v>36.25</v>
      </c>
      <c r="M77" s="48">
        <f t="shared" si="10"/>
        <v>28</v>
      </c>
      <c r="N77" s="48">
        <f t="shared" si="11"/>
        <v>37.270000000000003</v>
      </c>
      <c r="O77" s="48">
        <f t="shared" si="12"/>
        <v>23.67</v>
      </c>
      <c r="P77" s="48">
        <f t="shared" si="21"/>
        <v>32.69</v>
      </c>
      <c r="Q77" s="240"/>
      <c r="R77" s="57" t="s">
        <v>135</v>
      </c>
      <c r="S77" s="178" t="s">
        <v>132</v>
      </c>
      <c r="T77" s="195"/>
      <c r="U77" s="201">
        <v>1.2200000000000001E-2</v>
      </c>
      <c r="V77" s="200"/>
      <c r="W77" s="208">
        <v>1.2200000000000001E-2</v>
      </c>
      <c r="Y77" s="44">
        <v>24.45</v>
      </c>
      <c r="Z77" s="44">
        <v>32.630000000000003</v>
      </c>
      <c r="AA77" s="44">
        <v>26.11</v>
      </c>
      <c r="AB77" s="44">
        <v>34.81</v>
      </c>
      <c r="AC77" s="44">
        <v>26.31</v>
      </c>
      <c r="AD77" s="44">
        <v>35.049999999999997</v>
      </c>
      <c r="AE77" s="44">
        <v>26.48</v>
      </c>
      <c r="AF77" s="44">
        <v>35.28</v>
      </c>
      <c r="AG77" s="44">
        <v>27.25</v>
      </c>
      <c r="AH77" s="44">
        <v>36.28</v>
      </c>
      <c r="AI77" s="44">
        <v>23.03</v>
      </c>
      <c r="AJ77" s="44">
        <v>31.82</v>
      </c>
      <c r="AM77" s="176">
        <f>VLOOKUP($A77,'[1]Entrada de Dados'!$A$2:$P$69,COLUMN('[1]Entrada de Dados'!E$1),FALSE)-Y77</f>
        <v>-3.7100000000000009</v>
      </c>
      <c r="AN77" s="176">
        <f>VLOOKUP($A77,'[1]Entrada de Dados'!$A$2:$P$69,COLUMN('[1]Entrada de Dados'!F$1),FALSE)-Z77</f>
        <v>-4.9300000000000033</v>
      </c>
      <c r="AO77" s="176">
        <f>VLOOKUP($A77,'[1]Entrada de Dados'!$A$2:$P$69,COLUMN('[1]Entrada de Dados'!G$1),FALSE)-AA77</f>
        <v>-3.9399999999999977</v>
      </c>
      <c r="AP77" s="176">
        <f>VLOOKUP($A77,'[1]Entrada de Dados'!$A$2:$P$69,COLUMN('[1]Entrada de Dados'!H$1),FALSE)-AB77</f>
        <v>-5.2500000000000036</v>
      </c>
      <c r="AQ77" s="176">
        <f>VLOOKUP($A77,'[1]Entrada de Dados'!$A$2:$P$69,COLUMN('[1]Entrada de Dados'!I$1),FALSE)-AC77</f>
        <v>-3.9800000000000004</v>
      </c>
      <c r="AR77" s="176">
        <f>VLOOKUP($A77,'[1]Entrada de Dados'!$A$2:$P$69,COLUMN('[1]Entrada de Dados'!J$1),FALSE)-AD77</f>
        <v>-5.2999999999999972</v>
      </c>
      <c r="AS77" s="176">
        <f>VLOOKUP($A77,'[1]Entrada de Dados'!$A$2:$P$69,COLUMN('[1]Entrada de Dados'!K$1),FALSE)-AE77</f>
        <v>-4</v>
      </c>
      <c r="AT77" s="176">
        <f>VLOOKUP($A77,'[1]Entrada de Dados'!$A$2:$P$69,COLUMN('[1]Entrada de Dados'!L$1),FALSE)-AF77</f>
        <v>-5.3300000000000018</v>
      </c>
      <c r="AU77" s="176">
        <f>VLOOKUP($A77,'[1]Entrada de Dados'!$A$2:$P$69,COLUMN('[1]Entrada de Dados'!M$1),FALSE)-AG77</f>
        <v>-4.120000000000001</v>
      </c>
      <c r="AV77" s="176">
        <f>VLOOKUP($A77,'[1]Entrada de Dados'!$A$2:$P$69,COLUMN('[1]Entrada de Dados'!N$1),FALSE)-AH77</f>
        <v>-5.490000000000002</v>
      </c>
      <c r="AW77" s="176">
        <f>VLOOKUP($A77,'[1]Entrada de Dados'!$A$2:$P$69,COLUMN('[1]Entrada de Dados'!O$1),FALSE)-AI77</f>
        <v>-3.490000000000002</v>
      </c>
      <c r="AX77" s="176">
        <f>VLOOKUP($A77,'[1]Entrada de Dados'!$A$2:$P$69,COLUMN('[1]Entrada de Dados'!P$1),FALSE)-AJ77</f>
        <v>-4.8099999999999987</v>
      </c>
      <c r="BA77" s="6">
        <v>24.82</v>
      </c>
      <c r="BB77" s="6">
        <v>33.119999999999997</v>
      </c>
      <c r="BC77" s="6">
        <v>26.5</v>
      </c>
      <c r="BD77" s="6">
        <v>35.33</v>
      </c>
      <c r="BE77" s="6">
        <v>26.7</v>
      </c>
      <c r="BF77" s="6">
        <v>35.58</v>
      </c>
      <c r="BG77" s="6">
        <v>26.88</v>
      </c>
      <c r="BH77" s="6">
        <v>35.81</v>
      </c>
      <c r="BI77" s="6">
        <v>27.66</v>
      </c>
      <c r="BJ77" s="6">
        <v>36.82</v>
      </c>
      <c r="BK77" s="6">
        <v>23.38</v>
      </c>
      <c r="BL77" s="6">
        <v>32.299999999999997</v>
      </c>
      <c r="BZ77" s="240"/>
      <c r="CA77" s="243"/>
      <c r="CB77" s="244">
        <f>W77</f>
        <v>1.2200000000000001E-2</v>
      </c>
      <c r="CC77" s="206"/>
      <c r="CD77" s="210">
        <f>U77</f>
        <v>1.2200000000000001E-2</v>
      </c>
      <c r="CE77" s="206"/>
      <c r="CF77" s="234">
        <f>ROUND(BG77*(1+$CD77),2)</f>
        <v>27.21</v>
      </c>
      <c r="CG77" s="234">
        <f>ROUND(BH77*(1+$CD77),2)</f>
        <v>36.25</v>
      </c>
      <c r="CH77" s="206"/>
      <c r="CI77" s="237">
        <f>CG77*0.9</f>
        <v>32.625</v>
      </c>
      <c r="CJ77" s="237">
        <f>CG77*0.85</f>
        <v>30.8125</v>
      </c>
    </row>
    <row r="78" spans="1:88" ht="23.25" hidden="1" outlineLevel="1" x14ac:dyDescent="0.3">
      <c r="A78" s="35">
        <v>110282</v>
      </c>
      <c r="B78" s="35" t="s">
        <v>112</v>
      </c>
      <c r="C78" s="35">
        <v>7896226102825</v>
      </c>
      <c r="D78" s="52" t="s">
        <v>50</v>
      </c>
      <c r="E78" s="48">
        <f t="shared" si="20"/>
        <v>32.770000000000003</v>
      </c>
      <c r="F78" s="48">
        <f t="shared" si="3"/>
        <v>43.77</v>
      </c>
      <c r="G78" s="48">
        <f t="shared" si="4"/>
        <v>35.049999999999997</v>
      </c>
      <c r="H78" s="48">
        <f t="shared" si="5"/>
        <v>46.72</v>
      </c>
      <c r="I78" s="48">
        <f t="shared" si="6"/>
        <v>35.29</v>
      </c>
      <c r="J78" s="48">
        <f t="shared" si="7"/>
        <v>47.03</v>
      </c>
      <c r="K78" s="48">
        <f t="shared" si="8"/>
        <v>35.54</v>
      </c>
      <c r="L78" s="48">
        <f t="shared" si="9"/>
        <v>47.35</v>
      </c>
      <c r="M78" s="48">
        <f t="shared" si="10"/>
        <v>36.57</v>
      </c>
      <c r="N78" s="48">
        <f t="shared" si="11"/>
        <v>48.68</v>
      </c>
      <c r="O78" s="48">
        <f t="shared" si="12"/>
        <v>30.88</v>
      </c>
      <c r="P78" s="48">
        <f t="shared" si="21"/>
        <v>42.69</v>
      </c>
      <c r="R78" s="58" t="s">
        <v>136</v>
      </c>
      <c r="S78" s="184" t="s">
        <v>133</v>
      </c>
      <c r="T78" s="190"/>
      <c r="U78" s="190"/>
      <c r="W78" s="141"/>
      <c r="Y78" s="44">
        <v>32.770000000000003</v>
      </c>
      <c r="Z78" s="44">
        <v>43.77</v>
      </c>
      <c r="AA78" s="44">
        <v>35.049999999999997</v>
      </c>
      <c r="AB78" s="44">
        <v>46.72</v>
      </c>
      <c r="AC78" s="44">
        <v>35.29</v>
      </c>
      <c r="AD78" s="44">
        <v>47.03</v>
      </c>
      <c r="AE78" s="44">
        <v>35.54</v>
      </c>
      <c r="AF78" s="44">
        <v>47.35</v>
      </c>
      <c r="AG78" s="44">
        <v>36.57</v>
      </c>
      <c r="AH78" s="44">
        <v>48.68</v>
      </c>
      <c r="AI78" s="44">
        <v>30.88</v>
      </c>
      <c r="AJ78" s="44">
        <v>42.69</v>
      </c>
      <c r="AM78" s="176"/>
      <c r="AN78" s="176"/>
      <c r="AO78" s="176"/>
      <c r="AP78" s="176"/>
      <c r="AQ78" s="176"/>
      <c r="AR78" s="176"/>
      <c r="AS78" s="176"/>
      <c r="AT78" s="176"/>
      <c r="AU78" s="176"/>
      <c r="AV78" s="176"/>
      <c r="AW78" s="176"/>
      <c r="AX78" s="176"/>
      <c r="BA78" s="6">
        <v>32.770000000000003</v>
      </c>
      <c r="BB78" s="6">
        <v>43.77</v>
      </c>
      <c r="BC78" s="6">
        <v>35.049999999999997</v>
      </c>
      <c r="BD78" s="6">
        <v>46.72</v>
      </c>
      <c r="BE78" s="6">
        <v>35.29</v>
      </c>
      <c r="BF78" s="6">
        <v>47.03</v>
      </c>
      <c r="BG78" s="6">
        <v>35.54</v>
      </c>
      <c r="BH78" s="6">
        <v>47.35</v>
      </c>
      <c r="BI78" s="6">
        <v>36.57</v>
      </c>
      <c r="BJ78" s="6">
        <v>48.68</v>
      </c>
      <c r="BK78" s="6">
        <v>30.88</v>
      </c>
      <c r="BL78" s="6">
        <v>42.69</v>
      </c>
      <c r="CA78" s="224"/>
      <c r="CB78" s="224"/>
    </row>
    <row r="79" spans="1:88" ht="23.25" hidden="1" outlineLevel="1" x14ac:dyDescent="0.3">
      <c r="A79" s="35">
        <v>110284</v>
      </c>
      <c r="B79" s="35"/>
      <c r="C79" s="35">
        <v>7896226107639</v>
      </c>
      <c r="D79" s="52" t="s">
        <v>68</v>
      </c>
      <c r="E79" s="48">
        <f t="shared" si="20"/>
        <v>13.11</v>
      </c>
      <c r="F79" s="48">
        <f t="shared" si="3"/>
        <v>17.5</v>
      </c>
      <c r="G79" s="48">
        <f t="shared" si="4"/>
        <v>14.01</v>
      </c>
      <c r="H79" s="48">
        <f t="shared" si="5"/>
        <v>18.68</v>
      </c>
      <c r="I79" s="48">
        <f t="shared" si="6"/>
        <v>14.11</v>
      </c>
      <c r="J79" s="48">
        <f t="shared" si="7"/>
        <v>18.8</v>
      </c>
      <c r="K79" s="48">
        <f t="shared" si="8"/>
        <v>14.21</v>
      </c>
      <c r="L79" s="48">
        <f t="shared" si="9"/>
        <v>18.93</v>
      </c>
      <c r="M79" s="48">
        <f t="shared" si="10"/>
        <v>14.62</v>
      </c>
      <c r="N79" s="48">
        <f t="shared" si="11"/>
        <v>19.46</v>
      </c>
      <c r="O79" s="48">
        <f t="shared" si="12"/>
        <v>12.35</v>
      </c>
      <c r="P79" s="48">
        <f t="shared" si="21"/>
        <v>17.07</v>
      </c>
      <c r="R79" s="58" t="s">
        <v>136</v>
      </c>
      <c r="S79" s="184" t="s">
        <v>133</v>
      </c>
      <c r="T79" s="190"/>
      <c r="U79" s="190"/>
      <c r="W79" s="141"/>
      <c r="Y79" s="44">
        <v>13.11</v>
      </c>
      <c r="Z79" s="44">
        <v>17.5</v>
      </c>
      <c r="AA79" s="44">
        <v>14.01</v>
      </c>
      <c r="AB79" s="44">
        <v>18.68</v>
      </c>
      <c r="AC79" s="44">
        <v>14.11</v>
      </c>
      <c r="AD79" s="44">
        <v>18.8</v>
      </c>
      <c r="AE79" s="44">
        <v>14.21</v>
      </c>
      <c r="AF79" s="44">
        <v>18.93</v>
      </c>
      <c r="AG79" s="44">
        <v>14.62</v>
      </c>
      <c r="AH79" s="44">
        <v>19.46</v>
      </c>
      <c r="AI79" s="44">
        <v>12.35</v>
      </c>
      <c r="AJ79" s="44">
        <v>17.07</v>
      </c>
      <c r="AM79" s="176"/>
      <c r="AN79" s="176"/>
      <c r="AO79" s="176"/>
      <c r="AP79" s="176"/>
      <c r="AQ79" s="176"/>
      <c r="AR79" s="176"/>
      <c r="AS79" s="176"/>
      <c r="AT79" s="176"/>
      <c r="AU79" s="176"/>
      <c r="AV79" s="176"/>
      <c r="AW79" s="176"/>
      <c r="AX79" s="176"/>
      <c r="BA79" s="6">
        <v>13.11</v>
      </c>
      <c r="BB79" s="6">
        <v>17.5</v>
      </c>
      <c r="BC79" s="6">
        <v>14.01</v>
      </c>
      <c r="BD79" s="6">
        <v>18.68</v>
      </c>
      <c r="BE79" s="6">
        <v>14.11</v>
      </c>
      <c r="BF79" s="6">
        <v>18.8</v>
      </c>
      <c r="BG79" s="6">
        <v>14.21</v>
      </c>
      <c r="BH79" s="6">
        <v>18.93</v>
      </c>
      <c r="BI79" s="6">
        <v>14.62</v>
      </c>
      <c r="BJ79" s="6">
        <v>19.46</v>
      </c>
      <c r="BK79" s="6">
        <v>12.35</v>
      </c>
      <c r="BL79" s="6">
        <v>17.07</v>
      </c>
      <c r="CA79" s="224"/>
      <c r="CB79" s="224"/>
    </row>
    <row r="80" spans="1:88" ht="23.25" customHeight="1" x14ac:dyDescent="0.35">
      <c r="A80" s="35">
        <v>110260</v>
      </c>
      <c r="B80" s="35" t="s">
        <v>113</v>
      </c>
      <c r="C80" s="35">
        <v>7896226102603</v>
      </c>
      <c r="D80" s="241" t="s">
        <v>51</v>
      </c>
      <c r="E80" s="48">
        <f t="shared" si="20"/>
        <v>63.81</v>
      </c>
      <c r="F80" s="48">
        <f t="shared" si="3"/>
        <v>85.21</v>
      </c>
      <c r="G80" s="48">
        <f t="shared" si="4"/>
        <v>68.239999999999995</v>
      </c>
      <c r="H80" s="48">
        <f t="shared" si="5"/>
        <v>90.96</v>
      </c>
      <c r="I80" s="48">
        <f t="shared" si="6"/>
        <v>68.7</v>
      </c>
      <c r="J80" s="48">
        <f t="shared" si="7"/>
        <v>91.58</v>
      </c>
      <c r="K80" s="242">
        <f t="shared" si="8"/>
        <v>69.19</v>
      </c>
      <c r="L80" s="242">
        <f t="shared" si="9"/>
        <v>92.18</v>
      </c>
      <c r="M80" s="48">
        <f t="shared" si="10"/>
        <v>71.19</v>
      </c>
      <c r="N80" s="48">
        <f t="shared" si="11"/>
        <v>94.76</v>
      </c>
      <c r="O80" s="48">
        <f t="shared" si="12"/>
        <v>60.14</v>
      </c>
      <c r="P80" s="48">
        <f t="shared" si="21"/>
        <v>83.09</v>
      </c>
      <c r="Q80" s="240"/>
      <c r="R80" s="57" t="s">
        <v>135</v>
      </c>
      <c r="S80" s="178" t="s">
        <v>132</v>
      </c>
      <c r="T80" s="195"/>
      <c r="U80" s="201">
        <v>7.6E-3</v>
      </c>
      <c r="V80" s="200"/>
      <c r="W80" s="209">
        <v>0.01</v>
      </c>
      <c r="Y80" s="44">
        <v>61.94</v>
      </c>
      <c r="Z80" s="44">
        <v>82.72</v>
      </c>
      <c r="AA80" s="44">
        <v>66.239999999999995</v>
      </c>
      <c r="AB80" s="44">
        <v>88.29</v>
      </c>
      <c r="AC80" s="44">
        <v>66.69</v>
      </c>
      <c r="AD80" s="44">
        <v>88.89</v>
      </c>
      <c r="AE80" s="44">
        <v>67.16</v>
      </c>
      <c r="AF80" s="44">
        <v>89.48</v>
      </c>
      <c r="AG80" s="44">
        <v>69.11</v>
      </c>
      <c r="AH80" s="44">
        <v>91.98</v>
      </c>
      <c r="AI80" s="44">
        <v>58.37</v>
      </c>
      <c r="AJ80" s="44">
        <v>80.66</v>
      </c>
      <c r="AM80" s="176">
        <f>VLOOKUP($A80,'[1]Entrada de Dados'!$A$2:$P$69,COLUMN('[1]Entrada de Dados'!E$1),FALSE)-Y80</f>
        <v>-12.129999999999995</v>
      </c>
      <c r="AN80" s="176">
        <f>VLOOKUP($A80,'[1]Entrada de Dados'!$A$2:$P$69,COLUMN('[1]Entrada de Dados'!F$1),FALSE)-Z80</f>
        <v>-16.189999999999998</v>
      </c>
      <c r="AO80" s="176">
        <f>VLOOKUP($A80,'[1]Entrada de Dados'!$A$2:$P$69,COLUMN('[1]Entrada de Dados'!G$1),FALSE)-AA80</f>
        <v>-12.969999999999992</v>
      </c>
      <c r="AP80" s="176">
        <f>VLOOKUP($A80,'[1]Entrada de Dados'!$A$2:$P$69,COLUMN('[1]Entrada de Dados'!H$1),FALSE)-AB80</f>
        <v>-17.290000000000006</v>
      </c>
      <c r="AQ80" s="176">
        <f>VLOOKUP($A80,'[1]Entrada de Dados'!$A$2:$P$69,COLUMN('[1]Entrada de Dados'!I$1),FALSE)-AC80</f>
        <v>-13.049999999999997</v>
      </c>
      <c r="AR80" s="176">
        <f>VLOOKUP($A80,'[1]Entrada de Dados'!$A$2:$P$69,COLUMN('[1]Entrada de Dados'!J$1),FALSE)-AD80</f>
        <v>-17.409999999999997</v>
      </c>
      <c r="AS80" s="176">
        <f>VLOOKUP($A80,'[1]Entrada de Dados'!$A$2:$P$69,COLUMN('[1]Entrada de Dados'!K$1),FALSE)-AE80</f>
        <v>-13.149999999999999</v>
      </c>
      <c r="AT80" s="176">
        <f>VLOOKUP($A80,'[1]Entrada de Dados'!$A$2:$P$69,COLUMN('[1]Entrada de Dados'!L$1),FALSE)-AF80</f>
        <v>-17.52000000000001</v>
      </c>
      <c r="AU80" s="176">
        <f>VLOOKUP($A80,'[1]Entrada de Dados'!$A$2:$P$69,COLUMN('[1]Entrada de Dados'!M$1),FALSE)-AG80</f>
        <v>-13.530000000000001</v>
      </c>
      <c r="AV80" s="176">
        <f>VLOOKUP($A80,'[1]Entrada de Dados'!$A$2:$P$69,COLUMN('[1]Entrada de Dados'!N$1),FALSE)-AH80</f>
        <v>-18</v>
      </c>
      <c r="AW80" s="176">
        <f>VLOOKUP($A80,'[1]Entrada de Dados'!$A$2:$P$69,COLUMN('[1]Entrada de Dados'!O$1),FALSE)-AI80</f>
        <v>-11.439999999999998</v>
      </c>
      <c r="AX80" s="176">
        <f>VLOOKUP($A80,'[1]Entrada de Dados'!$A$2:$P$69,COLUMN('[1]Entrada de Dados'!P$1),FALSE)-AJ80</f>
        <v>-15.780000000000001</v>
      </c>
      <c r="BA80" s="6">
        <v>63.18</v>
      </c>
      <c r="BB80" s="6">
        <v>84.37</v>
      </c>
      <c r="BC80" s="6">
        <v>67.56</v>
      </c>
      <c r="BD80" s="6">
        <v>90.06</v>
      </c>
      <c r="BE80" s="6">
        <v>68.02</v>
      </c>
      <c r="BF80" s="6">
        <v>90.67</v>
      </c>
      <c r="BG80" s="6">
        <v>68.5</v>
      </c>
      <c r="BH80" s="6">
        <v>91.27</v>
      </c>
      <c r="BI80" s="6">
        <v>70.489999999999995</v>
      </c>
      <c r="BJ80" s="6">
        <v>93.82</v>
      </c>
      <c r="BK80" s="6">
        <v>59.54</v>
      </c>
      <c r="BL80" s="6">
        <v>82.27</v>
      </c>
      <c r="BZ80" s="240"/>
      <c r="CA80" s="243"/>
      <c r="CB80" s="244">
        <f>W80</f>
        <v>0.01</v>
      </c>
      <c r="CC80" s="206"/>
      <c r="CD80" s="211">
        <f>U80</f>
        <v>7.6E-3</v>
      </c>
      <c r="CE80" s="206"/>
      <c r="CF80" s="207">
        <f t="shared" ref="CF80:CG83" si="22">ROUND(BG80*(1+$CD80),2)</f>
        <v>69.02</v>
      </c>
      <c r="CG80" s="207">
        <f t="shared" si="22"/>
        <v>91.96</v>
      </c>
      <c r="CH80" s="206"/>
      <c r="CI80" s="236">
        <f>CG80*0.9</f>
        <v>82.763999999999996</v>
      </c>
      <c r="CJ80" s="236">
        <f>CG80*0.85</f>
        <v>78.165999999999997</v>
      </c>
    </row>
    <row r="81" spans="1:88" ht="23.25" outlineLevel="1" x14ac:dyDescent="0.35">
      <c r="A81" s="35">
        <v>110259</v>
      </c>
      <c r="B81" s="35"/>
      <c r="C81" s="35">
        <v>7896226107608</v>
      </c>
      <c r="D81" s="241" t="s">
        <v>66</v>
      </c>
      <c r="E81" s="48">
        <f t="shared" si="20"/>
        <v>24.71</v>
      </c>
      <c r="F81" s="48">
        <f t="shared" si="3"/>
        <v>33.03</v>
      </c>
      <c r="G81" s="48">
        <f t="shared" si="4"/>
        <v>26.44</v>
      </c>
      <c r="H81" s="48">
        <f t="shared" si="5"/>
        <v>35.24</v>
      </c>
      <c r="I81" s="48">
        <f t="shared" si="6"/>
        <v>26.61</v>
      </c>
      <c r="J81" s="48">
        <f t="shared" si="7"/>
        <v>35.479999999999997</v>
      </c>
      <c r="K81" s="242">
        <f t="shared" si="8"/>
        <v>26.8</v>
      </c>
      <c r="L81" s="242">
        <f t="shared" si="9"/>
        <v>35.69</v>
      </c>
      <c r="M81" s="48">
        <f t="shared" si="10"/>
        <v>27.61</v>
      </c>
      <c r="N81" s="48">
        <f t="shared" si="11"/>
        <v>36.71</v>
      </c>
      <c r="O81" s="48">
        <f t="shared" si="12"/>
        <v>23.28</v>
      </c>
      <c r="P81" s="48">
        <f t="shared" si="21"/>
        <v>32.19</v>
      </c>
      <c r="Q81" s="240"/>
      <c r="R81" s="57" t="s">
        <v>135</v>
      </c>
      <c r="S81" s="178" t="s">
        <v>132</v>
      </c>
      <c r="T81" s="195"/>
      <c r="U81" s="201">
        <v>7.6E-3</v>
      </c>
      <c r="V81" s="200"/>
      <c r="W81" s="208">
        <v>7.6E-3</v>
      </c>
      <c r="Y81" s="44">
        <v>24.04</v>
      </c>
      <c r="Z81" s="44">
        <v>32.14</v>
      </c>
      <c r="AA81" s="44">
        <v>25.73</v>
      </c>
      <c r="AB81" s="44">
        <v>34.28</v>
      </c>
      <c r="AC81" s="44">
        <v>25.89</v>
      </c>
      <c r="AD81" s="44">
        <v>34.520000000000003</v>
      </c>
      <c r="AE81" s="44">
        <v>26.08</v>
      </c>
      <c r="AF81" s="44">
        <v>34.729999999999997</v>
      </c>
      <c r="AG81" s="44">
        <v>26.86</v>
      </c>
      <c r="AH81" s="44">
        <v>35.72</v>
      </c>
      <c r="AI81" s="44">
        <v>22.65</v>
      </c>
      <c r="AJ81" s="44">
        <v>31.32</v>
      </c>
      <c r="AM81" s="176">
        <f>VLOOKUP($A81,'[1]Entrada de Dados'!$A$2:$P$69,COLUMN('[1]Entrada de Dados'!E$1),FALSE)-Y81</f>
        <v>-4.6999999999999993</v>
      </c>
      <c r="AN81" s="176">
        <f>VLOOKUP($A81,'[1]Entrada de Dados'!$A$2:$P$69,COLUMN('[1]Entrada de Dados'!F$1),FALSE)-Z81</f>
        <v>-6.3000000000000007</v>
      </c>
      <c r="AO81" s="176">
        <f>VLOOKUP($A81,'[1]Entrada de Dados'!$A$2:$P$69,COLUMN('[1]Entrada de Dados'!G$1),FALSE)-AA81</f>
        <v>-5.0399999999999991</v>
      </c>
      <c r="AP81" s="176">
        <f>VLOOKUP($A81,'[1]Entrada de Dados'!$A$2:$P$69,COLUMN('[1]Entrada de Dados'!H$1),FALSE)-AB81</f>
        <v>-6.7100000000000009</v>
      </c>
      <c r="AQ81" s="176">
        <f>VLOOKUP($A81,'[1]Entrada de Dados'!$A$2:$P$69,COLUMN('[1]Entrada de Dados'!I$1),FALSE)-AC81</f>
        <v>-5.07</v>
      </c>
      <c r="AR81" s="176">
        <f>VLOOKUP($A81,'[1]Entrada de Dados'!$A$2:$P$69,COLUMN('[1]Entrada de Dados'!J$1),FALSE)-AD81</f>
        <v>-6.7700000000000031</v>
      </c>
      <c r="AS81" s="176">
        <f>VLOOKUP($A81,'[1]Entrada de Dados'!$A$2:$P$69,COLUMN('[1]Entrada de Dados'!K$1),FALSE)-AE81</f>
        <v>-5.0999999999999979</v>
      </c>
      <c r="AT81" s="176">
        <f>VLOOKUP($A81,'[1]Entrada de Dados'!$A$2:$P$69,COLUMN('[1]Entrada de Dados'!L$1),FALSE)-AF81</f>
        <v>-6.7899999999999956</v>
      </c>
      <c r="AU81" s="176">
        <f>VLOOKUP($A81,'[1]Entrada de Dados'!$A$2:$P$69,COLUMN('[1]Entrada de Dados'!M$1),FALSE)-AG81</f>
        <v>-5.2800000000000011</v>
      </c>
      <c r="AV81" s="176">
        <f>VLOOKUP($A81,'[1]Entrada de Dados'!$A$2:$P$69,COLUMN('[1]Entrada de Dados'!N$1),FALSE)-AH81</f>
        <v>-6.9899999999999984</v>
      </c>
      <c r="AW81" s="176">
        <f>VLOOKUP($A81,'[1]Entrada de Dados'!$A$2:$P$69,COLUMN('[1]Entrada de Dados'!O$1),FALSE)-AI81</f>
        <v>-4.43</v>
      </c>
      <c r="AX81" s="176">
        <f>VLOOKUP($A81,'[1]Entrada de Dados'!$A$2:$P$69,COLUMN('[1]Entrada de Dados'!P$1),FALSE)-AJ81</f>
        <v>-6.120000000000001</v>
      </c>
      <c r="BA81" s="6">
        <v>24.52</v>
      </c>
      <c r="BB81" s="6">
        <v>32.78</v>
      </c>
      <c r="BC81" s="6">
        <v>26.24</v>
      </c>
      <c r="BD81" s="6">
        <v>34.97</v>
      </c>
      <c r="BE81" s="6">
        <v>26.41</v>
      </c>
      <c r="BF81" s="6">
        <v>35.21</v>
      </c>
      <c r="BG81" s="6">
        <v>26.6</v>
      </c>
      <c r="BH81" s="6">
        <v>35.42</v>
      </c>
      <c r="BI81" s="6">
        <v>27.4</v>
      </c>
      <c r="BJ81" s="6">
        <v>36.43</v>
      </c>
      <c r="BK81" s="6">
        <v>23.1</v>
      </c>
      <c r="BL81" s="6">
        <v>31.95</v>
      </c>
      <c r="BZ81" s="240"/>
      <c r="CA81" s="243"/>
      <c r="CB81" s="244">
        <f>W81</f>
        <v>7.6E-3</v>
      </c>
      <c r="CC81" s="206"/>
      <c r="CD81" s="210">
        <f>U81</f>
        <v>7.6E-3</v>
      </c>
      <c r="CE81" s="206"/>
      <c r="CF81" s="234">
        <f t="shared" si="22"/>
        <v>26.8</v>
      </c>
      <c r="CG81" s="234">
        <f t="shared" si="22"/>
        <v>35.69</v>
      </c>
      <c r="CH81" s="206"/>
      <c r="CI81" s="237">
        <f>CG81*0.9</f>
        <v>32.121000000000002</v>
      </c>
      <c r="CJ81" s="237">
        <f>CG81*0.85</f>
        <v>30.336499999999997</v>
      </c>
    </row>
    <row r="82" spans="1:88" ht="23.25" customHeight="1" x14ac:dyDescent="0.35">
      <c r="A82" s="35">
        <v>110280</v>
      </c>
      <c r="B82" s="35" t="s">
        <v>114</v>
      </c>
      <c r="C82" s="35">
        <v>7896226102801</v>
      </c>
      <c r="D82" s="241" t="s">
        <v>52</v>
      </c>
      <c r="E82" s="48">
        <f t="shared" si="20"/>
        <v>73.06</v>
      </c>
      <c r="F82" s="48">
        <f t="shared" si="3"/>
        <v>97.6</v>
      </c>
      <c r="G82" s="48">
        <f t="shared" si="4"/>
        <v>78.14</v>
      </c>
      <c r="H82" s="48">
        <f t="shared" si="5"/>
        <v>104.15</v>
      </c>
      <c r="I82" s="48">
        <f t="shared" si="6"/>
        <v>78.680000000000007</v>
      </c>
      <c r="J82" s="48">
        <f t="shared" si="7"/>
        <v>104.85</v>
      </c>
      <c r="K82" s="242">
        <f t="shared" si="8"/>
        <v>79.23</v>
      </c>
      <c r="L82" s="242">
        <f t="shared" si="9"/>
        <v>105.54</v>
      </c>
      <c r="M82" s="48">
        <f t="shared" si="10"/>
        <v>81.52</v>
      </c>
      <c r="N82" s="48">
        <f t="shared" si="11"/>
        <v>108.51</v>
      </c>
      <c r="O82" s="48">
        <f t="shared" si="12"/>
        <v>68.83</v>
      </c>
      <c r="P82" s="48">
        <f t="shared" si="21"/>
        <v>95.16</v>
      </c>
      <c r="Q82" s="240"/>
      <c r="R82" s="57" t="s">
        <v>135</v>
      </c>
      <c r="S82" s="178" t="s">
        <v>132</v>
      </c>
      <c r="T82" s="195"/>
      <c r="U82" s="201">
        <v>5.3E-3</v>
      </c>
      <c r="V82" s="200"/>
      <c r="W82" s="209">
        <v>4.4000000000000003E-3</v>
      </c>
      <c r="Y82" s="44">
        <v>71.31</v>
      </c>
      <c r="Z82" s="44">
        <v>95.26</v>
      </c>
      <c r="AA82" s="44">
        <v>76.27</v>
      </c>
      <c r="AB82" s="44">
        <v>101.66</v>
      </c>
      <c r="AC82" s="44">
        <v>76.8</v>
      </c>
      <c r="AD82" s="44">
        <v>102.34</v>
      </c>
      <c r="AE82" s="44">
        <v>77.33</v>
      </c>
      <c r="AF82" s="44">
        <v>103.02</v>
      </c>
      <c r="AG82" s="44">
        <v>79.569999999999993</v>
      </c>
      <c r="AH82" s="44">
        <v>105.91</v>
      </c>
      <c r="AI82" s="44">
        <v>67.19</v>
      </c>
      <c r="AJ82" s="44">
        <v>92.88</v>
      </c>
      <c r="AM82" s="176">
        <f>VLOOKUP($A82,'[1]Entrada de Dados'!$A$2:$P$69,COLUMN('[1]Entrada de Dados'!E$1),FALSE)-Y82</f>
        <v>-13.96</v>
      </c>
      <c r="AN82" s="176">
        <f>VLOOKUP($A82,'[1]Entrada de Dados'!$A$2:$P$69,COLUMN('[1]Entrada de Dados'!F$1),FALSE)-Z82</f>
        <v>-18.650000000000006</v>
      </c>
      <c r="AO82" s="176">
        <f>VLOOKUP($A82,'[1]Entrada de Dados'!$A$2:$P$69,COLUMN('[1]Entrada de Dados'!G$1),FALSE)-AA82</f>
        <v>-14.939999999999998</v>
      </c>
      <c r="AP82" s="176">
        <f>VLOOKUP($A82,'[1]Entrada de Dados'!$A$2:$P$69,COLUMN('[1]Entrada de Dados'!H$1),FALSE)-AB82</f>
        <v>-19.909999999999997</v>
      </c>
      <c r="AQ82" s="176">
        <f>VLOOKUP($A82,'[1]Entrada de Dados'!$A$2:$P$69,COLUMN('[1]Entrada de Dados'!I$1),FALSE)-AC82</f>
        <v>-15.049999999999997</v>
      </c>
      <c r="AR82" s="176">
        <f>VLOOKUP($A82,'[1]Entrada de Dados'!$A$2:$P$69,COLUMN('[1]Entrada de Dados'!J$1),FALSE)-AD82</f>
        <v>-20.040000000000006</v>
      </c>
      <c r="AS82" s="176">
        <f>VLOOKUP($A82,'[1]Entrada de Dados'!$A$2:$P$69,COLUMN('[1]Entrada de Dados'!K$1),FALSE)-AE82</f>
        <v>-15.14</v>
      </c>
      <c r="AT82" s="176">
        <f>VLOOKUP($A82,'[1]Entrada de Dados'!$A$2:$P$69,COLUMN('[1]Entrada de Dados'!L$1),FALSE)-AF82</f>
        <v>-20.159999999999997</v>
      </c>
      <c r="AU82" s="176">
        <f>VLOOKUP($A82,'[1]Entrada de Dados'!$A$2:$P$69,COLUMN('[1]Entrada de Dados'!M$1),FALSE)-AG82</f>
        <v>-15.579999999999991</v>
      </c>
      <c r="AV82" s="176">
        <f>VLOOKUP($A82,'[1]Entrada de Dados'!$A$2:$P$69,COLUMN('[1]Entrada de Dados'!N$1),FALSE)-AH82</f>
        <v>-20.739999999999995</v>
      </c>
      <c r="AW82" s="176">
        <f>VLOOKUP($A82,'[1]Entrada de Dados'!$A$2:$P$69,COLUMN('[1]Entrada de Dados'!O$1),FALSE)-AI82</f>
        <v>-13.149999999999999</v>
      </c>
      <c r="AX82" s="176">
        <f>VLOOKUP($A82,'[1]Entrada de Dados'!$A$2:$P$69,COLUMN('[1]Entrada de Dados'!P$1),FALSE)-AJ82</f>
        <v>-18.179999999999993</v>
      </c>
      <c r="BA82" s="6">
        <v>72.739999999999995</v>
      </c>
      <c r="BB82" s="6">
        <v>97.17</v>
      </c>
      <c r="BC82" s="6">
        <v>77.8</v>
      </c>
      <c r="BD82" s="6">
        <v>103.69</v>
      </c>
      <c r="BE82" s="6">
        <v>78.34</v>
      </c>
      <c r="BF82" s="6">
        <v>104.39</v>
      </c>
      <c r="BG82" s="6">
        <v>78.88</v>
      </c>
      <c r="BH82" s="6">
        <v>105.08</v>
      </c>
      <c r="BI82" s="6">
        <v>81.16</v>
      </c>
      <c r="BJ82" s="6">
        <v>108.03</v>
      </c>
      <c r="BK82" s="6">
        <v>68.53</v>
      </c>
      <c r="BL82" s="6">
        <v>94.74</v>
      </c>
      <c r="BZ82" s="240"/>
      <c r="CA82" s="243"/>
      <c r="CB82" s="244">
        <f>W82</f>
        <v>4.4000000000000003E-3</v>
      </c>
      <c r="CC82" s="206"/>
      <c r="CD82" s="211">
        <f>U82</f>
        <v>5.3E-3</v>
      </c>
      <c r="CE82" s="206"/>
      <c r="CF82" s="207">
        <f t="shared" si="22"/>
        <v>79.3</v>
      </c>
      <c r="CG82" s="207">
        <f t="shared" si="22"/>
        <v>105.64</v>
      </c>
      <c r="CH82" s="206"/>
      <c r="CI82" s="236">
        <f>CG82*0.9</f>
        <v>95.076000000000008</v>
      </c>
      <c r="CJ82" s="236">
        <f>CG82*0.85</f>
        <v>89.793999999999997</v>
      </c>
    </row>
    <row r="83" spans="1:88" ht="23.25" outlineLevel="1" x14ac:dyDescent="0.35">
      <c r="A83" s="47">
        <v>110279</v>
      </c>
      <c r="B83" s="47"/>
      <c r="C83" s="47">
        <v>7896226108209</v>
      </c>
      <c r="D83" s="241" t="s">
        <v>67</v>
      </c>
      <c r="E83" s="48">
        <f t="shared" si="20"/>
        <v>28.22</v>
      </c>
      <c r="F83" s="48">
        <f t="shared" si="3"/>
        <v>37.71</v>
      </c>
      <c r="G83" s="48">
        <f t="shared" si="4"/>
        <v>30.16</v>
      </c>
      <c r="H83" s="48">
        <f t="shared" si="5"/>
        <v>40.21</v>
      </c>
      <c r="I83" s="48">
        <f t="shared" si="6"/>
        <v>30.41</v>
      </c>
      <c r="J83" s="48">
        <f t="shared" si="7"/>
        <v>40.5</v>
      </c>
      <c r="K83" s="246">
        <f t="shared" si="8"/>
        <v>30.6</v>
      </c>
      <c r="L83" s="246">
        <f t="shared" si="9"/>
        <v>40.770000000000003</v>
      </c>
      <c r="M83" s="48">
        <f t="shared" si="10"/>
        <v>31.48</v>
      </c>
      <c r="N83" s="48">
        <f t="shared" si="11"/>
        <v>41.93</v>
      </c>
      <c r="O83" s="48">
        <f t="shared" si="12"/>
        <v>26.6</v>
      </c>
      <c r="P83" s="48">
        <f t="shared" si="21"/>
        <v>36.76</v>
      </c>
      <c r="Q83" s="240"/>
      <c r="R83" s="60" t="s">
        <v>135</v>
      </c>
      <c r="S83" s="179" t="s">
        <v>132</v>
      </c>
      <c r="T83" s="195"/>
      <c r="U83" s="201">
        <v>5.3E-3</v>
      </c>
      <c r="V83" s="200"/>
      <c r="W83" s="208">
        <v>5.3E-3</v>
      </c>
      <c r="Y83" s="50">
        <v>27.52</v>
      </c>
      <c r="Z83" s="50">
        <v>36.770000000000003</v>
      </c>
      <c r="AA83" s="50">
        <v>29.41</v>
      </c>
      <c r="AB83" s="50">
        <v>39.22</v>
      </c>
      <c r="AC83" s="50">
        <v>29.66</v>
      </c>
      <c r="AD83" s="50">
        <v>39.5</v>
      </c>
      <c r="AE83" s="50">
        <v>29.84</v>
      </c>
      <c r="AF83" s="50">
        <v>39.76</v>
      </c>
      <c r="AG83" s="50">
        <v>30.7</v>
      </c>
      <c r="AH83" s="50">
        <v>40.89</v>
      </c>
      <c r="AI83" s="50">
        <v>25.94</v>
      </c>
      <c r="AJ83" s="50">
        <v>35.85</v>
      </c>
      <c r="AM83" s="176">
        <f>VLOOKUP($A83,'[1]Entrada de Dados'!$A$2:$P$69,COLUMN('[1]Entrada de Dados'!E$1),FALSE)-Y83</f>
        <v>-5.3900000000000006</v>
      </c>
      <c r="AN83" s="176">
        <f>VLOOKUP($A83,'[1]Entrada de Dados'!$A$2:$P$69,COLUMN('[1]Entrada de Dados'!F$1),FALSE)-Z83</f>
        <v>-7.2000000000000028</v>
      </c>
      <c r="AO83" s="176">
        <f>VLOOKUP($A83,'[1]Entrada de Dados'!$A$2:$P$69,COLUMN('[1]Entrada de Dados'!G$1),FALSE)-AA83</f>
        <v>-5.7399999999999984</v>
      </c>
      <c r="AP83" s="176">
        <f>VLOOKUP($A83,'[1]Entrada de Dados'!$A$2:$P$69,COLUMN('[1]Entrada de Dados'!H$1),FALSE)-AB83</f>
        <v>-7.6699999999999982</v>
      </c>
      <c r="AQ83" s="176">
        <f>VLOOKUP($A83,'[1]Entrada de Dados'!$A$2:$P$69,COLUMN('[1]Entrada de Dados'!I$1),FALSE)-AC83</f>
        <v>-5.8300000000000018</v>
      </c>
      <c r="AR83" s="176">
        <f>VLOOKUP($A83,'[1]Entrada de Dados'!$A$2:$P$69,COLUMN('[1]Entrada de Dados'!J$1),FALSE)-AD83</f>
        <v>-7.73</v>
      </c>
      <c r="AS83" s="176">
        <f>VLOOKUP($A83,'[1]Entrada de Dados'!$A$2:$P$69,COLUMN('[1]Entrada de Dados'!K$1),FALSE)-AE83</f>
        <v>-5.84</v>
      </c>
      <c r="AT83" s="176">
        <f>VLOOKUP($A83,'[1]Entrada de Dados'!$A$2:$P$69,COLUMN('[1]Entrada de Dados'!L$1),FALSE)-AF83</f>
        <v>-7.7799999999999976</v>
      </c>
      <c r="AU83" s="176">
        <f>VLOOKUP($A83,'[1]Entrada de Dados'!$A$2:$P$69,COLUMN('[1]Entrada de Dados'!M$1),FALSE)-AG83</f>
        <v>-6</v>
      </c>
      <c r="AV83" s="176">
        <f>VLOOKUP($A83,'[1]Entrada de Dados'!$A$2:$P$69,COLUMN('[1]Entrada de Dados'!N$1),FALSE)-AH83</f>
        <v>-8.009999999999998</v>
      </c>
      <c r="AW83" s="176">
        <f>VLOOKUP($A83,'[1]Entrada de Dados'!$A$2:$P$69,COLUMN('[1]Entrada de Dados'!O$1),FALSE)-AI83</f>
        <v>-5.0800000000000018</v>
      </c>
      <c r="AX83" s="176">
        <f>VLOOKUP($A83,'[1]Entrada de Dados'!$A$2:$P$69,COLUMN('[1]Entrada de Dados'!P$1),FALSE)-AJ83</f>
        <v>-7.0200000000000031</v>
      </c>
      <c r="BA83" s="6">
        <v>28.07</v>
      </c>
      <c r="BB83" s="6">
        <v>37.51</v>
      </c>
      <c r="BC83" s="189">
        <v>30</v>
      </c>
      <c r="BD83" s="189">
        <v>40</v>
      </c>
      <c r="BE83" s="6">
        <v>30.25</v>
      </c>
      <c r="BF83" s="6">
        <v>40.29</v>
      </c>
      <c r="BG83" s="6">
        <v>30.44</v>
      </c>
      <c r="BH83" s="6">
        <v>40.56</v>
      </c>
      <c r="BI83" s="6">
        <v>31.31</v>
      </c>
      <c r="BJ83" s="6">
        <v>41.71</v>
      </c>
      <c r="BK83" s="6">
        <v>26.46</v>
      </c>
      <c r="BL83" s="6">
        <v>36.57</v>
      </c>
      <c r="BZ83" s="240"/>
      <c r="CA83" s="243"/>
      <c r="CB83" s="244">
        <f>W83</f>
        <v>5.3E-3</v>
      </c>
      <c r="CC83" s="206"/>
      <c r="CD83" s="210">
        <f>U83</f>
        <v>5.3E-3</v>
      </c>
      <c r="CE83" s="206"/>
      <c r="CF83" s="235">
        <f t="shared" si="22"/>
        <v>30.6</v>
      </c>
      <c r="CG83" s="235">
        <f t="shared" si="22"/>
        <v>40.770000000000003</v>
      </c>
      <c r="CH83" s="206"/>
      <c r="CI83" s="237">
        <f>CG83*0.9</f>
        <v>36.693000000000005</v>
      </c>
      <c r="CJ83" s="237">
        <f>CG83*0.85</f>
        <v>34.654499999999999</v>
      </c>
    </row>
    <row r="84" spans="1:88" ht="13.5" customHeight="1" x14ac:dyDescent="0.35">
      <c r="D84" s="245"/>
      <c r="E84" s="45"/>
      <c r="F84" s="45"/>
      <c r="G84" s="45"/>
      <c r="H84" s="45"/>
      <c r="I84" s="45"/>
      <c r="J84" s="45"/>
      <c r="K84" s="247"/>
      <c r="L84" s="247"/>
      <c r="M84" s="45"/>
      <c r="N84" s="45"/>
      <c r="O84" s="45"/>
      <c r="P84" s="45"/>
      <c r="Q84" s="240"/>
      <c r="R84" s="166"/>
      <c r="S84" s="166"/>
      <c r="T84" s="195"/>
      <c r="U84" s="197"/>
      <c r="V84" s="200"/>
      <c r="W84" s="21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M84" s="176"/>
      <c r="AN84" s="176"/>
      <c r="AO84" s="176"/>
      <c r="AP84" s="176"/>
      <c r="AQ84" s="176"/>
      <c r="AR84" s="176"/>
      <c r="AS84" s="176"/>
      <c r="AT84" s="176"/>
      <c r="AU84" s="176"/>
      <c r="AV84" s="176"/>
      <c r="AW84" s="176"/>
      <c r="AX84" s="176"/>
      <c r="BZ84" s="240"/>
      <c r="CA84" s="248"/>
      <c r="CB84" s="249"/>
      <c r="CC84" s="206"/>
      <c r="CD84" s="211"/>
      <c r="CE84" s="206"/>
      <c r="CF84" s="206"/>
      <c r="CG84" s="206"/>
      <c r="CH84" s="206"/>
      <c r="CI84" s="206"/>
      <c r="CJ84" s="206"/>
    </row>
    <row r="85" spans="1:88" s="28" customFormat="1" ht="20.25" hidden="1" customHeight="1" x14ac:dyDescent="0.3">
      <c r="A85" s="262" t="s">
        <v>0</v>
      </c>
      <c r="B85" s="266" t="s">
        <v>59</v>
      </c>
      <c r="C85" s="286" t="s">
        <v>1</v>
      </c>
      <c r="D85" s="264" t="s">
        <v>64</v>
      </c>
      <c r="E85" s="273">
        <v>0.12</v>
      </c>
      <c r="F85" s="273"/>
      <c r="G85" s="273">
        <v>0.17</v>
      </c>
      <c r="H85" s="273"/>
      <c r="I85" s="277" t="s">
        <v>146</v>
      </c>
      <c r="J85" s="273"/>
      <c r="K85" s="273">
        <v>0.18</v>
      </c>
      <c r="L85" s="273"/>
      <c r="M85" s="273">
        <v>0.2</v>
      </c>
      <c r="N85" s="273"/>
      <c r="O85" s="275" t="s">
        <v>143</v>
      </c>
      <c r="P85" s="276"/>
      <c r="Q85" s="6"/>
      <c r="R85" s="167"/>
      <c r="S85" s="167"/>
      <c r="T85" s="196"/>
      <c r="U85" s="198"/>
      <c r="V85" s="200"/>
      <c r="W85" s="280" t="s">
        <v>134</v>
      </c>
      <c r="X85"/>
      <c r="Y85" s="278">
        <v>0.12</v>
      </c>
      <c r="Z85" s="279"/>
      <c r="AA85" s="278">
        <v>0.17</v>
      </c>
      <c r="AB85" s="279"/>
      <c r="AC85" s="284" t="s">
        <v>146</v>
      </c>
      <c r="AD85" s="285"/>
      <c r="AE85" s="278">
        <v>0.18</v>
      </c>
      <c r="AF85" s="279"/>
      <c r="AG85" s="278">
        <v>0.2</v>
      </c>
      <c r="AH85" s="279"/>
      <c r="AI85" s="260" t="s">
        <v>143</v>
      </c>
      <c r="AJ85" s="261"/>
      <c r="AM85" s="176"/>
      <c r="AN85" s="176"/>
      <c r="AO85" s="176"/>
      <c r="AP85" s="176"/>
      <c r="AQ85" s="176"/>
      <c r="AR85" s="176"/>
      <c r="AS85" s="176"/>
      <c r="AT85" s="176"/>
      <c r="AU85" s="176"/>
      <c r="AV85" s="176"/>
      <c r="AW85" s="176"/>
      <c r="AX85" s="176"/>
      <c r="CA85" s="225"/>
      <c r="CB85" s="225"/>
    </row>
    <row r="86" spans="1:88" ht="30" hidden="1" customHeight="1" x14ac:dyDescent="0.3">
      <c r="A86" s="263"/>
      <c r="B86" s="267"/>
      <c r="C86" s="263"/>
      <c r="D86" s="287"/>
      <c r="E86" s="46" t="s">
        <v>63</v>
      </c>
      <c r="F86" s="46" t="s">
        <v>57</v>
      </c>
      <c r="G86" s="46" t="s">
        <v>63</v>
      </c>
      <c r="H86" s="46" t="s">
        <v>57</v>
      </c>
      <c r="I86" s="46" t="s">
        <v>63</v>
      </c>
      <c r="J86" s="46" t="s">
        <v>57</v>
      </c>
      <c r="K86" s="46" t="s">
        <v>63</v>
      </c>
      <c r="L86" s="46" t="s">
        <v>57</v>
      </c>
      <c r="M86" s="46" t="s">
        <v>63</v>
      </c>
      <c r="N86" s="46" t="s">
        <v>57</v>
      </c>
      <c r="O86" s="46" t="s">
        <v>63</v>
      </c>
      <c r="P86" s="46" t="s">
        <v>57</v>
      </c>
      <c r="R86" s="168"/>
      <c r="S86" s="168"/>
      <c r="T86" s="195"/>
      <c r="U86" s="197"/>
      <c r="V86" s="200"/>
      <c r="W86" s="281"/>
      <c r="Y86" s="175" t="s">
        <v>2</v>
      </c>
      <c r="Z86" s="175" t="s">
        <v>3</v>
      </c>
      <c r="AA86" s="175" t="s">
        <v>2</v>
      </c>
      <c r="AB86" s="175" t="s">
        <v>3</v>
      </c>
      <c r="AC86" s="175" t="s">
        <v>2</v>
      </c>
      <c r="AD86" s="175" t="s">
        <v>3</v>
      </c>
      <c r="AE86" s="175" t="s">
        <v>2</v>
      </c>
      <c r="AF86" s="175" t="s">
        <v>3</v>
      </c>
      <c r="AG86" s="175" t="s">
        <v>2</v>
      </c>
      <c r="AH86" s="175" t="s">
        <v>3</v>
      </c>
      <c r="AI86" s="175" t="s">
        <v>2</v>
      </c>
      <c r="AJ86" s="175" t="s">
        <v>3</v>
      </c>
      <c r="AM86" s="176"/>
      <c r="AN86" s="176"/>
      <c r="AO86" s="176"/>
      <c r="AP86" s="176"/>
      <c r="AQ86" s="176"/>
      <c r="AR86" s="176"/>
      <c r="AS86" s="176"/>
      <c r="AT86" s="176"/>
      <c r="AU86" s="176"/>
      <c r="AV86" s="176"/>
      <c r="AW86" s="176"/>
      <c r="AX86" s="176"/>
      <c r="CA86" s="225"/>
      <c r="CB86" s="225"/>
    </row>
    <row r="87" spans="1:88" ht="23.25" customHeight="1" x14ac:dyDescent="0.35">
      <c r="A87" s="35">
        <v>110506</v>
      </c>
      <c r="B87" s="35"/>
      <c r="C87" s="150">
        <v>7896226105062</v>
      </c>
      <c r="D87" s="241" t="s">
        <v>58</v>
      </c>
      <c r="E87" s="44">
        <f>ROUND(BA87*(1+$W87),2)</f>
        <v>36.130000000000003</v>
      </c>
      <c r="F87" s="44">
        <f t="shared" ref="F87:P102" si="23">ROUND(BB87*(1+$W87),2)</f>
        <v>48.27</v>
      </c>
      <c r="G87" s="44">
        <f t="shared" si="23"/>
        <v>38.64</v>
      </c>
      <c r="H87" s="44">
        <f t="shared" si="23"/>
        <v>51.51</v>
      </c>
      <c r="I87" s="44">
        <f t="shared" si="23"/>
        <v>38.909999999999997</v>
      </c>
      <c r="J87" s="44">
        <f t="shared" si="23"/>
        <v>51.85</v>
      </c>
      <c r="K87" s="246">
        <f t="shared" si="23"/>
        <v>39.19</v>
      </c>
      <c r="L87" s="246">
        <f t="shared" si="23"/>
        <v>52.2</v>
      </c>
      <c r="M87" s="44">
        <f t="shared" si="23"/>
        <v>40.32</v>
      </c>
      <c r="N87" s="44">
        <f t="shared" si="23"/>
        <v>53.68</v>
      </c>
      <c r="O87" s="44">
        <f t="shared" si="23"/>
        <v>34.049999999999997</v>
      </c>
      <c r="P87" s="44">
        <f t="shared" si="23"/>
        <v>47.05</v>
      </c>
      <c r="Q87" s="240"/>
      <c r="R87" s="169" t="s">
        <v>135</v>
      </c>
      <c r="S87" s="180" t="s">
        <v>132</v>
      </c>
      <c r="T87" s="195"/>
      <c r="U87" s="201">
        <v>1.4999999999999999E-2</v>
      </c>
      <c r="V87" s="200"/>
      <c r="W87" s="209">
        <v>1.95E-2</v>
      </c>
      <c r="Y87" s="173">
        <v>34.92</v>
      </c>
      <c r="Z87" s="173">
        <v>46.65</v>
      </c>
      <c r="AA87" s="173">
        <v>37.340000000000003</v>
      </c>
      <c r="AB87" s="173">
        <v>49.77</v>
      </c>
      <c r="AC87" s="173">
        <v>37.61</v>
      </c>
      <c r="AD87" s="173">
        <v>50.11</v>
      </c>
      <c r="AE87" s="173">
        <v>37.869999999999997</v>
      </c>
      <c r="AF87" s="173">
        <v>50.44</v>
      </c>
      <c r="AG87" s="173">
        <v>38.97</v>
      </c>
      <c r="AH87" s="173">
        <v>51.87</v>
      </c>
      <c r="AI87" s="173">
        <v>32.909999999999997</v>
      </c>
      <c r="AJ87" s="173">
        <v>45.47</v>
      </c>
      <c r="AM87" s="176">
        <f>VLOOKUP($A87,'[1]Entrada de Dados'!$A$2:$P$69,COLUMN('[1]Entrada de Dados'!E$1),FALSE)-Y87</f>
        <v>-1.0300000000000011</v>
      </c>
      <c r="AN87" s="176">
        <f>VLOOKUP($A87,'[1]Entrada de Dados'!$A$2:$P$69,COLUMN('[1]Entrada de Dados'!F$1),FALSE)-Z87</f>
        <v>-1.3699999999999974</v>
      </c>
      <c r="AO87" s="176">
        <f>VLOOKUP($A87,'[1]Entrada de Dados'!$A$2:$P$69,COLUMN('[1]Entrada de Dados'!G$1),FALSE)-AA87</f>
        <v>-1.0900000000000034</v>
      </c>
      <c r="AP87" s="176">
        <f>VLOOKUP($A87,'[1]Entrada de Dados'!$A$2:$P$69,COLUMN('[1]Entrada de Dados'!H$1),FALSE)-AB87</f>
        <v>-1.4600000000000009</v>
      </c>
      <c r="AQ87" s="176">
        <f>VLOOKUP($A87,'[1]Entrada de Dados'!$A$2:$P$69,COLUMN('[1]Entrada de Dados'!I$1),FALSE)-AC87</f>
        <v>-1.1099999999999994</v>
      </c>
      <c r="AR87" s="176">
        <f>VLOOKUP($A87,'[1]Entrada de Dados'!$A$2:$P$69,COLUMN('[1]Entrada de Dados'!J$1),FALSE)-AD87</f>
        <v>-1.4699999999999989</v>
      </c>
      <c r="AS87" s="176">
        <f>VLOOKUP($A87,'[1]Entrada de Dados'!$A$2:$P$69,COLUMN('[1]Entrada de Dados'!K$1),FALSE)-AE87</f>
        <v>-1.1099999999999994</v>
      </c>
      <c r="AT87" s="176">
        <f>VLOOKUP($A87,'[1]Entrada de Dados'!$A$2:$P$69,COLUMN('[1]Entrada de Dados'!L$1),FALSE)-AF87</f>
        <v>-1.4799999999999969</v>
      </c>
      <c r="AU87" s="176">
        <f>VLOOKUP($A87,'[1]Entrada de Dados'!$A$2:$P$69,COLUMN('[1]Entrada de Dados'!M$1),FALSE)-AG87</f>
        <v>-1.1499999999999986</v>
      </c>
      <c r="AV87" s="176">
        <f>VLOOKUP($A87,'[1]Entrada de Dados'!$A$2:$P$69,COLUMN('[1]Entrada de Dados'!N$1),FALSE)-AH87</f>
        <v>-1.529999999999994</v>
      </c>
      <c r="AW87" s="176">
        <f>VLOOKUP($A87,'[1]Entrada de Dados'!$A$2:$P$69,COLUMN('[1]Entrada de Dados'!O$1),FALSE)-AI87</f>
        <v>-0.96999999999999531</v>
      </c>
      <c r="AX87" s="176">
        <f>VLOOKUP($A87,'[1]Entrada de Dados'!$A$2:$P$69,COLUMN('[1]Entrada de Dados'!P$1),FALSE)-AJ87</f>
        <v>-1.3299999999999983</v>
      </c>
      <c r="BA87" s="6">
        <v>35.44</v>
      </c>
      <c r="BB87" s="6">
        <v>47.35</v>
      </c>
      <c r="BC87" s="6">
        <v>37.9</v>
      </c>
      <c r="BD87" s="6">
        <v>50.52</v>
      </c>
      <c r="BE87" s="6">
        <v>38.17</v>
      </c>
      <c r="BF87" s="6">
        <v>50.86</v>
      </c>
      <c r="BG87" s="6">
        <v>38.44</v>
      </c>
      <c r="BH87" s="6">
        <v>51.2</v>
      </c>
      <c r="BI87" s="6">
        <v>39.549999999999997</v>
      </c>
      <c r="BJ87" s="6">
        <v>52.65</v>
      </c>
      <c r="BK87" s="6">
        <v>33.4</v>
      </c>
      <c r="BL87" s="6">
        <v>46.15</v>
      </c>
      <c r="BZ87" s="240"/>
      <c r="CA87" s="243"/>
      <c r="CB87" s="244">
        <f t="shared" ref="CB87:CB103" si="24">W87</f>
        <v>1.95E-2</v>
      </c>
      <c r="CC87" s="206"/>
      <c r="CD87" s="211">
        <f t="shared" ref="CD87:CD94" si="25">U87</f>
        <v>1.4999999999999999E-2</v>
      </c>
      <c r="CE87" s="206"/>
      <c r="CF87" s="216">
        <f t="shared" ref="CF87:CF103" si="26">ROUND(BG87*(1+$CD87),2)</f>
        <v>39.020000000000003</v>
      </c>
      <c r="CG87" s="216">
        <f t="shared" ref="CG87:CG103" si="27">ROUND(BH87*(1+$CD87),2)</f>
        <v>51.97</v>
      </c>
      <c r="CH87" s="206"/>
      <c r="CI87" s="236">
        <f t="shared" ref="CI87:CI103" si="28">CG87*0.9</f>
        <v>46.773000000000003</v>
      </c>
      <c r="CJ87" s="236">
        <f t="shared" ref="CJ87:CJ103" si="29">CG87*0.85</f>
        <v>44.174499999999995</v>
      </c>
    </row>
    <row r="88" spans="1:88" ht="23.25" customHeight="1" x14ac:dyDescent="0.35">
      <c r="A88" s="35">
        <v>110514</v>
      </c>
      <c r="B88" s="35"/>
      <c r="C88" s="35">
        <v>7896226105147</v>
      </c>
      <c r="D88" s="241" t="s">
        <v>62</v>
      </c>
      <c r="E88" s="44">
        <f t="shared" ref="E88:E103" si="30">ROUND(BA88*(1+$W88),2)</f>
        <v>71.52</v>
      </c>
      <c r="F88" s="44">
        <f t="shared" si="23"/>
        <v>95.54</v>
      </c>
      <c r="G88" s="44">
        <f t="shared" si="23"/>
        <v>76.489999999999995</v>
      </c>
      <c r="H88" s="44">
        <f t="shared" si="23"/>
        <v>101.94</v>
      </c>
      <c r="I88" s="44">
        <f t="shared" si="23"/>
        <v>77.03</v>
      </c>
      <c r="J88" s="44">
        <f t="shared" si="23"/>
        <v>102.63</v>
      </c>
      <c r="K88" s="246">
        <f t="shared" si="23"/>
        <v>77.55</v>
      </c>
      <c r="L88" s="246">
        <f t="shared" si="23"/>
        <v>103.32</v>
      </c>
      <c r="M88" s="44">
        <f t="shared" si="23"/>
        <v>79.8</v>
      </c>
      <c r="N88" s="44">
        <f t="shared" si="23"/>
        <v>106.23</v>
      </c>
      <c r="O88" s="44">
        <f t="shared" si="23"/>
        <v>67.38</v>
      </c>
      <c r="P88" s="44">
        <f t="shared" si="23"/>
        <v>93.16</v>
      </c>
      <c r="Q88" s="240"/>
      <c r="R88" s="57" t="s">
        <v>135</v>
      </c>
      <c r="S88" s="178" t="s">
        <v>132</v>
      </c>
      <c r="T88" s="195"/>
      <c r="U88" s="201">
        <v>2.2499999999999999E-2</v>
      </c>
      <c r="V88" s="200"/>
      <c r="W88" s="209">
        <v>2.5000000000000001E-2</v>
      </c>
      <c r="Y88" s="173">
        <v>66</v>
      </c>
      <c r="Z88" s="173">
        <v>88.17</v>
      </c>
      <c r="AA88" s="173">
        <v>70.58</v>
      </c>
      <c r="AB88" s="173">
        <v>94.07</v>
      </c>
      <c r="AC88" s="173">
        <v>71.08</v>
      </c>
      <c r="AD88" s="173">
        <v>94.71</v>
      </c>
      <c r="AE88" s="173">
        <v>71.569999999999993</v>
      </c>
      <c r="AF88" s="173">
        <v>95.35</v>
      </c>
      <c r="AG88" s="173">
        <v>73.64</v>
      </c>
      <c r="AH88" s="173">
        <v>98.03</v>
      </c>
      <c r="AI88" s="173">
        <v>62.18</v>
      </c>
      <c r="AJ88" s="173">
        <v>85.97</v>
      </c>
      <c r="AM88" s="176">
        <f>VLOOKUP($A88,'[1]Entrada de Dados'!$A$2:$P$69,COLUMN('[1]Entrada de Dados'!E$1),FALSE)-Y88</f>
        <v>-6.9500000000000028</v>
      </c>
      <c r="AN88" s="176">
        <f>VLOOKUP($A88,'[1]Entrada de Dados'!$A$2:$P$69,COLUMN('[1]Entrada de Dados'!F$1),FALSE)-Z88</f>
        <v>-9.2800000000000011</v>
      </c>
      <c r="AO88" s="176">
        <f>VLOOKUP($A88,'[1]Entrada de Dados'!$A$2:$P$69,COLUMN('[1]Entrada de Dados'!G$1),FALSE)-AA88</f>
        <v>-7.43</v>
      </c>
      <c r="AP88" s="176">
        <f>VLOOKUP($A88,'[1]Entrada de Dados'!$A$2:$P$69,COLUMN('[1]Entrada de Dados'!H$1),FALSE)-AB88</f>
        <v>-9.8999999999999915</v>
      </c>
      <c r="AQ88" s="176">
        <f>VLOOKUP($A88,'[1]Entrada de Dados'!$A$2:$P$69,COLUMN('[1]Entrada de Dados'!I$1),FALSE)-AC88</f>
        <v>-7.4899999999999949</v>
      </c>
      <c r="AR88" s="176">
        <f>VLOOKUP($A88,'[1]Entrada de Dados'!$A$2:$P$69,COLUMN('[1]Entrada de Dados'!J$1),FALSE)-AD88</f>
        <v>-9.9699999999999989</v>
      </c>
      <c r="AS88" s="176">
        <f>VLOOKUP($A88,'[1]Entrada de Dados'!$A$2:$P$69,COLUMN('[1]Entrada de Dados'!K$1),FALSE)-AE88</f>
        <v>-7.5299999999999869</v>
      </c>
      <c r="AT88" s="176">
        <f>VLOOKUP($A88,'[1]Entrada de Dados'!$A$2:$P$69,COLUMN('[1]Entrada de Dados'!L$1),FALSE)-AF88</f>
        <v>-10.039999999999992</v>
      </c>
      <c r="AU88" s="176">
        <f>VLOOKUP($A88,'[1]Entrada de Dados'!$A$2:$P$69,COLUMN('[1]Entrada de Dados'!M$1),FALSE)-AG88</f>
        <v>-7.75</v>
      </c>
      <c r="AV88" s="176">
        <f>VLOOKUP($A88,'[1]Entrada de Dados'!$A$2:$P$69,COLUMN('[1]Entrada de Dados'!N$1),FALSE)-AH88</f>
        <v>-10.320000000000007</v>
      </c>
      <c r="AW88" s="176">
        <f>VLOOKUP($A88,'[1]Entrada de Dados'!$A$2:$P$69,COLUMN('[1]Entrada de Dados'!O$1),FALSE)-AI88</f>
        <v>-6.5399999999999991</v>
      </c>
      <c r="AX88" s="176">
        <f>VLOOKUP($A88,'[1]Entrada de Dados'!$A$2:$P$69,COLUMN('[1]Entrada de Dados'!P$1),FALSE)-AJ88</f>
        <v>-9.0499999999999972</v>
      </c>
      <c r="BA88" s="6">
        <v>69.78</v>
      </c>
      <c r="BB88" s="6">
        <v>93.21</v>
      </c>
      <c r="BC88" s="6">
        <v>74.62</v>
      </c>
      <c r="BD88" s="6">
        <v>99.45</v>
      </c>
      <c r="BE88" s="6">
        <v>75.150000000000006</v>
      </c>
      <c r="BF88" s="6">
        <v>100.13</v>
      </c>
      <c r="BG88" s="6">
        <v>75.66</v>
      </c>
      <c r="BH88" s="6">
        <v>100.8</v>
      </c>
      <c r="BI88" s="6">
        <v>77.849999999999994</v>
      </c>
      <c r="BJ88" s="6">
        <v>103.64</v>
      </c>
      <c r="BK88" s="6">
        <v>65.739999999999995</v>
      </c>
      <c r="BL88" s="6">
        <v>90.89</v>
      </c>
      <c r="BZ88" s="240"/>
      <c r="CA88" s="243"/>
      <c r="CB88" s="244">
        <f t="shared" si="24"/>
        <v>2.5000000000000001E-2</v>
      </c>
      <c r="CC88" s="206"/>
      <c r="CD88" s="211">
        <f t="shared" si="25"/>
        <v>2.2499999999999999E-2</v>
      </c>
      <c r="CE88" s="206"/>
      <c r="CF88" s="216">
        <f t="shared" si="26"/>
        <v>77.36</v>
      </c>
      <c r="CG88" s="216">
        <f t="shared" si="27"/>
        <v>103.07</v>
      </c>
      <c r="CH88" s="206"/>
      <c r="CI88" s="236">
        <f t="shared" si="28"/>
        <v>92.762999999999991</v>
      </c>
      <c r="CJ88" s="236">
        <f t="shared" si="29"/>
        <v>87.609499999999997</v>
      </c>
    </row>
    <row r="89" spans="1:88" ht="23.25" customHeight="1" x14ac:dyDescent="0.35">
      <c r="A89" s="35">
        <v>110516</v>
      </c>
      <c r="B89" s="35"/>
      <c r="C89" s="35">
        <v>7896226105161</v>
      </c>
      <c r="D89" s="241" t="s">
        <v>116</v>
      </c>
      <c r="E89" s="44">
        <f t="shared" si="30"/>
        <v>40.64</v>
      </c>
      <c r="F89" s="44">
        <f t="shared" si="23"/>
        <v>54.28</v>
      </c>
      <c r="G89" s="44">
        <f t="shared" si="23"/>
        <v>43.46</v>
      </c>
      <c r="H89" s="44">
        <f t="shared" si="23"/>
        <v>57.92</v>
      </c>
      <c r="I89" s="44">
        <f t="shared" si="23"/>
        <v>43.75</v>
      </c>
      <c r="J89" s="44">
        <f t="shared" si="23"/>
        <v>58.32</v>
      </c>
      <c r="K89" s="246">
        <f t="shared" si="23"/>
        <v>44.07</v>
      </c>
      <c r="L89" s="246">
        <f t="shared" si="23"/>
        <v>58.71</v>
      </c>
      <c r="M89" s="44">
        <f t="shared" si="23"/>
        <v>45.35</v>
      </c>
      <c r="N89" s="44">
        <f t="shared" si="23"/>
        <v>60.34</v>
      </c>
      <c r="O89" s="44">
        <f t="shared" si="23"/>
        <v>38.299999999999997</v>
      </c>
      <c r="P89" s="44">
        <f t="shared" si="23"/>
        <v>52.92</v>
      </c>
      <c r="Q89" s="240"/>
      <c r="R89" s="57" t="s">
        <v>135</v>
      </c>
      <c r="S89" s="178" t="s">
        <v>132</v>
      </c>
      <c r="T89" s="195"/>
      <c r="U89" s="201">
        <v>5.0000000000000001E-3</v>
      </c>
      <c r="V89" s="200"/>
      <c r="W89" s="209">
        <v>1.4E-2</v>
      </c>
      <c r="Y89" s="173">
        <v>39.29</v>
      </c>
      <c r="Z89" s="173">
        <v>52.48</v>
      </c>
      <c r="AA89" s="173">
        <v>42.02</v>
      </c>
      <c r="AB89" s="173">
        <v>56</v>
      </c>
      <c r="AC89" s="173">
        <v>42.3</v>
      </c>
      <c r="AD89" s="173">
        <v>56.38</v>
      </c>
      <c r="AE89" s="173">
        <v>42.61</v>
      </c>
      <c r="AF89" s="173">
        <v>56.76</v>
      </c>
      <c r="AG89" s="173">
        <v>43.84</v>
      </c>
      <c r="AH89" s="173">
        <v>58.34</v>
      </c>
      <c r="AI89" s="173">
        <v>37.03</v>
      </c>
      <c r="AJ89" s="173">
        <v>51.17</v>
      </c>
      <c r="AM89" s="176">
        <f>VLOOKUP($A89,'[1]Entrada de Dados'!$A$2:$P$69,COLUMN('[1]Entrada de Dados'!E$1),FALSE)-Y89</f>
        <v>-1.5300000000000011</v>
      </c>
      <c r="AN89" s="176">
        <f>VLOOKUP($A89,'[1]Entrada de Dados'!$A$2:$P$69,COLUMN('[1]Entrada de Dados'!F$1),FALSE)-Z89</f>
        <v>-2.0399999999999991</v>
      </c>
      <c r="AO89" s="176">
        <f>VLOOKUP($A89,'[1]Entrada de Dados'!$A$2:$P$69,COLUMN('[1]Entrada de Dados'!G$1),FALSE)-AA89</f>
        <v>-1.6300000000000026</v>
      </c>
      <c r="AP89" s="176">
        <f>VLOOKUP($A89,'[1]Entrada de Dados'!$A$2:$P$69,COLUMN('[1]Entrada de Dados'!H$1),FALSE)-AB89</f>
        <v>-2.1799999999999997</v>
      </c>
      <c r="AQ89" s="176">
        <f>VLOOKUP($A89,'[1]Entrada de Dados'!$A$2:$P$69,COLUMN('[1]Entrada de Dados'!I$1),FALSE)-AC89</f>
        <v>-1.6400000000000006</v>
      </c>
      <c r="AR89" s="176">
        <f>VLOOKUP($A89,'[1]Entrada de Dados'!$A$2:$P$69,COLUMN('[1]Entrada de Dados'!J$1),FALSE)-AD89</f>
        <v>-2.1900000000000048</v>
      </c>
      <c r="AS89" s="176">
        <f>VLOOKUP($A89,'[1]Entrada de Dados'!$A$2:$P$69,COLUMN('[1]Entrada de Dados'!K$1),FALSE)-AE89</f>
        <v>-1.6599999999999966</v>
      </c>
      <c r="AT89" s="176">
        <f>VLOOKUP($A89,'[1]Entrada de Dados'!$A$2:$P$69,COLUMN('[1]Entrada de Dados'!L$1),FALSE)-AF89</f>
        <v>-2.1999999999999957</v>
      </c>
      <c r="AU89" s="176">
        <f>VLOOKUP($A89,'[1]Entrada de Dados'!$A$2:$P$69,COLUMN('[1]Entrada de Dados'!M$1),FALSE)-AG89</f>
        <v>-1.7000000000000028</v>
      </c>
      <c r="AV89" s="176">
        <f>VLOOKUP($A89,'[1]Entrada de Dados'!$A$2:$P$69,COLUMN('[1]Entrada de Dados'!N$1),FALSE)-AH89</f>
        <v>-2.2600000000000051</v>
      </c>
      <c r="AW89" s="176">
        <f>VLOOKUP($A89,'[1]Entrada de Dados'!$A$2:$P$69,COLUMN('[1]Entrada de Dados'!O$1),FALSE)-AI89</f>
        <v>-1.4399999999999977</v>
      </c>
      <c r="AX89" s="176">
        <f>VLOOKUP($A89,'[1]Entrada de Dados'!$A$2:$P$69,COLUMN('[1]Entrada de Dados'!P$1),FALSE)-AJ89</f>
        <v>-1.980000000000004</v>
      </c>
      <c r="BA89" s="6">
        <v>40.08</v>
      </c>
      <c r="BB89" s="6">
        <v>53.53</v>
      </c>
      <c r="BC89" s="6">
        <v>42.86</v>
      </c>
      <c r="BD89" s="6">
        <v>57.12</v>
      </c>
      <c r="BE89" s="6">
        <v>43.15</v>
      </c>
      <c r="BF89" s="6">
        <v>57.51</v>
      </c>
      <c r="BG89" s="6">
        <v>43.46</v>
      </c>
      <c r="BH89" s="6">
        <v>57.9</v>
      </c>
      <c r="BI89" s="6">
        <v>44.72</v>
      </c>
      <c r="BJ89" s="6">
        <v>59.51</v>
      </c>
      <c r="BK89" s="6">
        <v>37.770000000000003</v>
      </c>
      <c r="BL89" s="6">
        <v>52.19</v>
      </c>
      <c r="BZ89" s="240"/>
      <c r="CA89" s="243"/>
      <c r="CB89" s="244">
        <f t="shared" si="24"/>
        <v>1.4E-2</v>
      </c>
      <c r="CC89" s="206"/>
      <c r="CD89" s="211">
        <f t="shared" si="25"/>
        <v>5.0000000000000001E-3</v>
      </c>
      <c r="CE89" s="206"/>
      <c r="CF89" s="216">
        <f t="shared" si="26"/>
        <v>43.68</v>
      </c>
      <c r="CG89" s="216">
        <f t="shared" si="27"/>
        <v>58.19</v>
      </c>
      <c r="CH89" s="206"/>
      <c r="CI89" s="236">
        <f t="shared" si="28"/>
        <v>52.371000000000002</v>
      </c>
      <c r="CJ89" s="236">
        <f t="shared" si="29"/>
        <v>49.461499999999994</v>
      </c>
    </row>
    <row r="90" spans="1:88" ht="23.25" customHeight="1" x14ac:dyDescent="0.35">
      <c r="A90" s="35">
        <v>110517</v>
      </c>
      <c r="B90" s="35"/>
      <c r="C90" s="35">
        <v>7896226105178</v>
      </c>
      <c r="D90" s="241" t="s">
        <v>117</v>
      </c>
      <c r="E90" s="44">
        <f t="shared" si="30"/>
        <v>23.82</v>
      </c>
      <c r="F90" s="44">
        <f t="shared" si="23"/>
        <v>31.83</v>
      </c>
      <c r="G90" s="44">
        <f t="shared" si="23"/>
        <v>25.47</v>
      </c>
      <c r="H90" s="44">
        <f t="shared" si="23"/>
        <v>33.94</v>
      </c>
      <c r="I90" s="44">
        <f t="shared" si="23"/>
        <v>25.64</v>
      </c>
      <c r="J90" s="44">
        <f t="shared" si="23"/>
        <v>34.19</v>
      </c>
      <c r="K90" s="246">
        <f t="shared" si="23"/>
        <v>25.84</v>
      </c>
      <c r="L90" s="246">
        <f t="shared" si="23"/>
        <v>34.42</v>
      </c>
      <c r="M90" s="44">
        <f t="shared" si="23"/>
        <v>26.57</v>
      </c>
      <c r="N90" s="44">
        <f t="shared" si="23"/>
        <v>35.380000000000003</v>
      </c>
      <c r="O90" s="44">
        <f t="shared" si="23"/>
        <v>22.45</v>
      </c>
      <c r="P90" s="44">
        <f t="shared" si="23"/>
        <v>31.03</v>
      </c>
      <c r="Q90" s="240"/>
      <c r="R90" s="57" t="s">
        <v>135</v>
      </c>
      <c r="S90" s="178" t="s">
        <v>132</v>
      </c>
      <c r="T90" s="195"/>
      <c r="U90" s="201">
        <v>5.4800000000000001E-2</v>
      </c>
      <c r="V90" s="200"/>
      <c r="W90" s="209">
        <v>3.3500000000000002E-2</v>
      </c>
      <c r="Y90" s="173">
        <v>23.05</v>
      </c>
      <c r="Z90" s="173">
        <v>30.8</v>
      </c>
      <c r="AA90" s="173">
        <v>24.64</v>
      </c>
      <c r="AB90" s="173">
        <v>32.840000000000003</v>
      </c>
      <c r="AC90" s="173">
        <v>24.81</v>
      </c>
      <c r="AD90" s="173">
        <v>33.08</v>
      </c>
      <c r="AE90" s="173">
        <v>25</v>
      </c>
      <c r="AF90" s="173">
        <v>33.299999999999997</v>
      </c>
      <c r="AG90" s="173">
        <v>25.71</v>
      </c>
      <c r="AH90" s="173">
        <v>34.229999999999997</v>
      </c>
      <c r="AI90" s="173">
        <v>21.72</v>
      </c>
      <c r="AJ90" s="173">
        <v>30.02</v>
      </c>
      <c r="AM90" s="176">
        <f>VLOOKUP($A90,'[1]Entrada de Dados'!$A$2:$P$69,COLUMN('[1]Entrada de Dados'!E$1),FALSE)-Y90</f>
        <v>0</v>
      </c>
      <c r="AN90" s="176">
        <f>VLOOKUP($A90,'[1]Entrada de Dados'!$A$2:$P$69,COLUMN('[1]Entrada de Dados'!F$1),FALSE)-Z90</f>
        <v>0</v>
      </c>
      <c r="AO90" s="176">
        <f>VLOOKUP($A90,'[1]Entrada de Dados'!$A$2:$P$69,COLUMN('[1]Entrada de Dados'!G$1),FALSE)-AA90</f>
        <v>0</v>
      </c>
      <c r="AP90" s="176">
        <f>VLOOKUP($A90,'[1]Entrada de Dados'!$A$2:$P$69,COLUMN('[1]Entrada de Dados'!H$1),FALSE)-AB90</f>
        <v>0</v>
      </c>
      <c r="AQ90" s="176">
        <f>VLOOKUP($A90,'[1]Entrada de Dados'!$A$2:$P$69,COLUMN('[1]Entrada de Dados'!I$1),FALSE)-AC90</f>
        <v>0</v>
      </c>
      <c r="AR90" s="176">
        <f>VLOOKUP($A90,'[1]Entrada de Dados'!$A$2:$P$69,COLUMN('[1]Entrada de Dados'!J$1),FALSE)-AD90</f>
        <v>0</v>
      </c>
      <c r="AS90" s="176">
        <f>VLOOKUP($A90,'[1]Entrada de Dados'!$A$2:$P$69,COLUMN('[1]Entrada de Dados'!K$1),FALSE)-AE90</f>
        <v>0</v>
      </c>
      <c r="AT90" s="176">
        <f>VLOOKUP($A90,'[1]Entrada de Dados'!$A$2:$P$69,COLUMN('[1]Entrada de Dados'!L$1),FALSE)-AF90</f>
        <v>0</v>
      </c>
      <c r="AU90" s="176">
        <f>VLOOKUP($A90,'[1]Entrada de Dados'!$A$2:$P$69,COLUMN('[1]Entrada de Dados'!M$1),FALSE)-AG90</f>
        <v>0</v>
      </c>
      <c r="AV90" s="176">
        <f>VLOOKUP($A90,'[1]Entrada de Dados'!$A$2:$P$69,COLUMN('[1]Entrada de Dados'!N$1),FALSE)-AH90</f>
        <v>0</v>
      </c>
      <c r="AW90" s="176">
        <f>VLOOKUP($A90,'[1]Entrada de Dados'!$A$2:$P$69,COLUMN('[1]Entrada de Dados'!O$1),FALSE)-AI90</f>
        <v>0</v>
      </c>
      <c r="AX90" s="176">
        <f>VLOOKUP($A90,'[1]Entrada de Dados'!$A$2:$P$69,COLUMN('[1]Entrada de Dados'!P$1),FALSE)-AJ90</f>
        <v>0</v>
      </c>
      <c r="BA90" s="6">
        <v>23.05</v>
      </c>
      <c r="BB90" s="6">
        <v>30.8</v>
      </c>
      <c r="BC90" s="6">
        <v>24.64</v>
      </c>
      <c r="BD90" s="6">
        <v>32.840000000000003</v>
      </c>
      <c r="BE90" s="6">
        <v>24.81</v>
      </c>
      <c r="BF90" s="6">
        <v>33.08</v>
      </c>
      <c r="BG90" s="6">
        <v>25</v>
      </c>
      <c r="BH90" s="6">
        <v>33.299999999999997</v>
      </c>
      <c r="BI90" s="6">
        <v>25.71</v>
      </c>
      <c r="BJ90" s="6">
        <v>34.229999999999997</v>
      </c>
      <c r="BK90" s="6">
        <v>21.72</v>
      </c>
      <c r="BL90" s="6">
        <v>30.02</v>
      </c>
      <c r="BZ90" s="240"/>
      <c r="CA90" s="243"/>
      <c r="CB90" s="244">
        <f t="shared" si="24"/>
        <v>3.3500000000000002E-2</v>
      </c>
      <c r="CC90" s="206"/>
      <c r="CD90" s="211">
        <f t="shared" si="25"/>
        <v>5.4800000000000001E-2</v>
      </c>
      <c r="CE90" s="206"/>
      <c r="CF90" s="216">
        <f t="shared" si="26"/>
        <v>26.37</v>
      </c>
      <c r="CG90" s="216">
        <f t="shared" si="27"/>
        <v>35.119999999999997</v>
      </c>
      <c r="CH90" s="206"/>
      <c r="CI90" s="236">
        <f t="shared" si="28"/>
        <v>31.607999999999997</v>
      </c>
      <c r="CJ90" s="236">
        <f t="shared" si="29"/>
        <v>29.851999999999997</v>
      </c>
    </row>
    <row r="91" spans="1:88" ht="23.25" customHeight="1" x14ac:dyDescent="0.35">
      <c r="A91" s="35">
        <v>110519</v>
      </c>
      <c r="B91" s="35"/>
      <c r="C91" s="35">
        <v>7896226105192</v>
      </c>
      <c r="D91" s="241" t="s">
        <v>124</v>
      </c>
      <c r="E91" s="44">
        <f t="shared" si="30"/>
        <v>68.38</v>
      </c>
      <c r="F91" s="44">
        <f t="shared" si="23"/>
        <v>91.34</v>
      </c>
      <c r="G91" s="44">
        <f t="shared" si="23"/>
        <v>73.11</v>
      </c>
      <c r="H91" s="44">
        <f t="shared" si="23"/>
        <v>97.48</v>
      </c>
      <c r="I91" s="44">
        <f t="shared" si="23"/>
        <v>73.63</v>
      </c>
      <c r="J91" s="44">
        <f t="shared" si="23"/>
        <v>98.12</v>
      </c>
      <c r="K91" s="246">
        <f t="shared" si="23"/>
        <v>74.16</v>
      </c>
      <c r="L91" s="246">
        <f t="shared" si="23"/>
        <v>98.79</v>
      </c>
      <c r="M91" s="44">
        <f t="shared" si="23"/>
        <v>76.3</v>
      </c>
      <c r="N91" s="44">
        <f t="shared" si="23"/>
        <v>101.55</v>
      </c>
      <c r="O91" s="44">
        <f t="shared" si="23"/>
        <v>64.44</v>
      </c>
      <c r="P91" s="44">
        <f t="shared" si="23"/>
        <v>89.08</v>
      </c>
      <c r="Q91" s="240"/>
      <c r="R91" s="57" t="s">
        <v>135</v>
      </c>
      <c r="S91" s="178" t="s">
        <v>132</v>
      </c>
      <c r="T91" s="195"/>
      <c r="U91" s="201">
        <v>2.2499999999999999E-2</v>
      </c>
      <c r="V91" s="200"/>
      <c r="W91" s="209">
        <v>2.35E-2</v>
      </c>
      <c r="Y91" s="173">
        <v>63.72</v>
      </c>
      <c r="Z91" s="173">
        <v>85.11</v>
      </c>
      <c r="AA91" s="173">
        <v>68.13</v>
      </c>
      <c r="AB91" s="173">
        <v>90.83</v>
      </c>
      <c r="AC91" s="173">
        <v>68.61</v>
      </c>
      <c r="AD91" s="173">
        <v>91.44</v>
      </c>
      <c r="AE91" s="173">
        <v>69.11</v>
      </c>
      <c r="AF91" s="173">
        <v>92.06</v>
      </c>
      <c r="AG91" s="173">
        <v>71.099999999999994</v>
      </c>
      <c r="AH91" s="173">
        <v>94.63</v>
      </c>
      <c r="AI91" s="173">
        <v>60.05</v>
      </c>
      <c r="AJ91" s="173">
        <v>83</v>
      </c>
      <c r="AM91" s="176">
        <f>VLOOKUP($A91,'[1]Entrada de Dados'!$A$2:$P$69,COLUMN('[1]Entrada de Dados'!E$1),FALSE)-Y91</f>
        <v>-5.759999999999998</v>
      </c>
      <c r="AN91" s="176">
        <f>VLOOKUP($A91,'[1]Entrada de Dados'!$A$2:$P$69,COLUMN('[1]Entrada de Dados'!F$1),FALSE)-Z91</f>
        <v>-7.6899999999999977</v>
      </c>
      <c r="AO91" s="176">
        <f>VLOOKUP($A91,'[1]Entrada de Dados'!$A$2:$P$69,COLUMN('[1]Entrada de Dados'!G$1),FALSE)-AA91</f>
        <v>-6.1599999999999966</v>
      </c>
      <c r="AP91" s="176">
        <f>VLOOKUP($A91,'[1]Entrada de Dados'!$A$2:$P$69,COLUMN('[1]Entrada de Dados'!H$1),FALSE)-AB91</f>
        <v>-8.2099999999999937</v>
      </c>
      <c r="AQ91" s="176">
        <f>VLOOKUP($A91,'[1]Entrada de Dados'!$A$2:$P$69,COLUMN('[1]Entrada de Dados'!I$1),FALSE)-AC91</f>
        <v>-6.2000000000000028</v>
      </c>
      <c r="AR91" s="176">
        <f>VLOOKUP($A91,'[1]Entrada de Dados'!$A$2:$P$69,COLUMN('[1]Entrada de Dados'!J$1),FALSE)-AD91</f>
        <v>-8.2599999999999909</v>
      </c>
      <c r="AS91" s="176">
        <f>VLOOKUP($A91,'[1]Entrada de Dados'!$A$2:$P$69,COLUMN('[1]Entrada de Dados'!K$1),FALSE)-AE91</f>
        <v>-6.25</v>
      </c>
      <c r="AT91" s="176">
        <f>VLOOKUP($A91,'[1]Entrada de Dados'!$A$2:$P$69,COLUMN('[1]Entrada de Dados'!L$1),FALSE)-AF91</f>
        <v>-8.3200000000000074</v>
      </c>
      <c r="AU91" s="176">
        <f>VLOOKUP($A91,'[1]Entrada de Dados'!$A$2:$P$69,COLUMN('[1]Entrada de Dados'!M$1),FALSE)-AG91</f>
        <v>-6.4299999999999926</v>
      </c>
      <c r="AV91" s="176">
        <f>VLOOKUP($A91,'[1]Entrada de Dados'!$A$2:$P$69,COLUMN('[1]Entrada de Dados'!N$1),FALSE)-AH91</f>
        <v>-8.5499999999999972</v>
      </c>
      <c r="AW91" s="176">
        <f>VLOOKUP($A91,'[1]Entrada de Dados'!$A$2:$P$69,COLUMN('[1]Entrada de Dados'!O$1),FALSE)-AI91</f>
        <v>-5.43</v>
      </c>
      <c r="AX91" s="176">
        <f>VLOOKUP($A91,'[1]Entrada de Dados'!$A$2:$P$69,COLUMN('[1]Entrada de Dados'!P$1),FALSE)-AJ91</f>
        <v>-7.5</v>
      </c>
      <c r="BA91" s="6">
        <v>66.81</v>
      </c>
      <c r="BB91" s="6">
        <v>89.24</v>
      </c>
      <c r="BC91" s="6">
        <v>71.430000000000007</v>
      </c>
      <c r="BD91" s="6">
        <v>95.24</v>
      </c>
      <c r="BE91" s="6">
        <v>71.94</v>
      </c>
      <c r="BF91" s="6">
        <v>95.87</v>
      </c>
      <c r="BG91" s="6">
        <v>72.459999999999994</v>
      </c>
      <c r="BH91" s="6">
        <v>96.52</v>
      </c>
      <c r="BI91" s="6">
        <v>74.55</v>
      </c>
      <c r="BJ91" s="6">
        <v>99.22</v>
      </c>
      <c r="BK91" s="6">
        <v>62.96</v>
      </c>
      <c r="BL91" s="6">
        <v>87.03</v>
      </c>
      <c r="BZ91" s="240"/>
      <c r="CA91" s="243"/>
      <c r="CB91" s="244">
        <f t="shared" si="24"/>
        <v>2.35E-2</v>
      </c>
      <c r="CC91" s="206"/>
      <c r="CD91" s="211">
        <f t="shared" si="25"/>
        <v>2.2499999999999999E-2</v>
      </c>
      <c r="CE91" s="206"/>
      <c r="CF91" s="216">
        <f t="shared" si="26"/>
        <v>74.09</v>
      </c>
      <c r="CG91" s="216">
        <f t="shared" si="27"/>
        <v>98.69</v>
      </c>
      <c r="CH91" s="206"/>
      <c r="CI91" s="236">
        <f t="shared" si="28"/>
        <v>88.820999999999998</v>
      </c>
      <c r="CJ91" s="236">
        <f t="shared" si="29"/>
        <v>83.886499999999998</v>
      </c>
    </row>
    <row r="92" spans="1:88" ht="23.25" customHeight="1" x14ac:dyDescent="0.35">
      <c r="A92" s="35">
        <v>110529</v>
      </c>
      <c r="B92" s="35"/>
      <c r="C92" s="35">
        <v>7896226105291</v>
      </c>
      <c r="D92" s="241" t="s">
        <v>150</v>
      </c>
      <c r="E92" s="44">
        <f t="shared" si="30"/>
        <v>68.38</v>
      </c>
      <c r="F92" s="44">
        <f t="shared" si="23"/>
        <v>91.34</v>
      </c>
      <c r="G92" s="44">
        <f t="shared" si="23"/>
        <v>73.11</v>
      </c>
      <c r="H92" s="44">
        <f t="shared" si="23"/>
        <v>97.48</v>
      </c>
      <c r="I92" s="44">
        <f t="shared" si="23"/>
        <v>73.63</v>
      </c>
      <c r="J92" s="44">
        <f t="shared" si="23"/>
        <v>98.12</v>
      </c>
      <c r="K92" s="246">
        <f t="shared" si="23"/>
        <v>74.16</v>
      </c>
      <c r="L92" s="246">
        <f t="shared" si="23"/>
        <v>98.79</v>
      </c>
      <c r="M92" s="44">
        <f t="shared" si="23"/>
        <v>76.3</v>
      </c>
      <c r="N92" s="44">
        <f t="shared" si="23"/>
        <v>101.55</v>
      </c>
      <c r="O92" s="44">
        <f t="shared" si="23"/>
        <v>64.44</v>
      </c>
      <c r="P92" s="44">
        <f t="shared" si="23"/>
        <v>89.08</v>
      </c>
      <c r="Q92" s="240"/>
      <c r="R92" s="57" t="s">
        <v>135</v>
      </c>
      <c r="S92" s="178" t="s">
        <v>132</v>
      </c>
      <c r="T92" s="195"/>
      <c r="U92" s="201">
        <v>2.2499999999999999E-2</v>
      </c>
      <c r="V92" s="200"/>
      <c r="W92" s="209">
        <v>2.35E-2</v>
      </c>
      <c r="Y92" s="173">
        <v>63.72</v>
      </c>
      <c r="Z92" s="173">
        <v>85.11</v>
      </c>
      <c r="AA92" s="173">
        <v>68.13</v>
      </c>
      <c r="AB92" s="173">
        <v>90.83</v>
      </c>
      <c r="AC92" s="173">
        <v>68.61</v>
      </c>
      <c r="AD92" s="173">
        <v>91.44</v>
      </c>
      <c r="AE92" s="173">
        <v>69.11</v>
      </c>
      <c r="AF92" s="173">
        <v>92.06</v>
      </c>
      <c r="AG92" s="173">
        <v>71.099999999999994</v>
      </c>
      <c r="AH92" s="173">
        <v>94.63</v>
      </c>
      <c r="AI92" s="173">
        <v>60.05</v>
      </c>
      <c r="AJ92" s="173">
        <v>83</v>
      </c>
      <c r="AM92" s="176">
        <f>VLOOKUP($A92,'[1]Entrada de Dados'!$A$2:$P$69,COLUMN('[1]Entrada de Dados'!E$1),FALSE)-Y92</f>
        <v>-5.759999999999998</v>
      </c>
      <c r="AN92" s="176">
        <f>VLOOKUP($A92,'[1]Entrada de Dados'!$A$2:$P$69,COLUMN('[1]Entrada de Dados'!F$1),FALSE)-Z92</f>
        <v>-7.6899999999999977</v>
      </c>
      <c r="AO92" s="176">
        <f>VLOOKUP($A92,'[1]Entrada de Dados'!$A$2:$P$69,COLUMN('[1]Entrada de Dados'!G$1),FALSE)-AA92</f>
        <v>-6.1599999999999966</v>
      </c>
      <c r="AP92" s="176">
        <f>VLOOKUP($A92,'[1]Entrada de Dados'!$A$2:$P$69,COLUMN('[1]Entrada de Dados'!H$1),FALSE)-AB92</f>
        <v>-8.2099999999999937</v>
      </c>
      <c r="AQ92" s="176">
        <f>VLOOKUP($A92,'[1]Entrada de Dados'!$A$2:$P$69,COLUMN('[1]Entrada de Dados'!I$1),FALSE)-AC92</f>
        <v>-6.2000000000000028</v>
      </c>
      <c r="AR92" s="176">
        <f>VLOOKUP($A92,'[1]Entrada de Dados'!$A$2:$P$69,COLUMN('[1]Entrada de Dados'!J$1),FALSE)-AD92</f>
        <v>-8.2599999999999909</v>
      </c>
      <c r="AS92" s="176">
        <f>VLOOKUP($A92,'[1]Entrada de Dados'!$A$2:$P$69,COLUMN('[1]Entrada de Dados'!K$1),FALSE)-AE92</f>
        <v>-6.25</v>
      </c>
      <c r="AT92" s="176">
        <f>VLOOKUP($A92,'[1]Entrada de Dados'!$A$2:$P$69,COLUMN('[1]Entrada de Dados'!L$1),FALSE)-AF92</f>
        <v>-8.3200000000000074</v>
      </c>
      <c r="AU92" s="176">
        <f>VLOOKUP($A92,'[1]Entrada de Dados'!$A$2:$P$69,COLUMN('[1]Entrada de Dados'!M$1),FALSE)-AG92</f>
        <v>-6.4299999999999926</v>
      </c>
      <c r="AV92" s="176">
        <f>VLOOKUP($A92,'[1]Entrada de Dados'!$A$2:$P$69,COLUMN('[1]Entrada de Dados'!N$1),FALSE)-AH92</f>
        <v>-8.5499999999999972</v>
      </c>
      <c r="AW92" s="176">
        <f>VLOOKUP($A92,'[1]Entrada de Dados'!$A$2:$P$69,COLUMN('[1]Entrada de Dados'!O$1),FALSE)-AI92</f>
        <v>-5.43</v>
      </c>
      <c r="AX92" s="176">
        <f>VLOOKUP($A92,'[1]Entrada de Dados'!$A$2:$P$69,COLUMN('[1]Entrada de Dados'!P$1),FALSE)-AJ92</f>
        <v>-7.5</v>
      </c>
      <c r="BA92" s="6">
        <v>66.81</v>
      </c>
      <c r="BB92" s="6">
        <v>89.24</v>
      </c>
      <c r="BC92" s="6">
        <v>71.430000000000007</v>
      </c>
      <c r="BD92" s="6">
        <v>95.24</v>
      </c>
      <c r="BE92" s="6">
        <v>71.94</v>
      </c>
      <c r="BF92" s="6">
        <v>95.87</v>
      </c>
      <c r="BG92" s="6">
        <v>72.459999999999994</v>
      </c>
      <c r="BH92" s="6">
        <v>96.52</v>
      </c>
      <c r="BI92" s="6">
        <v>74.55</v>
      </c>
      <c r="BJ92" s="6">
        <v>99.22</v>
      </c>
      <c r="BK92" s="6">
        <v>62.96</v>
      </c>
      <c r="BL92" s="6">
        <v>87.03</v>
      </c>
      <c r="BZ92" s="240"/>
      <c r="CA92" s="243"/>
      <c r="CB92" s="244">
        <f t="shared" si="24"/>
        <v>2.35E-2</v>
      </c>
      <c r="CC92" s="206"/>
      <c r="CD92" s="211">
        <f t="shared" si="25"/>
        <v>2.2499999999999999E-2</v>
      </c>
      <c r="CE92" s="206"/>
      <c r="CF92" s="216">
        <f t="shared" si="26"/>
        <v>74.09</v>
      </c>
      <c r="CG92" s="216">
        <f t="shared" si="27"/>
        <v>98.69</v>
      </c>
      <c r="CH92" s="206"/>
      <c r="CI92" s="236">
        <f t="shared" si="28"/>
        <v>88.820999999999998</v>
      </c>
      <c r="CJ92" s="236">
        <f t="shared" si="29"/>
        <v>83.886499999999998</v>
      </c>
    </row>
    <row r="93" spans="1:88" ht="23.25" customHeight="1" x14ac:dyDescent="0.35">
      <c r="A93" s="35">
        <v>110520</v>
      </c>
      <c r="B93" s="35"/>
      <c r="C93" s="35">
        <v>7896226105208</v>
      </c>
      <c r="D93" s="241" t="s">
        <v>125</v>
      </c>
      <c r="E93" s="44">
        <f t="shared" si="30"/>
        <v>70.75</v>
      </c>
      <c r="F93" s="44">
        <f t="shared" si="23"/>
        <v>94.5</v>
      </c>
      <c r="G93" s="44">
        <f t="shared" si="23"/>
        <v>75.63</v>
      </c>
      <c r="H93" s="44">
        <f t="shared" si="23"/>
        <v>100.83</v>
      </c>
      <c r="I93" s="44">
        <f t="shared" si="23"/>
        <v>76.16</v>
      </c>
      <c r="J93" s="44">
        <f t="shared" si="23"/>
        <v>101.49</v>
      </c>
      <c r="K93" s="246">
        <f t="shared" si="23"/>
        <v>76.7</v>
      </c>
      <c r="L93" s="246">
        <f t="shared" si="23"/>
        <v>102.2</v>
      </c>
      <c r="M93" s="44">
        <f t="shared" si="23"/>
        <v>78.92</v>
      </c>
      <c r="N93" s="44">
        <f t="shared" si="23"/>
        <v>105.06</v>
      </c>
      <c r="O93" s="44">
        <f t="shared" si="23"/>
        <v>66.650000000000006</v>
      </c>
      <c r="P93" s="44">
        <f t="shared" si="23"/>
        <v>92.13</v>
      </c>
      <c r="Q93" s="240"/>
      <c r="R93" s="57" t="s">
        <v>135</v>
      </c>
      <c r="S93" s="178" t="s">
        <v>132</v>
      </c>
      <c r="T93" s="195"/>
      <c r="U93" s="201">
        <v>2.2499999999999999E-2</v>
      </c>
      <c r="V93" s="200"/>
      <c r="W93" s="209">
        <v>2.2800000000000001E-2</v>
      </c>
      <c r="Y93" s="173">
        <v>66.73</v>
      </c>
      <c r="Z93" s="173">
        <v>89.14</v>
      </c>
      <c r="AA93" s="173">
        <v>71.34</v>
      </c>
      <c r="AB93" s="173">
        <v>95.11</v>
      </c>
      <c r="AC93" s="173">
        <v>71.84</v>
      </c>
      <c r="AD93" s="173">
        <v>95.74</v>
      </c>
      <c r="AE93" s="173">
        <v>72.349999999999994</v>
      </c>
      <c r="AF93" s="173">
        <v>96.4</v>
      </c>
      <c r="AG93" s="173">
        <v>74.44</v>
      </c>
      <c r="AH93" s="173">
        <v>99.1</v>
      </c>
      <c r="AI93" s="173">
        <v>62.87</v>
      </c>
      <c r="AJ93" s="173">
        <v>86.91</v>
      </c>
      <c r="AM93" s="176">
        <f>VLOOKUP($A93,'[1]Entrada de Dados'!$A$2:$P$69,COLUMN('[1]Entrada de Dados'!E$1),FALSE)-Y93</f>
        <v>-4.6200000000000045</v>
      </c>
      <c r="AN93" s="176">
        <f>VLOOKUP($A93,'[1]Entrada de Dados'!$A$2:$P$69,COLUMN('[1]Entrada de Dados'!F$1),FALSE)-Z93</f>
        <v>-6.1700000000000017</v>
      </c>
      <c r="AO93" s="176">
        <f>VLOOKUP($A93,'[1]Entrada de Dados'!$A$2:$P$69,COLUMN('[1]Entrada de Dados'!G$1),FALSE)-AA93</f>
        <v>-4.9300000000000068</v>
      </c>
      <c r="AP93" s="176">
        <f>VLOOKUP($A93,'[1]Entrada de Dados'!$A$2:$P$69,COLUMN('[1]Entrada de Dados'!H$1),FALSE)-AB93</f>
        <v>-6.5799999999999983</v>
      </c>
      <c r="AQ93" s="176">
        <f>VLOOKUP($A93,'[1]Entrada de Dados'!$A$2:$P$69,COLUMN('[1]Entrada de Dados'!I$1),FALSE)-AC93</f>
        <v>-4.9699999999999989</v>
      </c>
      <c r="AR93" s="176">
        <f>VLOOKUP($A93,'[1]Entrada de Dados'!$A$2:$P$69,COLUMN('[1]Entrada de Dados'!J$1),FALSE)-AD93</f>
        <v>-6.6199999999999903</v>
      </c>
      <c r="AS93" s="176">
        <f>VLOOKUP($A93,'[1]Entrada de Dados'!$A$2:$P$69,COLUMN('[1]Entrada de Dados'!K$1),FALSE)-AE93</f>
        <v>-5.0099999999999909</v>
      </c>
      <c r="AT93" s="176">
        <f>VLOOKUP($A93,'[1]Entrada de Dados'!$A$2:$P$69,COLUMN('[1]Entrada de Dados'!L$1),FALSE)-AF93</f>
        <v>-6.6700000000000017</v>
      </c>
      <c r="AU93" s="176">
        <f>VLOOKUP($A93,'[1]Entrada de Dados'!$A$2:$P$69,COLUMN('[1]Entrada de Dados'!M$1),FALSE)-AG93</f>
        <v>-5.1499999999999915</v>
      </c>
      <c r="AV93" s="176">
        <f>VLOOKUP($A93,'[1]Entrada de Dados'!$A$2:$P$69,COLUMN('[1]Entrada de Dados'!N$1),FALSE)-AH93</f>
        <v>-6.8599999999999994</v>
      </c>
      <c r="AW93" s="176">
        <f>VLOOKUP($A93,'[1]Entrada de Dados'!$A$2:$P$69,COLUMN('[1]Entrada de Dados'!O$1),FALSE)-AI93</f>
        <v>-4.3499999999999943</v>
      </c>
      <c r="AX93" s="176">
        <f>VLOOKUP($A93,'[1]Entrada de Dados'!$A$2:$P$69,COLUMN('[1]Entrada de Dados'!P$1),FALSE)-AJ93</f>
        <v>-6.0099999999999909</v>
      </c>
      <c r="BA93" s="6">
        <v>69.17</v>
      </c>
      <c r="BB93" s="6">
        <v>92.39</v>
      </c>
      <c r="BC93" s="6">
        <v>73.94</v>
      </c>
      <c r="BD93" s="6">
        <v>98.58</v>
      </c>
      <c r="BE93" s="6">
        <v>74.459999999999994</v>
      </c>
      <c r="BF93" s="6">
        <v>99.23</v>
      </c>
      <c r="BG93" s="6">
        <v>74.989999999999995</v>
      </c>
      <c r="BH93" s="6">
        <v>99.92</v>
      </c>
      <c r="BI93" s="6">
        <v>77.16</v>
      </c>
      <c r="BJ93" s="6">
        <v>102.72</v>
      </c>
      <c r="BK93" s="6">
        <v>65.16</v>
      </c>
      <c r="BL93" s="6">
        <v>90.08</v>
      </c>
      <c r="BZ93" s="240"/>
      <c r="CA93" s="243"/>
      <c r="CB93" s="244">
        <f t="shared" si="24"/>
        <v>2.2800000000000001E-2</v>
      </c>
      <c r="CC93" s="206"/>
      <c r="CD93" s="211">
        <f t="shared" si="25"/>
        <v>2.2499999999999999E-2</v>
      </c>
      <c r="CE93" s="206"/>
      <c r="CF93" s="216">
        <f t="shared" si="26"/>
        <v>76.680000000000007</v>
      </c>
      <c r="CG93" s="216">
        <f t="shared" si="27"/>
        <v>102.17</v>
      </c>
      <c r="CH93" s="206"/>
      <c r="CI93" s="236">
        <f t="shared" si="28"/>
        <v>91.953000000000003</v>
      </c>
      <c r="CJ93" s="236">
        <f t="shared" si="29"/>
        <v>86.844499999999996</v>
      </c>
    </row>
    <row r="94" spans="1:88" ht="23.25" customHeight="1" x14ac:dyDescent="0.35">
      <c r="A94" s="35">
        <v>110524</v>
      </c>
      <c r="B94" s="35"/>
      <c r="C94" s="35">
        <v>7896226105246</v>
      </c>
      <c r="D94" s="241" t="s">
        <v>126</v>
      </c>
      <c r="E94" s="44">
        <f t="shared" si="30"/>
        <v>32.29</v>
      </c>
      <c r="F94" s="44">
        <f t="shared" si="23"/>
        <v>43.13</v>
      </c>
      <c r="G94" s="44">
        <f t="shared" si="23"/>
        <v>34.53</v>
      </c>
      <c r="H94" s="44">
        <f t="shared" si="23"/>
        <v>46.02</v>
      </c>
      <c r="I94" s="44">
        <f t="shared" si="23"/>
        <v>34.76</v>
      </c>
      <c r="J94" s="44">
        <f t="shared" si="23"/>
        <v>46.35</v>
      </c>
      <c r="K94" s="246">
        <f t="shared" si="23"/>
        <v>35.01</v>
      </c>
      <c r="L94" s="246">
        <f t="shared" si="23"/>
        <v>46.63</v>
      </c>
      <c r="M94" s="44">
        <f t="shared" si="23"/>
        <v>36.03</v>
      </c>
      <c r="N94" s="44">
        <f t="shared" si="23"/>
        <v>47.94</v>
      </c>
      <c r="O94" s="44">
        <f t="shared" si="23"/>
        <v>30.43</v>
      </c>
      <c r="P94" s="44">
        <f t="shared" si="23"/>
        <v>42.04</v>
      </c>
      <c r="Q94" s="240"/>
      <c r="R94" s="57" t="s">
        <v>135</v>
      </c>
      <c r="S94" s="178" t="s">
        <v>132</v>
      </c>
      <c r="T94" s="195"/>
      <c r="U94" s="201">
        <v>2.2499999999999999E-2</v>
      </c>
      <c r="V94" s="200"/>
      <c r="W94" s="209">
        <v>1.4E-2</v>
      </c>
      <c r="Y94" s="173">
        <v>31.37</v>
      </c>
      <c r="Z94" s="173">
        <v>41.9</v>
      </c>
      <c r="AA94" s="173">
        <v>33.549999999999997</v>
      </c>
      <c r="AB94" s="173">
        <v>44.71</v>
      </c>
      <c r="AC94" s="173">
        <v>33.770000000000003</v>
      </c>
      <c r="AD94" s="173">
        <v>45.03</v>
      </c>
      <c r="AE94" s="173">
        <v>34.020000000000003</v>
      </c>
      <c r="AF94" s="173">
        <v>45.31</v>
      </c>
      <c r="AG94" s="173">
        <v>35</v>
      </c>
      <c r="AH94" s="173">
        <v>46.58</v>
      </c>
      <c r="AI94" s="173">
        <v>29.57</v>
      </c>
      <c r="AJ94" s="173">
        <v>40.85</v>
      </c>
      <c r="AM94" s="176">
        <f>VLOOKUP($A94,'[1]Entrada de Dados'!$A$2:$P$69,COLUMN('[1]Entrada de Dados'!E$1),FALSE)-Y94</f>
        <v>-0.92000000000000171</v>
      </c>
      <c r="AN94" s="176">
        <f>VLOOKUP($A94,'[1]Entrada de Dados'!$A$2:$P$69,COLUMN('[1]Entrada de Dados'!F$1),FALSE)-Z94</f>
        <v>-1.2299999999999969</v>
      </c>
      <c r="AO94" s="176">
        <f>VLOOKUP($A94,'[1]Entrada de Dados'!$A$2:$P$69,COLUMN('[1]Entrada de Dados'!G$1),FALSE)-AA94</f>
        <v>-0.98999999999999488</v>
      </c>
      <c r="AP94" s="176">
        <f>VLOOKUP($A94,'[1]Entrada de Dados'!$A$2:$P$69,COLUMN('[1]Entrada de Dados'!H$1),FALSE)-AB94</f>
        <v>-1.3100000000000023</v>
      </c>
      <c r="AQ94" s="176">
        <f>VLOOKUP($A94,'[1]Entrada de Dados'!$A$2:$P$69,COLUMN('[1]Entrada de Dados'!I$1),FALSE)-AC94</f>
        <v>-0.99000000000000199</v>
      </c>
      <c r="AR94" s="176">
        <f>VLOOKUP($A94,'[1]Entrada de Dados'!$A$2:$P$69,COLUMN('[1]Entrada de Dados'!J$1),FALSE)-AD94</f>
        <v>-1.3299999999999983</v>
      </c>
      <c r="AS94" s="176">
        <f>VLOOKUP($A94,'[1]Entrada de Dados'!$A$2:$P$69,COLUMN('[1]Entrada de Dados'!K$1),FALSE)-AE94</f>
        <v>-1</v>
      </c>
      <c r="AT94" s="176">
        <f>VLOOKUP($A94,'[1]Entrada de Dados'!$A$2:$P$69,COLUMN('[1]Entrada de Dados'!L$1),FALSE)-AF94</f>
        <v>-1.3300000000000054</v>
      </c>
      <c r="AU94" s="176">
        <f>VLOOKUP($A94,'[1]Entrada de Dados'!$A$2:$P$69,COLUMN('[1]Entrada de Dados'!M$1),FALSE)-AG94</f>
        <v>-1.0300000000000011</v>
      </c>
      <c r="AV94" s="176">
        <f>VLOOKUP($A94,'[1]Entrada de Dados'!$A$2:$P$69,COLUMN('[1]Entrada de Dados'!N$1),FALSE)-AH94</f>
        <v>-1.3699999999999974</v>
      </c>
      <c r="AW94" s="176">
        <f>VLOOKUP($A94,'[1]Entrada de Dados'!$A$2:$P$69,COLUMN('[1]Entrada de Dados'!O$1),FALSE)-AI94</f>
        <v>-0.87000000000000099</v>
      </c>
      <c r="AX94" s="176">
        <f>VLOOKUP($A94,'[1]Entrada de Dados'!$A$2:$P$69,COLUMN('[1]Entrada de Dados'!P$1),FALSE)-AJ94</f>
        <v>-1.1900000000000048</v>
      </c>
      <c r="BA94" s="6">
        <v>31.84</v>
      </c>
      <c r="BB94" s="6">
        <v>42.53</v>
      </c>
      <c r="BC94" s="6">
        <v>34.049999999999997</v>
      </c>
      <c r="BD94" s="6">
        <v>45.38</v>
      </c>
      <c r="BE94" s="6">
        <v>34.28</v>
      </c>
      <c r="BF94" s="6">
        <v>45.71</v>
      </c>
      <c r="BG94" s="6">
        <v>34.53</v>
      </c>
      <c r="BH94" s="6">
        <v>45.99</v>
      </c>
      <c r="BI94" s="6">
        <v>35.53</v>
      </c>
      <c r="BJ94" s="6">
        <v>47.28</v>
      </c>
      <c r="BK94" s="6">
        <v>30.01</v>
      </c>
      <c r="BL94" s="6">
        <v>41.46</v>
      </c>
      <c r="BZ94" s="240"/>
      <c r="CA94" s="243"/>
      <c r="CB94" s="244">
        <f t="shared" si="24"/>
        <v>1.4E-2</v>
      </c>
      <c r="CC94" s="206"/>
      <c r="CD94" s="211">
        <f t="shared" si="25"/>
        <v>2.2499999999999999E-2</v>
      </c>
      <c r="CE94" s="206"/>
      <c r="CF94" s="216">
        <f t="shared" si="26"/>
        <v>35.31</v>
      </c>
      <c r="CG94" s="216">
        <f t="shared" si="27"/>
        <v>47.02</v>
      </c>
      <c r="CH94" s="206"/>
      <c r="CI94" s="236">
        <f t="shared" si="28"/>
        <v>42.318000000000005</v>
      </c>
      <c r="CJ94" s="236">
        <f t="shared" si="29"/>
        <v>39.966999999999999</v>
      </c>
    </row>
    <row r="95" spans="1:88" ht="23.25" customHeight="1" x14ac:dyDescent="0.35">
      <c r="A95" s="35">
        <v>110525</v>
      </c>
      <c r="B95" s="35"/>
      <c r="C95" s="35">
        <v>7896226105253</v>
      </c>
      <c r="D95" s="241" t="s">
        <v>127</v>
      </c>
      <c r="E95" s="44">
        <f t="shared" si="30"/>
        <v>91.99</v>
      </c>
      <c r="F95" s="44">
        <f t="shared" si="23"/>
        <v>122.87</v>
      </c>
      <c r="G95" s="44">
        <f t="shared" si="23"/>
        <v>98.36</v>
      </c>
      <c r="H95" s="44">
        <f t="shared" si="23"/>
        <v>131.11000000000001</v>
      </c>
      <c r="I95" s="44">
        <f t="shared" si="23"/>
        <v>99.05</v>
      </c>
      <c r="J95" s="44">
        <f t="shared" si="23"/>
        <v>132</v>
      </c>
      <c r="K95" s="246">
        <f t="shared" si="23"/>
        <v>99.75</v>
      </c>
      <c r="L95" s="246">
        <f t="shared" si="23"/>
        <v>132.9</v>
      </c>
      <c r="M95" s="44">
        <f t="shared" si="23"/>
        <v>102.64</v>
      </c>
      <c r="N95" s="44">
        <f t="shared" si="23"/>
        <v>136.61000000000001</v>
      </c>
      <c r="O95" s="44">
        <f t="shared" si="23"/>
        <v>86.67</v>
      </c>
      <c r="P95" s="44">
        <f t="shared" si="23"/>
        <v>119.82</v>
      </c>
      <c r="Q95" s="240"/>
      <c r="R95" s="57" t="s">
        <v>135</v>
      </c>
      <c r="S95" s="178" t="s">
        <v>132</v>
      </c>
      <c r="T95" s="195"/>
      <c r="U95" s="201"/>
      <c r="V95" s="200"/>
      <c r="W95" s="209"/>
      <c r="Y95" s="173">
        <v>91.99</v>
      </c>
      <c r="Z95" s="173">
        <v>122.87</v>
      </c>
      <c r="AA95" s="173">
        <v>98.36</v>
      </c>
      <c r="AB95" s="173">
        <v>131.11000000000001</v>
      </c>
      <c r="AC95" s="173">
        <v>99.05</v>
      </c>
      <c r="AD95" s="173">
        <v>132</v>
      </c>
      <c r="AE95" s="173">
        <v>99.75</v>
      </c>
      <c r="AF95" s="173">
        <v>132.9</v>
      </c>
      <c r="AG95" s="173">
        <v>102.64</v>
      </c>
      <c r="AH95" s="173">
        <v>136.61000000000001</v>
      </c>
      <c r="AI95" s="173">
        <v>86.67</v>
      </c>
      <c r="AJ95" s="173">
        <v>119.82</v>
      </c>
      <c r="AM95" s="176">
        <f>VLOOKUP($A95,'[1]Entrada de Dados'!$A$2:$P$69,COLUMN('[1]Entrada de Dados'!E$1),FALSE)-Y95</f>
        <v>0</v>
      </c>
      <c r="AN95" s="176">
        <f>VLOOKUP($A95,'[1]Entrada de Dados'!$A$2:$P$69,COLUMN('[1]Entrada de Dados'!F$1),FALSE)-Z95</f>
        <v>0</v>
      </c>
      <c r="AO95" s="176">
        <f>VLOOKUP($A95,'[1]Entrada de Dados'!$A$2:$P$69,COLUMN('[1]Entrada de Dados'!G$1),FALSE)-AA95</f>
        <v>0</v>
      </c>
      <c r="AP95" s="176">
        <f>VLOOKUP($A95,'[1]Entrada de Dados'!$A$2:$P$69,COLUMN('[1]Entrada de Dados'!H$1),FALSE)-AB95</f>
        <v>0</v>
      </c>
      <c r="AQ95" s="176">
        <f>VLOOKUP($A95,'[1]Entrada de Dados'!$A$2:$P$69,COLUMN('[1]Entrada de Dados'!I$1),FALSE)-AC95</f>
        <v>0</v>
      </c>
      <c r="AR95" s="176">
        <f>VLOOKUP($A95,'[1]Entrada de Dados'!$A$2:$P$69,COLUMN('[1]Entrada de Dados'!J$1),FALSE)-AD95</f>
        <v>0</v>
      </c>
      <c r="AS95" s="176">
        <f>VLOOKUP($A95,'[1]Entrada de Dados'!$A$2:$P$69,COLUMN('[1]Entrada de Dados'!K$1),FALSE)-AE95</f>
        <v>0</v>
      </c>
      <c r="AT95" s="176">
        <f>VLOOKUP($A95,'[1]Entrada de Dados'!$A$2:$P$69,COLUMN('[1]Entrada de Dados'!L$1),FALSE)-AF95</f>
        <v>0</v>
      </c>
      <c r="AU95" s="176">
        <f>VLOOKUP($A95,'[1]Entrada de Dados'!$A$2:$P$69,COLUMN('[1]Entrada de Dados'!M$1),FALSE)-AG95</f>
        <v>0</v>
      </c>
      <c r="AV95" s="176">
        <f>VLOOKUP($A95,'[1]Entrada de Dados'!$A$2:$P$69,COLUMN('[1]Entrada de Dados'!N$1),FALSE)-AH95</f>
        <v>0</v>
      </c>
      <c r="AW95" s="176">
        <f>VLOOKUP($A95,'[1]Entrada de Dados'!$A$2:$P$69,COLUMN('[1]Entrada de Dados'!O$1),FALSE)-AI95</f>
        <v>0</v>
      </c>
      <c r="AX95" s="176">
        <f>VLOOKUP($A95,'[1]Entrada de Dados'!$A$2:$P$69,COLUMN('[1]Entrada de Dados'!P$1),FALSE)-AJ95</f>
        <v>0</v>
      </c>
      <c r="BA95" s="6">
        <v>91.99</v>
      </c>
      <c r="BB95" s="6">
        <v>122.87</v>
      </c>
      <c r="BC95" s="6">
        <v>98.36</v>
      </c>
      <c r="BD95" s="6">
        <v>131.11000000000001</v>
      </c>
      <c r="BE95" s="6">
        <v>99.05</v>
      </c>
      <c r="BF95" s="6">
        <v>132</v>
      </c>
      <c r="BG95" s="6">
        <v>99.75</v>
      </c>
      <c r="BH95" s="6">
        <v>132.9</v>
      </c>
      <c r="BI95" s="6">
        <v>102.64</v>
      </c>
      <c r="BJ95" s="6">
        <v>136.61000000000001</v>
      </c>
      <c r="BK95" s="6">
        <v>86.67</v>
      </c>
      <c r="BL95" s="6">
        <v>119.82</v>
      </c>
      <c r="BZ95" s="240"/>
      <c r="CA95" s="243"/>
      <c r="CB95" s="244"/>
      <c r="CC95" s="206"/>
      <c r="CD95" s="211"/>
      <c r="CE95" s="206"/>
      <c r="CF95" s="216">
        <f t="shared" si="26"/>
        <v>99.75</v>
      </c>
      <c r="CG95" s="216">
        <f t="shared" si="27"/>
        <v>132.9</v>
      </c>
      <c r="CH95" s="206"/>
      <c r="CI95" s="236">
        <f t="shared" si="28"/>
        <v>119.61000000000001</v>
      </c>
      <c r="CJ95" s="236">
        <f t="shared" si="29"/>
        <v>112.965</v>
      </c>
    </row>
    <row r="96" spans="1:88" ht="23.25" customHeight="1" x14ac:dyDescent="0.35">
      <c r="A96" s="35">
        <v>110843</v>
      </c>
      <c r="B96" s="35"/>
      <c r="C96" s="35">
        <v>7896226108438</v>
      </c>
      <c r="D96" s="241" t="s">
        <v>151</v>
      </c>
      <c r="E96" s="44">
        <f t="shared" si="30"/>
        <v>96.07</v>
      </c>
      <c r="F96" s="44">
        <f t="shared" si="23"/>
        <v>128.33000000000001</v>
      </c>
      <c r="G96" s="44">
        <f t="shared" si="23"/>
        <v>102.73</v>
      </c>
      <c r="H96" s="44">
        <f t="shared" si="23"/>
        <v>136.93</v>
      </c>
      <c r="I96" s="44">
        <f t="shared" si="23"/>
        <v>103.45</v>
      </c>
      <c r="J96" s="44">
        <f t="shared" si="23"/>
        <v>137.86000000000001</v>
      </c>
      <c r="K96" s="246">
        <f t="shared" si="23"/>
        <v>104.18</v>
      </c>
      <c r="L96" s="246">
        <f t="shared" si="23"/>
        <v>138.80000000000001</v>
      </c>
      <c r="M96" s="44">
        <f t="shared" si="23"/>
        <v>107.2</v>
      </c>
      <c r="N96" s="44">
        <f t="shared" si="23"/>
        <v>142.68</v>
      </c>
      <c r="O96" s="44">
        <f t="shared" si="23"/>
        <v>90.52</v>
      </c>
      <c r="P96" s="44">
        <f t="shared" si="23"/>
        <v>125.14</v>
      </c>
      <c r="Q96" s="240"/>
      <c r="R96" s="57" t="s">
        <v>135</v>
      </c>
      <c r="S96" s="178" t="s">
        <v>132</v>
      </c>
      <c r="T96" s="195"/>
      <c r="U96" s="201">
        <v>4.4999999999999998E-2</v>
      </c>
      <c r="V96" s="200"/>
      <c r="W96" s="209">
        <v>4.4400000000000002E-2</v>
      </c>
      <c r="Y96" s="173">
        <v>91.99</v>
      </c>
      <c r="Z96" s="173">
        <v>122.87</v>
      </c>
      <c r="AA96" s="173">
        <v>98.36</v>
      </c>
      <c r="AB96" s="173">
        <v>131.11000000000001</v>
      </c>
      <c r="AC96" s="173">
        <v>99.05</v>
      </c>
      <c r="AD96" s="173">
        <v>132</v>
      </c>
      <c r="AE96" s="173">
        <v>99.75</v>
      </c>
      <c r="AF96" s="173">
        <v>132.9</v>
      </c>
      <c r="AG96" s="173">
        <v>102.64</v>
      </c>
      <c r="AH96" s="173">
        <v>136.61000000000001</v>
      </c>
      <c r="AI96" s="173">
        <v>86.67</v>
      </c>
      <c r="AJ96" s="173">
        <v>119.82</v>
      </c>
      <c r="AM96" s="176">
        <f>VLOOKUP($A96,'[1]Entrada de Dados'!$A$2:$P$69,COLUMN('[1]Entrada de Dados'!E$1),FALSE)-Y96</f>
        <v>0</v>
      </c>
      <c r="AN96" s="176">
        <f>VLOOKUP($A96,'[1]Entrada de Dados'!$A$2:$P$69,COLUMN('[1]Entrada de Dados'!F$1),FALSE)-Z96</f>
        <v>0</v>
      </c>
      <c r="AO96" s="176">
        <f>VLOOKUP($A96,'[1]Entrada de Dados'!$A$2:$P$69,COLUMN('[1]Entrada de Dados'!G$1),FALSE)-AA96</f>
        <v>0</v>
      </c>
      <c r="AP96" s="176">
        <f>VLOOKUP($A96,'[1]Entrada de Dados'!$A$2:$P$69,COLUMN('[1]Entrada de Dados'!H$1),FALSE)-AB96</f>
        <v>0</v>
      </c>
      <c r="AQ96" s="176">
        <f>VLOOKUP($A96,'[1]Entrada de Dados'!$A$2:$P$69,COLUMN('[1]Entrada de Dados'!I$1),FALSE)-AC96</f>
        <v>0</v>
      </c>
      <c r="AR96" s="176">
        <f>VLOOKUP($A96,'[1]Entrada de Dados'!$A$2:$P$69,COLUMN('[1]Entrada de Dados'!J$1),FALSE)-AD96</f>
        <v>0</v>
      </c>
      <c r="AS96" s="176">
        <f>VLOOKUP($A96,'[1]Entrada de Dados'!$A$2:$P$69,COLUMN('[1]Entrada de Dados'!K$1),FALSE)-AE96</f>
        <v>0</v>
      </c>
      <c r="AT96" s="176">
        <f>VLOOKUP($A96,'[1]Entrada de Dados'!$A$2:$P$69,COLUMN('[1]Entrada de Dados'!L$1),FALSE)-AF96</f>
        <v>0</v>
      </c>
      <c r="AU96" s="176">
        <f>VLOOKUP($A96,'[1]Entrada de Dados'!$A$2:$P$69,COLUMN('[1]Entrada de Dados'!M$1),FALSE)-AG96</f>
        <v>0</v>
      </c>
      <c r="AV96" s="176">
        <f>VLOOKUP($A96,'[1]Entrada de Dados'!$A$2:$P$69,COLUMN('[1]Entrada de Dados'!N$1),FALSE)-AH96</f>
        <v>0</v>
      </c>
      <c r="AW96" s="176">
        <f>VLOOKUP($A96,'[1]Entrada de Dados'!$A$2:$P$69,COLUMN('[1]Entrada de Dados'!O$1),FALSE)-AI96</f>
        <v>0</v>
      </c>
      <c r="AX96" s="176">
        <f>VLOOKUP($A96,'[1]Entrada de Dados'!$A$2:$P$69,COLUMN('[1]Entrada de Dados'!P$1),FALSE)-AJ96</f>
        <v>0</v>
      </c>
      <c r="BA96" s="6">
        <v>91.99</v>
      </c>
      <c r="BB96" s="6">
        <v>122.87</v>
      </c>
      <c r="BC96" s="6">
        <v>98.36</v>
      </c>
      <c r="BD96" s="6">
        <v>131.11000000000001</v>
      </c>
      <c r="BE96" s="6">
        <v>99.05</v>
      </c>
      <c r="BF96" s="6">
        <v>132</v>
      </c>
      <c r="BG96" s="6">
        <v>99.75</v>
      </c>
      <c r="BH96" s="6">
        <v>132.9</v>
      </c>
      <c r="BI96" s="6">
        <v>102.64</v>
      </c>
      <c r="BJ96" s="6">
        <v>136.61000000000001</v>
      </c>
      <c r="BK96" s="6">
        <v>86.67</v>
      </c>
      <c r="BL96" s="6">
        <v>119.82</v>
      </c>
      <c r="BZ96" s="240"/>
      <c r="CA96" s="243"/>
      <c r="CB96" s="244">
        <f t="shared" si="24"/>
        <v>4.4400000000000002E-2</v>
      </c>
      <c r="CC96" s="206"/>
      <c r="CD96" s="211">
        <f t="shared" ref="CD96:CD103" si="31">U96</f>
        <v>4.4999999999999998E-2</v>
      </c>
      <c r="CE96" s="206"/>
      <c r="CF96" s="216">
        <f t="shared" si="26"/>
        <v>104.24</v>
      </c>
      <c r="CG96" s="216">
        <f t="shared" si="27"/>
        <v>138.88</v>
      </c>
      <c r="CH96" s="206"/>
      <c r="CI96" s="236">
        <f t="shared" si="28"/>
        <v>124.992</v>
      </c>
      <c r="CJ96" s="236">
        <f t="shared" si="29"/>
        <v>118.04799999999999</v>
      </c>
    </row>
    <row r="97" spans="1:88" s="145" customFormat="1" ht="23.25" customHeight="1" x14ac:dyDescent="0.35">
      <c r="A97" s="35">
        <v>110540</v>
      </c>
      <c r="B97" s="35"/>
      <c r="C97" s="35">
        <v>7896226105406</v>
      </c>
      <c r="D97" s="250" t="s">
        <v>139</v>
      </c>
      <c r="E97" s="44">
        <f t="shared" si="30"/>
        <v>55.59</v>
      </c>
      <c r="F97" s="44">
        <f t="shared" si="23"/>
        <v>0</v>
      </c>
      <c r="G97" s="44">
        <f t="shared" si="23"/>
        <v>55.59</v>
      </c>
      <c r="H97" s="44">
        <f t="shared" si="23"/>
        <v>0</v>
      </c>
      <c r="I97" s="44">
        <f t="shared" si="23"/>
        <v>55.59</v>
      </c>
      <c r="J97" s="44">
        <f t="shared" si="23"/>
        <v>0</v>
      </c>
      <c r="K97" s="246">
        <f t="shared" si="23"/>
        <v>55.59</v>
      </c>
      <c r="L97" s="246">
        <f t="shared" si="23"/>
        <v>0</v>
      </c>
      <c r="M97" s="44">
        <f t="shared" si="23"/>
        <v>55.59</v>
      </c>
      <c r="N97" s="44">
        <f t="shared" si="23"/>
        <v>0</v>
      </c>
      <c r="O97" s="44">
        <f t="shared" si="23"/>
        <v>55.59</v>
      </c>
      <c r="P97" s="44">
        <f t="shared" si="23"/>
        <v>0</v>
      </c>
      <c r="Q97" s="240"/>
      <c r="R97" s="57" t="s">
        <v>135</v>
      </c>
      <c r="S97" s="178" t="s">
        <v>132</v>
      </c>
      <c r="T97" s="195"/>
      <c r="U97" s="201">
        <v>2.2499999999999999E-2</v>
      </c>
      <c r="V97" s="200"/>
      <c r="W97" s="208">
        <v>2.2499999999999999E-2</v>
      </c>
      <c r="X97" s="146"/>
      <c r="Y97" s="173">
        <v>54.37</v>
      </c>
      <c r="Z97" s="173">
        <v>0</v>
      </c>
      <c r="AA97" s="173">
        <v>54.37</v>
      </c>
      <c r="AB97" s="173">
        <v>0</v>
      </c>
      <c r="AC97" s="173">
        <v>54.37</v>
      </c>
      <c r="AD97" s="173">
        <v>0</v>
      </c>
      <c r="AE97" s="173">
        <v>54.37</v>
      </c>
      <c r="AF97" s="173">
        <v>0</v>
      </c>
      <c r="AG97" s="173">
        <v>54.37</v>
      </c>
      <c r="AH97" s="173">
        <v>0</v>
      </c>
      <c r="AI97" s="173">
        <v>54.37</v>
      </c>
      <c r="AJ97" s="173">
        <v>0</v>
      </c>
      <c r="AM97" s="176">
        <f>VLOOKUP($A97,'[1]Entrada de Dados'!$A$2:$P$69,COLUMN('[1]Entrada de Dados'!E$1),FALSE)-Y97</f>
        <v>0</v>
      </c>
      <c r="AN97" s="176">
        <f>VLOOKUP($A97,'[1]Entrada de Dados'!$A$2:$P$69,COLUMN('[1]Entrada de Dados'!F$1),FALSE)-Z97</f>
        <v>0</v>
      </c>
      <c r="AO97" s="176">
        <f>VLOOKUP($A97,'[1]Entrada de Dados'!$A$2:$P$69,COLUMN('[1]Entrada de Dados'!G$1),FALSE)-AA97</f>
        <v>0</v>
      </c>
      <c r="AP97" s="176">
        <f>VLOOKUP($A97,'[1]Entrada de Dados'!$A$2:$P$69,COLUMN('[1]Entrada de Dados'!H$1),FALSE)-AB97</f>
        <v>0</v>
      </c>
      <c r="AQ97" s="176">
        <f>VLOOKUP($A97,'[1]Entrada de Dados'!$A$2:$P$69,COLUMN('[1]Entrada de Dados'!I$1),FALSE)-AC97</f>
        <v>0</v>
      </c>
      <c r="AR97" s="176">
        <f>VLOOKUP($A97,'[1]Entrada de Dados'!$A$2:$P$69,COLUMN('[1]Entrada de Dados'!J$1),FALSE)-AD97</f>
        <v>0</v>
      </c>
      <c r="AS97" s="176">
        <f>VLOOKUP($A97,'[1]Entrada de Dados'!$A$2:$P$69,COLUMN('[1]Entrada de Dados'!K$1),FALSE)-AE97</f>
        <v>0</v>
      </c>
      <c r="AT97" s="176">
        <f>VLOOKUP($A97,'[1]Entrada de Dados'!$A$2:$P$69,COLUMN('[1]Entrada de Dados'!L$1),FALSE)-AF97</f>
        <v>0</v>
      </c>
      <c r="AU97" s="176">
        <f>VLOOKUP($A97,'[1]Entrada de Dados'!$A$2:$P$69,COLUMN('[1]Entrada de Dados'!M$1),FALSE)-AG97</f>
        <v>0</v>
      </c>
      <c r="AV97" s="176">
        <f>VLOOKUP($A97,'[1]Entrada de Dados'!$A$2:$P$69,COLUMN('[1]Entrada de Dados'!N$1),FALSE)-AH97</f>
        <v>0</v>
      </c>
      <c r="AW97" s="176">
        <f>VLOOKUP($A97,'[1]Entrada de Dados'!$A$2:$P$69,COLUMN('[1]Entrada de Dados'!O$1),FALSE)-AI97</f>
        <v>0</v>
      </c>
      <c r="AX97" s="176">
        <f>VLOOKUP($A97,'[1]Entrada de Dados'!$A$2:$P$69,COLUMN('[1]Entrada de Dados'!P$1),FALSE)-AJ97</f>
        <v>0</v>
      </c>
      <c r="BA97" s="145">
        <v>54.37</v>
      </c>
      <c r="BB97" s="145">
        <v>0</v>
      </c>
      <c r="BC97" s="145">
        <v>54.37</v>
      </c>
      <c r="BD97" s="145">
        <v>0</v>
      </c>
      <c r="BE97" s="145">
        <v>54.37</v>
      </c>
      <c r="BF97" s="145">
        <v>0</v>
      </c>
      <c r="BG97" s="145">
        <v>54.37</v>
      </c>
      <c r="BH97" s="145">
        <v>0</v>
      </c>
      <c r="BI97" s="145">
        <v>54.37</v>
      </c>
      <c r="BJ97" s="145">
        <v>0</v>
      </c>
      <c r="BK97" s="145">
        <v>54.37</v>
      </c>
      <c r="BL97" s="145">
        <v>0</v>
      </c>
      <c r="BZ97" s="251"/>
      <c r="CA97" s="243"/>
      <c r="CB97" s="244">
        <f t="shared" si="24"/>
        <v>2.2499999999999999E-2</v>
      </c>
      <c r="CC97" s="223"/>
      <c r="CD97" s="210">
        <f t="shared" si="31"/>
        <v>2.2499999999999999E-2</v>
      </c>
      <c r="CE97" s="223"/>
      <c r="CF97" s="235">
        <f t="shared" si="26"/>
        <v>55.59</v>
      </c>
      <c r="CG97" s="235">
        <f t="shared" si="27"/>
        <v>0</v>
      </c>
      <c r="CH97" s="223"/>
      <c r="CI97" s="237">
        <f t="shared" si="28"/>
        <v>0</v>
      </c>
      <c r="CJ97" s="237">
        <f t="shared" si="29"/>
        <v>0</v>
      </c>
    </row>
    <row r="98" spans="1:88" s="145" customFormat="1" ht="23.25" customHeight="1" x14ac:dyDescent="0.35">
      <c r="A98" s="35">
        <v>110550</v>
      </c>
      <c r="B98" s="35"/>
      <c r="C98" s="35" t="s">
        <v>144</v>
      </c>
      <c r="D98" s="250" t="s">
        <v>142</v>
      </c>
      <c r="E98" s="44">
        <f t="shared" si="30"/>
        <v>37.14</v>
      </c>
      <c r="F98" s="44">
        <f t="shared" si="23"/>
        <v>49.4</v>
      </c>
      <c r="G98" s="44">
        <f t="shared" si="23"/>
        <v>37.14</v>
      </c>
      <c r="H98" s="44">
        <f t="shared" si="23"/>
        <v>49.4</v>
      </c>
      <c r="I98" s="44">
        <f t="shared" si="23"/>
        <v>37.14</v>
      </c>
      <c r="J98" s="44">
        <f t="shared" si="23"/>
        <v>49.4</v>
      </c>
      <c r="K98" s="246">
        <f t="shared" si="23"/>
        <v>37.14</v>
      </c>
      <c r="L98" s="246">
        <f t="shared" si="23"/>
        <v>49.4</v>
      </c>
      <c r="M98" s="44">
        <f t="shared" si="23"/>
        <v>37.14</v>
      </c>
      <c r="N98" s="44">
        <f t="shared" si="23"/>
        <v>49.4</v>
      </c>
      <c r="O98" s="44">
        <f t="shared" si="23"/>
        <v>37.14</v>
      </c>
      <c r="P98" s="44">
        <f t="shared" si="23"/>
        <v>49.4</v>
      </c>
      <c r="Q98" s="240"/>
      <c r="R98" s="57" t="s">
        <v>135</v>
      </c>
      <c r="S98" s="178" t="s">
        <v>132</v>
      </c>
      <c r="T98" s="195"/>
      <c r="U98" s="201">
        <v>2.2499999999999999E-2</v>
      </c>
      <c r="V98" s="200"/>
      <c r="W98" s="209">
        <v>2.3800000000000002E-2</v>
      </c>
      <c r="X98" s="146"/>
      <c r="Y98" s="173">
        <v>36.28</v>
      </c>
      <c r="Z98" s="173">
        <v>48.25</v>
      </c>
      <c r="AA98" s="173">
        <v>36.28</v>
      </c>
      <c r="AB98" s="173">
        <v>48.25</v>
      </c>
      <c r="AC98" s="173">
        <v>36.28</v>
      </c>
      <c r="AD98" s="173">
        <v>48.25</v>
      </c>
      <c r="AE98" s="173">
        <v>36.28</v>
      </c>
      <c r="AF98" s="173">
        <v>48.25</v>
      </c>
      <c r="AG98" s="173">
        <v>36.28</v>
      </c>
      <c r="AH98" s="173">
        <v>48.25</v>
      </c>
      <c r="AI98" s="173">
        <v>36.28</v>
      </c>
      <c r="AJ98" s="173">
        <v>48.25</v>
      </c>
      <c r="AM98" s="176">
        <f>VLOOKUP($A98,'[1]Entrada de Dados'!$A$2:$P$69,COLUMN('[1]Entrada de Dados'!E$1),FALSE)-Y98</f>
        <v>0</v>
      </c>
      <c r="AN98" s="176">
        <f>VLOOKUP($A98,'[1]Entrada de Dados'!$A$2:$P$69,COLUMN('[1]Entrada de Dados'!F$1),FALSE)-Z98</f>
        <v>0</v>
      </c>
      <c r="AO98" s="176">
        <f>VLOOKUP($A98,'[1]Entrada de Dados'!$A$2:$P$69,COLUMN('[1]Entrada de Dados'!G$1),FALSE)-AA98</f>
        <v>0</v>
      </c>
      <c r="AP98" s="176">
        <f>VLOOKUP($A98,'[1]Entrada de Dados'!$A$2:$P$69,COLUMN('[1]Entrada de Dados'!H$1),FALSE)-AB98</f>
        <v>0</v>
      </c>
      <c r="AQ98" s="176">
        <f>VLOOKUP($A98,'[1]Entrada de Dados'!$A$2:$P$69,COLUMN('[1]Entrada de Dados'!I$1),FALSE)-AC98</f>
        <v>0</v>
      </c>
      <c r="AR98" s="176">
        <f>VLOOKUP($A98,'[1]Entrada de Dados'!$A$2:$P$69,COLUMN('[1]Entrada de Dados'!J$1),FALSE)-AD98</f>
        <v>0</v>
      </c>
      <c r="AS98" s="176">
        <f>VLOOKUP($A98,'[1]Entrada de Dados'!$A$2:$P$69,COLUMN('[1]Entrada de Dados'!K$1),FALSE)-AE98</f>
        <v>0</v>
      </c>
      <c r="AT98" s="176">
        <f>VLOOKUP($A98,'[1]Entrada de Dados'!$A$2:$P$69,COLUMN('[1]Entrada de Dados'!L$1),FALSE)-AF98</f>
        <v>0</v>
      </c>
      <c r="AU98" s="176">
        <f>VLOOKUP($A98,'[1]Entrada de Dados'!$A$2:$P$69,COLUMN('[1]Entrada de Dados'!M$1),FALSE)-AG98</f>
        <v>0</v>
      </c>
      <c r="AV98" s="176">
        <f>VLOOKUP($A98,'[1]Entrada de Dados'!$A$2:$P$69,COLUMN('[1]Entrada de Dados'!N$1),FALSE)-AH98</f>
        <v>0</v>
      </c>
      <c r="AW98" s="176">
        <f>VLOOKUP($A98,'[1]Entrada de Dados'!$A$2:$P$69,COLUMN('[1]Entrada de Dados'!O$1),FALSE)-AI98</f>
        <v>0</v>
      </c>
      <c r="AX98" s="176">
        <f>VLOOKUP($A98,'[1]Entrada de Dados'!$A$2:$P$69,COLUMN('[1]Entrada de Dados'!P$1),FALSE)-AJ98</f>
        <v>0</v>
      </c>
      <c r="BA98" s="145">
        <v>36.28</v>
      </c>
      <c r="BB98" s="145">
        <v>48.25</v>
      </c>
      <c r="BC98" s="145">
        <v>36.28</v>
      </c>
      <c r="BD98" s="145">
        <v>48.25</v>
      </c>
      <c r="BE98" s="145">
        <v>36.28</v>
      </c>
      <c r="BF98" s="145">
        <v>48.25</v>
      </c>
      <c r="BG98" s="145">
        <v>36.28</v>
      </c>
      <c r="BH98" s="145">
        <v>48.25</v>
      </c>
      <c r="BI98" s="145">
        <v>36.28</v>
      </c>
      <c r="BJ98" s="145">
        <v>48.25</v>
      </c>
      <c r="BK98" s="145">
        <v>36.28</v>
      </c>
      <c r="BL98" s="145">
        <v>48.25</v>
      </c>
      <c r="BZ98" s="251"/>
      <c r="CA98" s="243"/>
      <c r="CB98" s="244">
        <f t="shared" si="24"/>
        <v>2.3800000000000002E-2</v>
      </c>
      <c r="CC98" s="223"/>
      <c r="CD98" s="211">
        <f t="shared" si="31"/>
        <v>2.2499999999999999E-2</v>
      </c>
      <c r="CE98" s="223"/>
      <c r="CF98" s="216">
        <f t="shared" si="26"/>
        <v>37.1</v>
      </c>
      <c r="CG98" s="216">
        <f t="shared" si="27"/>
        <v>49.34</v>
      </c>
      <c r="CH98" s="223"/>
      <c r="CI98" s="236">
        <f t="shared" si="28"/>
        <v>44.406000000000006</v>
      </c>
      <c r="CJ98" s="236">
        <f t="shared" si="29"/>
        <v>41.939</v>
      </c>
    </row>
    <row r="99" spans="1:88" s="145" customFormat="1" ht="23.25" customHeight="1" x14ac:dyDescent="0.35">
      <c r="A99" s="35">
        <v>110856</v>
      </c>
      <c r="B99" s="35"/>
      <c r="C99" s="35">
        <v>7896226108568</v>
      </c>
      <c r="D99" s="250" t="s">
        <v>152</v>
      </c>
      <c r="E99" s="44">
        <f t="shared" si="30"/>
        <v>23.07</v>
      </c>
      <c r="F99" s="44">
        <f t="shared" si="23"/>
        <v>30.82</v>
      </c>
      <c r="G99" s="44">
        <f t="shared" si="23"/>
        <v>24.67</v>
      </c>
      <c r="H99" s="44">
        <f t="shared" si="23"/>
        <v>32.89</v>
      </c>
      <c r="I99" s="44">
        <f t="shared" si="23"/>
        <v>24.84</v>
      </c>
      <c r="J99" s="44">
        <f t="shared" si="23"/>
        <v>33.11</v>
      </c>
      <c r="K99" s="246">
        <f t="shared" si="23"/>
        <v>25.02</v>
      </c>
      <c r="L99" s="246">
        <f t="shared" si="23"/>
        <v>33.32</v>
      </c>
      <c r="M99" s="44">
        <f t="shared" si="23"/>
        <v>25.74</v>
      </c>
      <c r="N99" s="44">
        <f t="shared" si="23"/>
        <v>34.26</v>
      </c>
      <c r="O99" s="44">
        <f t="shared" si="23"/>
        <v>21.73</v>
      </c>
      <c r="P99" s="44">
        <f t="shared" si="23"/>
        <v>30.04</v>
      </c>
      <c r="Q99" s="240"/>
      <c r="R99" s="57" t="s">
        <v>135</v>
      </c>
      <c r="S99" s="178" t="s">
        <v>132</v>
      </c>
      <c r="T99" s="195"/>
      <c r="U99" s="201">
        <v>2.2499999999999999E-2</v>
      </c>
      <c r="V99" s="200"/>
      <c r="W99" s="209">
        <v>1.9400000000000001E-2</v>
      </c>
      <c r="X99" s="146"/>
      <c r="Y99" s="173">
        <v>22.63</v>
      </c>
      <c r="Z99" s="173">
        <v>30.23</v>
      </c>
      <c r="AA99" s="173">
        <v>24.2</v>
      </c>
      <c r="AB99" s="173">
        <v>32.26</v>
      </c>
      <c r="AC99" s="173">
        <v>24.37</v>
      </c>
      <c r="AD99" s="173">
        <v>32.479999999999997</v>
      </c>
      <c r="AE99" s="173">
        <v>24.54</v>
      </c>
      <c r="AF99" s="173">
        <v>32.69</v>
      </c>
      <c r="AG99" s="173">
        <v>25.25</v>
      </c>
      <c r="AH99" s="173">
        <v>33.61</v>
      </c>
      <c r="AI99" s="173">
        <v>21.32</v>
      </c>
      <c r="AJ99" s="173">
        <v>29.47</v>
      </c>
      <c r="AM99" s="176">
        <f>VLOOKUP($A99,'[1]Entrada de Dados'!$A$2:$P$69,COLUMN('[1]Entrada de Dados'!E$1),FALSE)-Y99</f>
        <v>0</v>
      </c>
      <c r="AN99" s="176">
        <f>VLOOKUP($A99,'[1]Entrada de Dados'!$A$2:$P$69,COLUMN('[1]Entrada de Dados'!F$1),FALSE)-Z99</f>
        <v>0</v>
      </c>
      <c r="AO99" s="176">
        <f>VLOOKUP($A99,'[1]Entrada de Dados'!$A$2:$P$69,COLUMN('[1]Entrada de Dados'!G$1),FALSE)-AA99</f>
        <v>0</v>
      </c>
      <c r="AP99" s="176">
        <f>VLOOKUP($A99,'[1]Entrada de Dados'!$A$2:$P$69,COLUMN('[1]Entrada de Dados'!H$1),FALSE)-AB99</f>
        <v>0</v>
      </c>
      <c r="AQ99" s="176">
        <f>VLOOKUP($A99,'[1]Entrada de Dados'!$A$2:$P$69,COLUMN('[1]Entrada de Dados'!I$1),FALSE)-AC99</f>
        <v>0</v>
      </c>
      <c r="AR99" s="176">
        <f>VLOOKUP($A99,'[1]Entrada de Dados'!$A$2:$P$69,COLUMN('[1]Entrada de Dados'!J$1),FALSE)-AD99</f>
        <v>0</v>
      </c>
      <c r="AS99" s="176">
        <f>VLOOKUP($A99,'[1]Entrada de Dados'!$A$2:$P$69,COLUMN('[1]Entrada de Dados'!K$1),FALSE)-AE99</f>
        <v>0</v>
      </c>
      <c r="AT99" s="176">
        <f>VLOOKUP($A99,'[1]Entrada de Dados'!$A$2:$P$69,COLUMN('[1]Entrada de Dados'!L$1),FALSE)-AF99</f>
        <v>0</v>
      </c>
      <c r="AU99" s="176">
        <f>VLOOKUP($A99,'[1]Entrada de Dados'!$A$2:$P$69,COLUMN('[1]Entrada de Dados'!M$1),FALSE)-AG99</f>
        <v>0</v>
      </c>
      <c r="AV99" s="176">
        <f>VLOOKUP($A99,'[1]Entrada de Dados'!$A$2:$P$69,COLUMN('[1]Entrada de Dados'!N$1),FALSE)-AH99</f>
        <v>0</v>
      </c>
      <c r="AW99" s="176">
        <f>VLOOKUP($A99,'[1]Entrada de Dados'!$A$2:$P$69,COLUMN('[1]Entrada de Dados'!O$1),FALSE)-AI99</f>
        <v>0</v>
      </c>
      <c r="AX99" s="176">
        <f>VLOOKUP($A99,'[1]Entrada de Dados'!$A$2:$P$69,COLUMN('[1]Entrada de Dados'!P$1),FALSE)-AJ99</f>
        <v>0</v>
      </c>
      <c r="BA99" s="145">
        <v>22.63</v>
      </c>
      <c r="BB99" s="145">
        <v>30.23</v>
      </c>
      <c r="BC99" s="145">
        <v>24.2</v>
      </c>
      <c r="BD99" s="145">
        <v>32.26</v>
      </c>
      <c r="BE99" s="145">
        <v>24.37</v>
      </c>
      <c r="BF99" s="145">
        <v>32.479999999999997</v>
      </c>
      <c r="BG99" s="145">
        <v>24.54</v>
      </c>
      <c r="BH99" s="145">
        <v>32.69</v>
      </c>
      <c r="BI99" s="145">
        <v>25.25</v>
      </c>
      <c r="BJ99" s="145">
        <v>33.61</v>
      </c>
      <c r="BK99" s="145">
        <v>21.32</v>
      </c>
      <c r="BL99" s="145">
        <v>29.47</v>
      </c>
      <c r="BZ99" s="251"/>
      <c r="CA99" s="243"/>
      <c r="CB99" s="244">
        <f t="shared" si="24"/>
        <v>1.9400000000000001E-2</v>
      </c>
      <c r="CC99" s="223"/>
      <c r="CD99" s="211">
        <f t="shared" si="31"/>
        <v>2.2499999999999999E-2</v>
      </c>
      <c r="CE99" s="223"/>
      <c r="CF99" s="216">
        <f t="shared" si="26"/>
        <v>25.09</v>
      </c>
      <c r="CG99" s="216">
        <f t="shared" si="27"/>
        <v>33.43</v>
      </c>
      <c r="CH99" s="223"/>
      <c r="CI99" s="236">
        <f t="shared" si="28"/>
        <v>30.087</v>
      </c>
      <c r="CJ99" s="236">
        <f t="shared" si="29"/>
        <v>28.415499999999998</v>
      </c>
    </row>
    <row r="100" spans="1:88" s="145" customFormat="1" ht="23.25" customHeight="1" x14ac:dyDescent="0.35">
      <c r="A100" s="35">
        <v>110857</v>
      </c>
      <c r="B100" s="35"/>
      <c r="C100" s="35">
        <v>7896226108575</v>
      </c>
      <c r="D100" s="250" t="s">
        <v>153</v>
      </c>
      <c r="E100" s="44">
        <f t="shared" si="30"/>
        <v>16.91</v>
      </c>
      <c r="F100" s="44">
        <f t="shared" si="23"/>
        <v>22.59</v>
      </c>
      <c r="G100" s="44">
        <f t="shared" si="23"/>
        <v>18.079999999999998</v>
      </c>
      <c r="H100" s="44">
        <f t="shared" si="23"/>
        <v>24.1</v>
      </c>
      <c r="I100" s="44">
        <f t="shared" si="23"/>
        <v>18.21</v>
      </c>
      <c r="J100" s="44">
        <f t="shared" si="23"/>
        <v>24.26</v>
      </c>
      <c r="K100" s="246">
        <f t="shared" si="23"/>
        <v>18.329999999999998</v>
      </c>
      <c r="L100" s="246">
        <f t="shared" si="23"/>
        <v>24.42</v>
      </c>
      <c r="M100" s="44">
        <f t="shared" si="23"/>
        <v>18.86</v>
      </c>
      <c r="N100" s="44">
        <f t="shared" si="23"/>
        <v>25.1</v>
      </c>
      <c r="O100" s="44">
        <f t="shared" si="23"/>
        <v>15.93</v>
      </c>
      <c r="P100" s="44">
        <f t="shared" si="23"/>
        <v>22.03</v>
      </c>
      <c r="Q100" s="240"/>
      <c r="R100" s="57" t="s">
        <v>135</v>
      </c>
      <c r="S100" s="178" t="s">
        <v>132</v>
      </c>
      <c r="T100" s="195"/>
      <c r="U100" s="201">
        <v>2.2499999999999999E-2</v>
      </c>
      <c r="V100" s="200"/>
      <c r="W100" s="209">
        <v>3.7999999999999999E-2</v>
      </c>
      <c r="X100" s="146"/>
      <c r="Y100" s="173">
        <v>16.29</v>
      </c>
      <c r="Z100" s="173">
        <v>21.76</v>
      </c>
      <c r="AA100" s="173">
        <v>17.420000000000002</v>
      </c>
      <c r="AB100" s="173">
        <v>23.22</v>
      </c>
      <c r="AC100" s="173">
        <v>17.54</v>
      </c>
      <c r="AD100" s="173">
        <v>23.37</v>
      </c>
      <c r="AE100" s="173">
        <v>17.66</v>
      </c>
      <c r="AF100" s="173">
        <v>23.53</v>
      </c>
      <c r="AG100" s="173">
        <v>18.170000000000002</v>
      </c>
      <c r="AH100" s="173">
        <v>24.18</v>
      </c>
      <c r="AI100" s="173">
        <v>15.35</v>
      </c>
      <c r="AJ100" s="173">
        <v>21.22</v>
      </c>
      <c r="AM100" s="176">
        <f>VLOOKUP($A100,'[1]Entrada de Dados'!$A$2:$P$69,COLUMN('[1]Entrada de Dados'!E$1),FALSE)-Y100</f>
        <v>0</v>
      </c>
      <c r="AN100" s="176">
        <f>VLOOKUP($A100,'[1]Entrada de Dados'!$A$2:$P$69,COLUMN('[1]Entrada de Dados'!F$1),FALSE)-Z100</f>
        <v>0</v>
      </c>
      <c r="AO100" s="176">
        <f>VLOOKUP($A100,'[1]Entrada de Dados'!$A$2:$P$69,COLUMN('[1]Entrada de Dados'!G$1),FALSE)-AA100</f>
        <v>0</v>
      </c>
      <c r="AP100" s="176">
        <f>VLOOKUP($A100,'[1]Entrada de Dados'!$A$2:$P$69,COLUMN('[1]Entrada de Dados'!H$1),FALSE)-AB100</f>
        <v>0</v>
      </c>
      <c r="AQ100" s="176">
        <f>VLOOKUP($A100,'[1]Entrada de Dados'!$A$2:$P$69,COLUMN('[1]Entrada de Dados'!I$1),FALSE)-AC100</f>
        <v>0</v>
      </c>
      <c r="AR100" s="176">
        <f>VLOOKUP($A100,'[1]Entrada de Dados'!$A$2:$P$69,COLUMN('[1]Entrada de Dados'!J$1),FALSE)-AD100</f>
        <v>0</v>
      </c>
      <c r="AS100" s="176">
        <f>VLOOKUP($A100,'[1]Entrada de Dados'!$A$2:$P$69,COLUMN('[1]Entrada de Dados'!K$1),FALSE)-AE100</f>
        <v>0</v>
      </c>
      <c r="AT100" s="176">
        <f>VLOOKUP($A100,'[1]Entrada de Dados'!$A$2:$P$69,COLUMN('[1]Entrada de Dados'!L$1),FALSE)-AF100</f>
        <v>0</v>
      </c>
      <c r="AU100" s="176">
        <f>VLOOKUP($A100,'[1]Entrada de Dados'!$A$2:$P$69,COLUMN('[1]Entrada de Dados'!M$1),FALSE)-AG100</f>
        <v>0</v>
      </c>
      <c r="AV100" s="176">
        <f>VLOOKUP($A100,'[1]Entrada de Dados'!$A$2:$P$69,COLUMN('[1]Entrada de Dados'!N$1),FALSE)-AH100</f>
        <v>0</v>
      </c>
      <c r="AW100" s="176">
        <f>VLOOKUP($A100,'[1]Entrada de Dados'!$A$2:$P$69,COLUMN('[1]Entrada de Dados'!O$1),FALSE)-AI100</f>
        <v>0</v>
      </c>
      <c r="AX100" s="176">
        <f>VLOOKUP($A100,'[1]Entrada de Dados'!$A$2:$P$69,COLUMN('[1]Entrada de Dados'!P$1),FALSE)-AJ100</f>
        <v>0</v>
      </c>
      <c r="BA100" s="145">
        <v>16.29</v>
      </c>
      <c r="BB100" s="145">
        <v>21.76</v>
      </c>
      <c r="BC100" s="145">
        <v>17.420000000000002</v>
      </c>
      <c r="BD100" s="145">
        <v>23.22</v>
      </c>
      <c r="BE100" s="145">
        <v>17.54</v>
      </c>
      <c r="BF100" s="145">
        <v>23.37</v>
      </c>
      <c r="BG100" s="145">
        <v>17.66</v>
      </c>
      <c r="BH100" s="145">
        <v>23.53</v>
      </c>
      <c r="BI100" s="145">
        <v>18.170000000000002</v>
      </c>
      <c r="BJ100" s="145">
        <v>24.18</v>
      </c>
      <c r="BK100" s="145">
        <v>15.35</v>
      </c>
      <c r="BL100" s="145">
        <v>21.22</v>
      </c>
      <c r="BZ100" s="251"/>
      <c r="CA100" s="243"/>
      <c r="CB100" s="244">
        <f t="shared" si="24"/>
        <v>3.7999999999999999E-2</v>
      </c>
      <c r="CC100" s="223"/>
      <c r="CD100" s="211">
        <f t="shared" si="31"/>
        <v>2.2499999999999999E-2</v>
      </c>
      <c r="CE100" s="223"/>
      <c r="CF100" s="216">
        <f t="shared" si="26"/>
        <v>18.059999999999999</v>
      </c>
      <c r="CG100" s="216">
        <f t="shared" si="27"/>
        <v>24.06</v>
      </c>
      <c r="CH100" s="223"/>
      <c r="CI100" s="236">
        <f t="shared" si="28"/>
        <v>21.654</v>
      </c>
      <c r="CJ100" s="236">
        <f t="shared" si="29"/>
        <v>20.450999999999997</v>
      </c>
    </row>
    <row r="101" spans="1:88" s="145" customFormat="1" ht="23.25" customHeight="1" x14ac:dyDescent="0.35">
      <c r="A101" s="35">
        <v>110873</v>
      </c>
      <c r="B101" s="35"/>
      <c r="C101" s="35">
        <v>7896226108735</v>
      </c>
      <c r="D101" s="250" t="s">
        <v>154</v>
      </c>
      <c r="E101" s="44">
        <f t="shared" si="30"/>
        <v>70.760000000000005</v>
      </c>
      <c r="F101" s="44">
        <f t="shared" si="23"/>
        <v>94.51</v>
      </c>
      <c r="G101" s="44">
        <f t="shared" si="23"/>
        <v>75.67</v>
      </c>
      <c r="H101" s="44">
        <f t="shared" si="23"/>
        <v>100.84</v>
      </c>
      <c r="I101" s="44">
        <f t="shared" si="23"/>
        <v>76.2</v>
      </c>
      <c r="J101" s="44">
        <f t="shared" si="23"/>
        <v>101.55</v>
      </c>
      <c r="K101" s="246">
        <f t="shared" si="23"/>
        <v>76.73</v>
      </c>
      <c r="L101" s="246">
        <f t="shared" si="23"/>
        <v>102.21</v>
      </c>
      <c r="M101" s="44">
        <f t="shared" si="23"/>
        <v>78.95</v>
      </c>
      <c r="N101" s="44">
        <f t="shared" si="23"/>
        <v>105.09</v>
      </c>
      <c r="O101" s="44">
        <f t="shared" si="23"/>
        <v>66.67</v>
      </c>
      <c r="P101" s="44">
        <f t="shared" si="23"/>
        <v>92.18</v>
      </c>
      <c r="Q101" s="240"/>
      <c r="R101" s="57" t="s">
        <v>135</v>
      </c>
      <c r="S101" s="178" t="s">
        <v>132</v>
      </c>
      <c r="T101" s="195"/>
      <c r="U101" s="201">
        <v>2.2499999999999999E-2</v>
      </c>
      <c r="V101" s="200"/>
      <c r="W101" s="209">
        <v>2.4299999999999999E-2</v>
      </c>
      <c r="X101" s="146"/>
      <c r="Y101" s="173">
        <v>66.23</v>
      </c>
      <c r="Z101" s="173">
        <v>88.47</v>
      </c>
      <c r="AA101" s="173">
        <v>70.819999999999993</v>
      </c>
      <c r="AB101" s="173">
        <v>94.39</v>
      </c>
      <c r="AC101" s="173">
        <v>71.319999999999993</v>
      </c>
      <c r="AD101" s="173">
        <v>95.05</v>
      </c>
      <c r="AE101" s="173">
        <v>71.819999999999993</v>
      </c>
      <c r="AF101" s="173">
        <v>95.68</v>
      </c>
      <c r="AG101" s="173">
        <v>73.900000000000006</v>
      </c>
      <c r="AH101" s="173">
        <v>98.37</v>
      </c>
      <c r="AI101" s="173">
        <v>62.41</v>
      </c>
      <c r="AJ101" s="173">
        <v>86.28</v>
      </c>
      <c r="AM101" s="176">
        <f>VLOOKUP($A101,'[1]Entrada de Dados'!$A$2:$P$69,COLUMN('[1]Entrada de Dados'!E$1),FALSE)-Y101</f>
        <v>-5.3500000000000014</v>
      </c>
      <c r="AN101" s="176">
        <f>VLOOKUP($A101,'[1]Entrada de Dados'!$A$2:$P$69,COLUMN('[1]Entrada de Dados'!F$1),FALSE)-Z101</f>
        <v>-7.1500000000000057</v>
      </c>
      <c r="AO101" s="176">
        <f>VLOOKUP($A101,'[1]Entrada de Dados'!$A$2:$P$69,COLUMN('[1]Entrada de Dados'!G$1),FALSE)-AA101</f>
        <v>-5.7199999999999989</v>
      </c>
      <c r="AP101" s="176">
        <f>VLOOKUP($A101,'[1]Entrada de Dados'!$A$2:$P$69,COLUMN('[1]Entrada de Dados'!H$1),FALSE)-AB101</f>
        <v>-7.6200000000000045</v>
      </c>
      <c r="AQ101" s="176">
        <f>VLOOKUP($A101,'[1]Entrada de Dados'!$A$2:$P$69,COLUMN('[1]Entrada de Dados'!I$1),FALSE)-AC101</f>
        <v>-5.7599999999999909</v>
      </c>
      <c r="AR101" s="176">
        <f>VLOOKUP($A101,'[1]Entrada de Dados'!$A$2:$P$69,COLUMN('[1]Entrada de Dados'!J$1),FALSE)-AD101</f>
        <v>-7.6799999999999926</v>
      </c>
      <c r="AS101" s="176">
        <f>VLOOKUP($A101,'[1]Entrada de Dados'!$A$2:$P$69,COLUMN('[1]Entrada de Dados'!K$1),FALSE)-AE101</f>
        <v>-5.7999999999999972</v>
      </c>
      <c r="AT101" s="176">
        <f>VLOOKUP($A101,'[1]Entrada de Dados'!$A$2:$P$69,COLUMN('[1]Entrada de Dados'!L$1),FALSE)-AF101</f>
        <v>-7.7200000000000131</v>
      </c>
      <c r="AU101" s="176">
        <f>VLOOKUP($A101,'[1]Entrada de Dados'!$A$2:$P$69,COLUMN('[1]Entrada de Dados'!M$1),FALSE)-AG101</f>
        <v>-5.9699999999999989</v>
      </c>
      <c r="AV101" s="176">
        <f>VLOOKUP($A101,'[1]Entrada de Dados'!$A$2:$P$69,COLUMN('[1]Entrada de Dados'!N$1),FALSE)-AH101</f>
        <v>-7.9500000000000028</v>
      </c>
      <c r="AW101" s="176">
        <f>VLOOKUP($A101,'[1]Entrada de Dados'!$A$2:$P$69,COLUMN('[1]Entrada de Dados'!O$1),FALSE)-AI101</f>
        <v>-5.0399999999999991</v>
      </c>
      <c r="AX101" s="176">
        <f>VLOOKUP($A101,'[1]Entrada de Dados'!$A$2:$P$69,COLUMN('[1]Entrada de Dados'!P$1),FALSE)-AJ101</f>
        <v>-6.9699999999999989</v>
      </c>
      <c r="BA101" s="145">
        <v>69.08</v>
      </c>
      <c r="BB101" s="145">
        <v>92.27</v>
      </c>
      <c r="BC101" s="145">
        <v>73.87</v>
      </c>
      <c r="BD101" s="145">
        <v>98.45</v>
      </c>
      <c r="BE101" s="145">
        <v>74.39</v>
      </c>
      <c r="BF101" s="145">
        <v>99.14</v>
      </c>
      <c r="BG101" s="145">
        <v>74.91</v>
      </c>
      <c r="BH101" s="145">
        <v>99.79</v>
      </c>
      <c r="BI101" s="145">
        <v>77.08</v>
      </c>
      <c r="BJ101" s="145">
        <v>102.6</v>
      </c>
      <c r="BK101" s="145">
        <v>65.09</v>
      </c>
      <c r="BL101" s="145">
        <v>89.99</v>
      </c>
      <c r="BZ101" s="251"/>
      <c r="CA101" s="243"/>
      <c r="CB101" s="244">
        <f t="shared" si="24"/>
        <v>2.4299999999999999E-2</v>
      </c>
      <c r="CC101" s="223"/>
      <c r="CD101" s="211">
        <f t="shared" si="31"/>
        <v>2.2499999999999999E-2</v>
      </c>
      <c r="CE101" s="223"/>
      <c r="CF101" s="216">
        <f t="shared" si="26"/>
        <v>76.599999999999994</v>
      </c>
      <c r="CG101" s="216">
        <f t="shared" si="27"/>
        <v>102.04</v>
      </c>
      <c r="CH101" s="223"/>
      <c r="CI101" s="236">
        <f t="shared" si="28"/>
        <v>91.836000000000013</v>
      </c>
      <c r="CJ101" s="236">
        <f t="shared" si="29"/>
        <v>86.734000000000009</v>
      </c>
    </row>
    <row r="102" spans="1:88" s="145" customFormat="1" ht="23.25" customHeight="1" x14ac:dyDescent="0.35">
      <c r="A102" s="35">
        <v>110904</v>
      </c>
      <c r="B102" s="35"/>
      <c r="C102" s="35">
        <v>7896226109046</v>
      </c>
      <c r="D102" s="250" t="s">
        <v>167</v>
      </c>
      <c r="E102" s="44">
        <f t="shared" si="30"/>
        <v>46.07</v>
      </c>
      <c r="F102" s="44">
        <f t="shared" si="23"/>
        <v>61.54</v>
      </c>
      <c r="G102" s="44">
        <f t="shared" si="23"/>
        <v>49.26</v>
      </c>
      <c r="H102" s="44">
        <f t="shared" si="23"/>
        <v>65.66</v>
      </c>
      <c r="I102" s="44">
        <f t="shared" si="23"/>
        <v>49.61</v>
      </c>
      <c r="J102" s="44">
        <f t="shared" si="23"/>
        <v>66.11</v>
      </c>
      <c r="K102" s="246">
        <f t="shared" si="23"/>
        <v>49.96</v>
      </c>
      <c r="L102" s="246">
        <f t="shared" si="23"/>
        <v>66.56</v>
      </c>
      <c r="M102" s="44">
        <f t="shared" si="23"/>
        <v>51.4</v>
      </c>
      <c r="N102" s="44">
        <f t="shared" si="23"/>
        <v>68.42</v>
      </c>
      <c r="O102" s="44">
        <f t="shared" si="23"/>
        <v>43.41</v>
      </c>
      <c r="P102" s="44">
        <f t="shared" si="23"/>
        <v>60.01</v>
      </c>
      <c r="Q102" s="240"/>
      <c r="R102" s="57" t="s">
        <v>135</v>
      </c>
      <c r="S102" s="178" t="s">
        <v>132</v>
      </c>
      <c r="T102" s="195"/>
      <c r="U102" s="201">
        <v>2.2499999999999999E-2</v>
      </c>
      <c r="V102" s="200"/>
      <c r="W102" s="209">
        <v>1.15E-2</v>
      </c>
      <c r="X102" s="146"/>
      <c r="Y102" s="173">
        <v>45.55</v>
      </c>
      <c r="Z102" s="173">
        <v>60.84</v>
      </c>
      <c r="AA102" s="173">
        <v>48.7</v>
      </c>
      <c r="AB102" s="173">
        <v>64.91</v>
      </c>
      <c r="AC102" s="173">
        <v>49.05</v>
      </c>
      <c r="AD102" s="173">
        <v>65.36</v>
      </c>
      <c r="AE102" s="173">
        <v>49.39</v>
      </c>
      <c r="AF102" s="173">
        <v>65.8</v>
      </c>
      <c r="AG102" s="173">
        <v>50.82</v>
      </c>
      <c r="AH102" s="173">
        <v>67.64</v>
      </c>
      <c r="AI102" s="173">
        <v>42.92</v>
      </c>
      <c r="AJ102" s="173">
        <v>59.33</v>
      </c>
      <c r="AM102" s="176">
        <f>VLOOKUP($A102,'[1]Entrada de Dados'!$A$2:$P$69,COLUMN('[1]Entrada de Dados'!E$1),FALSE)-Y102</f>
        <v>0</v>
      </c>
      <c r="AN102" s="176">
        <f>VLOOKUP($A102,'[1]Entrada de Dados'!$A$2:$P$69,COLUMN('[1]Entrada de Dados'!F$1),FALSE)-Z102</f>
        <v>0</v>
      </c>
      <c r="AO102" s="176">
        <f>VLOOKUP($A102,'[1]Entrada de Dados'!$A$2:$P$69,COLUMN('[1]Entrada de Dados'!G$1),FALSE)-AA102</f>
        <v>0</v>
      </c>
      <c r="AP102" s="176">
        <f>VLOOKUP($A102,'[1]Entrada de Dados'!$A$2:$P$69,COLUMN('[1]Entrada de Dados'!H$1),FALSE)-AB102</f>
        <v>0</v>
      </c>
      <c r="AQ102" s="176">
        <f>VLOOKUP($A102,'[1]Entrada de Dados'!$A$2:$P$69,COLUMN('[1]Entrada de Dados'!I$1),FALSE)-AC102</f>
        <v>0</v>
      </c>
      <c r="AR102" s="176">
        <f>VLOOKUP($A102,'[1]Entrada de Dados'!$A$2:$P$69,COLUMN('[1]Entrada de Dados'!J$1),FALSE)-AD102</f>
        <v>0</v>
      </c>
      <c r="AS102" s="176">
        <f>VLOOKUP($A102,'[1]Entrada de Dados'!$A$2:$P$69,COLUMN('[1]Entrada de Dados'!K$1),FALSE)-AE102</f>
        <v>0</v>
      </c>
      <c r="AT102" s="176">
        <f>VLOOKUP($A102,'[1]Entrada de Dados'!$A$2:$P$69,COLUMN('[1]Entrada de Dados'!L$1),FALSE)-AF102</f>
        <v>0</v>
      </c>
      <c r="AU102" s="176">
        <f>VLOOKUP($A102,'[1]Entrada de Dados'!$A$2:$P$69,COLUMN('[1]Entrada de Dados'!M$1),FALSE)-AG102</f>
        <v>0</v>
      </c>
      <c r="AV102" s="176">
        <f>VLOOKUP($A102,'[1]Entrada de Dados'!$A$2:$P$69,COLUMN('[1]Entrada de Dados'!N$1),FALSE)-AH102</f>
        <v>3.1127012522347286E-3</v>
      </c>
      <c r="AW102" s="176">
        <f>VLOOKUP($A102,'[1]Entrada de Dados'!$A$2:$P$69,COLUMN('[1]Entrada de Dados'!O$1),FALSE)-AI102</f>
        <v>0</v>
      </c>
      <c r="AX102" s="176">
        <f>VLOOKUP($A102,'[1]Entrada de Dados'!$A$2:$P$69,COLUMN('[1]Entrada de Dados'!P$1),FALSE)-AJ102</f>
        <v>4.3821454936647797E-3</v>
      </c>
      <c r="BA102" s="145">
        <v>45.55</v>
      </c>
      <c r="BB102" s="145">
        <v>60.84</v>
      </c>
      <c r="BC102" s="145">
        <v>48.7</v>
      </c>
      <c r="BD102" s="145">
        <v>64.91</v>
      </c>
      <c r="BE102" s="145">
        <v>49.05</v>
      </c>
      <c r="BF102" s="145">
        <v>65.36</v>
      </c>
      <c r="BG102" s="145">
        <v>49.39</v>
      </c>
      <c r="BH102" s="145">
        <v>65.8</v>
      </c>
      <c r="BI102" s="145">
        <v>50.82</v>
      </c>
      <c r="BJ102" s="145">
        <v>67.64</v>
      </c>
      <c r="BK102" s="145">
        <v>42.92</v>
      </c>
      <c r="BL102" s="145">
        <v>59.33</v>
      </c>
      <c r="BZ102" s="251"/>
      <c r="CA102" s="243"/>
      <c r="CB102" s="244">
        <f t="shared" si="24"/>
        <v>1.15E-2</v>
      </c>
      <c r="CC102" s="223"/>
      <c r="CD102" s="211">
        <f t="shared" si="31"/>
        <v>2.2499999999999999E-2</v>
      </c>
      <c r="CE102" s="223"/>
      <c r="CF102" s="216">
        <f t="shared" si="26"/>
        <v>50.5</v>
      </c>
      <c r="CG102" s="216">
        <f t="shared" si="27"/>
        <v>67.28</v>
      </c>
      <c r="CH102" s="223"/>
      <c r="CI102" s="236">
        <f t="shared" si="28"/>
        <v>60.552</v>
      </c>
      <c r="CJ102" s="236">
        <f t="shared" si="29"/>
        <v>57.188000000000002</v>
      </c>
    </row>
    <row r="103" spans="1:88" ht="23.25" customHeight="1" x14ac:dyDescent="0.35">
      <c r="A103" s="47">
        <v>140905</v>
      </c>
      <c r="B103" s="47"/>
      <c r="C103" s="47">
        <v>7896226109053</v>
      </c>
      <c r="D103" s="250" t="s">
        <v>168</v>
      </c>
      <c r="E103" s="44">
        <f t="shared" si="30"/>
        <v>34.58</v>
      </c>
      <c r="F103" s="44">
        <f t="shared" ref="F103:P103" si="32">ROUND(BB103*(1+$W103),2)</f>
        <v>46.2</v>
      </c>
      <c r="G103" s="44">
        <f t="shared" si="32"/>
        <v>36.979999999999997</v>
      </c>
      <c r="H103" s="44">
        <f t="shared" si="32"/>
        <v>49.29</v>
      </c>
      <c r="I103" s="44">
        <f t="shared" si="32"/>
        <v>37.24</v>
      </c>
      <c r="J103" s="44">
        <f t="shared" si="32"/>
        <v>49.62</v>
      </c>
      <c r="K103" s="246">
        <f t="shared" si="32"/>
        <v>37.5</v>
      </c>
      <c r="L103" s="246">
        <f t="shared" si="32"/>
        <v>49.97</v>
      </c>
      <c r="M103" s="44">
        <f t="shared" si="32"/>
        <v>38.590000000000003</v>
      </c>
      <c r="N103" s="44">
        <f t="shared" si="32"/>
        <v>51.36</v>
      </c>
      <c r="O103" s="44">
        <f t="shared" si="32"/>
        <v>32.58</v>
      </c>
      <c r="P103" s="44">
        <f t="shared" si="32"/>
        <v>45.05</v>
      </c>
      <c r="Q103" s="240"/>
      <c r="R103" s="60" t="s">
        <v>135</v>
      </c>
      <c r="S103" s="179" t="s">
        <v>132</v>
      </c>
      <c r="T103" s="195"/>
      <c r="U103" s="201">
        <v>2.2499999999999999E-2</v>
      </c>
      <c r="V103" s="200"/>
      <c r="W103" s="209">
        <v>2.5000000000000001E-2</v>
      </c>
      <c r="Y103" s="174">
        <v>33.74</v>
      </c>
      <c r="Z103" s="174">
        <v>45.07</v>
      </c>
      <c r="AA103" s="174">
        <v>36.08</v>
      </c>
      <c r="AB103" s="174">
        <v>48.09</v>
      </c>
      <c r="AC103" s="174">
        <v>36.33</v>
      </c>
      <c r="AD103" s="174">
        <v>48.41</v>
      </c>
      <c r="AE103" s="174">
        <v>36.590000000000003</v>
      </c>
      <c r="AF103" s="174">
        <v>48.75</v>
      </c>
      <c r="AG103" s="174">
        <v>37.65</v>
      </c>
      <c r="AH103" s="174">
        <v>50.11</v>
      </c>
      <c r="AI103" s="174">
        <v>31.79</v>
      </c>
      <c r="AJ103" s="174">
        <v>43.95</v>
      </c>
      <c r="AM103" s="176">
        <f>VLOOKUP($A103,'[1]Entrada de Dados'!$A$2:$P$69,COLUMN('[1]Entrada de Dados'!E$1),FALSE)-Y103</f>
        <v>0</v>
      </c>
      <c r="AN103" s="176">
        <f>VLOOKUP($A103,'[1]Entrada de Dados'!$A$2:$P$69,COLUMN('[1]Entrada de Dados'!F$1),FALSE)-Z103</f>
        <v>0</v>
      </c>
      <c r="AO103" s="176">
        <f>VLOOKUP($A103,'[1]Entrada de Dados'!$A$2:$P$69,COLUMN('[1]Entrada de Dados'!G$1),FALSE)-AA103</f>
        <v>0</v>
      </c>
      <c r="AP103" s="176">
        <f>VLOOKUP($A103,'[1]Entrada de Dados'!$A$2:$P$69,COLUMN('[1]Entrada de Dados'!H$1),FALSE)-AB103</f>
        <v>0</v>
      </c>
      <c r="AQ103" s="176">
        <f>VLOOKUP($A103,'[1]Entrada de Dados'!$A$2:$P$69,COLUMN('[1]Entrada de Dados'!I$1),FALSE)-AC103</f>
        <v>0</v>
      </c>
      <c r="AR103" s="176">
        <f>VLOOKUP($A103,'[1]Entrada de Dados'!$A$2:$P$69,COLUMN('[1]Entrada de Dados'!J$1),FALSE)-AD103</f>
        <v>0</v>
      </c>
      <c r="AS103" s="176">
        <f>VLOOKUP($A103,'[1]Entrada de Dados'!$A$2:$P$69,COLUMN('[1]Entrada de Dados'!K$1),FALSE)-AE103</f>
        <v>0</v>
      </c>
      <c r="AT103" s="176">
        <f>VLOOKUP($A103,'[1]Entrada de Dados'!$A$2:$P$69,COLUMN('[1]Entrada de Dados'!L$1),FALSE)-AF103</f>
        <v>0</v>
      </c>
      <c r="AU103" s="176">
        <f>VLOOKUP($A103,'[1]Entrada de Dados'!$A$2:$P$69,COLUMN('[1]Entrada de Dados'!M$1),FALSE)-AG103</f>
        <v>0</v>
      </c>
      <c r="AV103" s="176">
        <f>VLOOKUP($A103,'[1]Entrada de Dados'!$A$2:$P$69,COLUMN('[1]Entrada de Dados'!N$1),FALSE)-AH103</f>
        <v>0</v>
      </c>
      <c r="AW103" s="176">
        <f>VLOOKUP($A103,'[1]Entrada de Dados'!$A$2:$P$69,COLUMN('[1]Entrada de Dados'!O$1),FALSE)-AI103</f>
        <v>0</v>
      </c>
      <c r="AX103" s="176">
        <f>VLOOKUP($A103,'[1]Entrada de Dados'!$A$2:$P$69,COLUMN('[1]Entrada de Dados'!P$1),FALSE)-AJ103</f>
        <v>0</v>
      </c>
      <c r="BA103" s="6">
        <v>33.74</v>
      </c>
      <c r="BB103" s="6">
        <v>45.07</v>
      </c>
      <c r="BC103" s="6">
        <v>36.08</v>
      </c>
      <c r="BD103" s="6">
        <v>48.09</v>
      </c>
      <c r="BE103" s="6">
        <v>36.33</v>
      </c>
      <c r="BF103" s="6">
        <v>48.41</v>
      </c>
      <c r="BG103" s="6">
        <v>36.590000000000003</v>
      </c>
      <c r="BH103" s="6">
        <v>48.75</v>
      </c>
      <c r="BI103" s="6">
        <v>37.65</v>
      </c>
      <c r="BJ103" s="6">
        <v>50.11</v>
      </c>
      <c r="BK103" s="6">
        <v>31.79</v>
      </c>
      <c r="BL103" s="6">
        <v>43.95</v>
      </c>
      <c r="BZ103" s="240"/>
      <c r="CA103" s="243"/>
      <c r="CB103" s="244">
        <f t="shared" si="24"/>
        <v>2.5000000000000001E-2</v>
      </c>
      <c r="CC103" s="206"/>
      <c r="CD103" s="211">
        <f t="shared" si="31"/>
        <v>2.2499999999999999E-2</v>
      </c>
      <c r="CE103" s="206"/>
      <c r="CF103" s="216">
        <f t="shared" si="26"/>
        <v>37.409999999999997</v>
      </c>
      <c r="CG103" s="216">
        <f t="shared" si="27"/>
        <v>49.85</v>
      </c>
      <c r="CH103" s="206"/>
      <c r="CI103" s="236">
        <f t="shared" si="28"/>
        <v>44.865000000000002</v>
      </c>
      <c r="CJ103" s="236">
        <f t="shared" si="29"/>
        <v>42.372500000000002</v>
      </c>
    </row>
    <row r="104" spans="1:88" ht="15" customHeight="1" x14ac:dyDescent="0.35">
      <c r="A104" s="32"/>
      <c r="B104" s="32"/>
      <c r="C104" s="151"/>
      <c r="D104" s="30"/>
      <c r="E104" s="31"/>
      <c r="F104" s="31"/>
      <c r="G104" s="31"/>
      <c r="H104" s="31"/>
      <c r="I104" s="31"/>
      <c r="J104" s="31"/>
      <c r="K104" s="217"/>
      <c r="L104" s="217"/>
      <c r="M104" s="31"/>
      <c r="N104" s="31"/>
      <c r="O104" s="31"/>
      <c r="P104" s="31"/>
      <c r="Q104" s="206"/>
      <c r="U104" s="199"/>
      <c r="W104" s="222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BZ104" s="206"/>
      <c r="CA104" s="206"/>
      <c r="CB104" s="229"/>
      <c r="CC104" s="206"/>
      <c r="CD104" s="206"/>
      <c r="CE104" s="206"/>
      <c r="CF104" s="206"/>
      <c r="CG104" s="206"/>
      <c r="CH104" s="206"/>
      <c r="CI104" s="206"/>
      <c r="CJ104" s="206"/>
    </row>
    <row r="105" spans="1:88" ht="23.25" x14ac:dyDescent="0.35">
      <c r="A105" s="33"/>
      <c r="B105" s="42"/>
      <c r="C105" s="34"/>
      <c r="D105" s="170"/>
      <c r="E105" s="34"/>
      <c r="F105" s="34"/>
      <c r="G105" s="34"/>
      <c r="H105" s="34"/>
      <c r="I105" s="34"/>
      <c r="J105" s="34"/>
      <c r="K105" s="239"/>
      <c r="L105" s="239"/>
      <c r="M105" s="34"/>
      <c r="N105" s="34"/>
      <c r="O105" s="34"/>
      <c r="P105" s="26"/>
      <c r="Q105" s="206"/>
      <c r="U105" s="199"/>
      <c r="W105" s="222"/>
      <c r="Y105" s="170"/>
      <c r="Z105" s="170"/>
      <c r="AA105" s="170"/>
      <c r="AB105" s="170"/>
      <c r="AC105" s="170"/>
      <c r="AD105" s="170"/>
      <c r="AE105" s="170"/>
      <c r="AF105" s="170"/>
      <c r="AG105" s="170"/>
      <c r="AH105" s="170"/>
      <c r="AI105" s="170"/>
      <c r="AJ105" s="170"/>
      <c r="BZ105" s="206"/>
      <c r="CA105" s="206"/>
      <c r="CB105" s="229"/>
      <c r="CC105" s="206"/>
      <c r="CD105" s="206"/>
      <c r="CE105" s="206"/>
      <c r="CF105" s="206"/>
      <c r="CG105" s="206"/>
      <c r="CH105" s="206"/>
      <c r="CI105" s="206"/>
      <c r="CJ105" s="206"/>
    </row>
    <row r="106" spans="1:88" ht="23.25" x14ac:dyDescent="0.35">
      <c r="A106" s="11"/>
      <c r="B106" s="17"/>
      <c r="C106" s="12"/>
      <c r="D106" s="13"/>
      <c r="E106" s="14"/>
      <c r="F106" s="14"/>
      <c r="G106" s="14"/>
      <c r="H106" s="14"/>
      <c r="I106" s="14"/>
      <c r="J106" s="14"/>
      <c r="K106" s="218"/>
      <c r="L106" s="218"/>
      <c r="M106" s="14"/>
      <c r="N106" s="14"/>
      <c r="O106" s="14"/>
      <c r="P106" s="15"/>
      <c r="Q106" s="206"/>
      <c r="U106" s="199"/>
      <c r="W106" s="222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71"/>
      <c r="BZ106" s="206"/>
      <c r="CA106" s="206"/>
      <c r="CB106" s="229"/>
      <c r="CC106" s="206"/>
      <c r="CD106" s="206"/>
      <c r="CE106" s="206"/>
      <c r="CF106" s="206"/>
      <c r="CG106" s="206"/>
      <c r="CH106" s="206"/>
      <c r="CI106" s="206"/>
      <c r="CJ106" s="206"/>
    </row>
    <row r="107" spans="1:88" ht="23.25" x14ac:dyDescent="0.35">
      <c r="A107" s="37"/>
      <c r="B107" s="38"/>
      <c r="C107" s="38"/>
      <c r="D107" s="39"/>
      <c r="E107" s="40"/>
      <c r="F107" s="40"/>
      <c r="G107" s="40"/>
      <c r="H107" s="40"/>
      <c r="I107" s="40"/>
      <c r="J107" s="40"/>
      <c r="K107" s="219"/>
      <c r="L107" s="219"/>
      <c r="M107" s="40"/>
      <c r="N107" s="14"/>
      <c r="O107" s="14"/>
      <c r="P107" s="15"/>
      <c r="Q107" s="206"/>
      <c r="U107" s="199"/>
      <c r="W107" s="222"/>
      <c r="Y107" s="40"/>
      <c r="Z107" s="40"/>
      <c r="AA107" s="40"/>
      <c r="AB107" s="40"/>
      <c r="AC107" s="40"/>
      <c r="AD107" s="40"/>
      <c r="AE107" s="40"/>
      <c r="AF107" s="40"/>
      <c r="AG107" s="40"/>
      <c r="AH107" s="14"/>
      <c r="AI107" s="14"/>
      <c r="AJ107" s="171"/>
      <c r="BZ107" s="206"/>
      <c r="CA107" s="206"/>
      <c r="CB107" s="229"/>
      <c r="CC107" s="206"/>
      <c r="CD107" s="206"/>
      <c r="CE107" s="206"/>
      <c r="CF107" s="206"/>
      <c r="CG107" s="206"/>
      <c r="CH107" s="206"/>
      <c r="CI107" s="206"/>
      <c r="CJ107" s="206"/>
    </row>
    <row r="108" spans="1:88" ht="23.25" x14ac:dyDescent="0.35">
      <c r="A108" s="16"/>
      <c r="B108" s="12"/>
      <c r="C108" s="17"/>
      <c r="D108" s="13"/>
      <c r="E108" s="14"/>
      <c r="F108" s="14"/>
      <c r="G108" s="14"/>
      <c r="H108" s="14"/>
      <c r="I108" s="14"/>
      <c r="J108" s="14"/>
      <c r="K108" s="218"/>
      <c r="L108" s="218"/>
      <c r="M108" s="14"/>
      <c r="N108" s="14"/>
      <c r="O108" s="14"/>
      <c r="P108" s="15"/>
      <c r="Q108" s="206"/>
      <c r="U108" s="199"/>
      <c r="W108" s="222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71"/>
      <c r="BZ108" s="206"/>
      <c r="CA108" s="206"/>
      <c r="CB108" s="229"/>
      <c r="CC108" s="206"/>
      <c r="CD108" s="206"/>
      <c r="CE108" s="206"/>
      <c r="CF108" s="206"/>
      <c r="CG108" s="206"/>
      <c r="CH108" s="206"/>
      <c r="CI108" s="206"/>
      <c r="CJ108" s="206"/>
    </row>
    <row r="109" spans="1:88" ht="23.25" x14ac:dyDescent="0.35">
      <c r="A109" s="18"/>
      <c r="B109" s="13"/>
      <c r="C109" s="13"/>
      <c r="D109" s="13"/>
      <c r="E109" s="14"/>
      <c r="F109" s="14"/>
      <c r="G109" s="14"/>
      <c r="H109" s="14"/>
      <c r="I109" s="14"/>
      <c r="J109" s="14"/>
      <c r="K109" s="218"/>
      <c r="L109" s="218"/>
      <c r="M109" s="14"/>
      <c r="N109" s="14"/>
      <c r="O109" s="14"/>
      <c r="P109" s="19"/>
      <c r="Q109" s="206"/>
      <c r="U109" s="199"/>
      <c r="W109" s="222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72"/>
      <c r="BZ109" s="206"/>
      <c r="CA109" s="206"/>
      <c r="CB109" s="229"/>
      <c r="CC109" s="206"/>
      <c r="CD109" s="206"/>
      <c r="CE109" s="206"/>
      <c r="CF109" s="206"/>
      <c r="CG109" s="206"/>
      <c r="CH109" s="206"/>
      <c r="CI109" s="206"/>
      <c r="CJ109" s="206"/>
    </row>
    <row r="110" spans="1:88" ht="23.25" x14ac:dyDescent="0.35">
      <c r="A110" s="20"/>
      <c r="B110" s="21"/>
      <c r="C110" s="21"/>
      <c r="D110" s="22"/>
      <c r="E110" s="23"/>
      <c r="F110" s="23"/>
      <c r="G110" s="23"/>
      <c r="H110" s="23"/>
      <c r="I110" s="23"/>
      <c r="J110" s="23"/>
      <c r="K110" s="220"/>
      <c r="L110" s="220"/>
      <c r="M110" s="23"/>
      <c r="N110" s="23"/>
      <c r="O110" s="23"/>
      <c r="P110" s="24"/>
      <c r="Q110" s="206"/>
      <c r="U110" s="199"/>
      <c r="W110" s="222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71"/>
      <c r="BZ110" s="206"/>
      <c r="CA110" s="206"/>
      <c r="CB110" s="229"/>
      <c r="CC110" s="206"/>
      <c r="CD110" s="206"/>
      <c r="CE110" s="206"/>
      <c r="CF110" s="206"/>
      <c r="CG110" s="206"/>
      <c r="CH110" s="206"/>
      <c r="CI110" s="206"/>
      <c r="CJ110" s="206"/>
    </row>
    <row r="111" spans="1:88" ht="23.25" x14ac:dyDescent="0.35">
      <c r="A111" s="17"/>
      <c r="B111" s="17"/>
      <c r="C111" s="27"/>
      <c r="D111" s="27"/>
      <c r="E111" s="27"/>
      <c r="F111" s="27"/>
      <c r="G111" s="27"/>
      <c r="H111" s="27"/>
      <c r="I111" s="27"/>
      <c r="J111" s="27"/>
      <c r="K111" s="221"/>
      <c r="L111" s="221"/>
      <c r="M111" s="27"/>
      <c r="N111" s="27"/>
      <c r="O111" s="27"/>
      <c r="P111" s="27"/>
      <c r="Q111" s="206"/>
      <c r="U111" s="199"/>
      <c r="W111" s="222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BZ111" s="206"/>
      <c r="CA111" s="206"/>
      <c r="CB111" s="229"/>
      <c r="CC111" s="206"/>
      <c r="CD111" s="206"/>
      <c r="CE111" s="206"/>
      <c r="CF111" s="206"/>
      <c r="CG111" s="206"/>
      <c r="CH111" s="206"/>
      <c r="CI111" s="206"/>
      <c r="CJ111" s="206"/>
    </row>
    <row r="112" spans="1:88" ht="23.25" x14ac:dyDescent="0.35">
      <c r="K112" s="214"/>
      <c r="L112" s="214"/>
      <c r="Q112" s="206"/>
      <c r="U112" s="199"/>
      <c r="W112" s="222"/>
      <c r="BZ112" s="206"/>
      <c r="CA112" s="206"/>
      <c r="CB112" s="229"/>
      <c r="CC112" s="206"/>
      <c r="CD112" s="206"/>
      <c r="CE112" s="206"/>
      <c r="CF112" s="206"/>
      <c r="CG112" s="206"/>
      <c r="CH112" s="206"/>
      <c r="CI112" s="206"/>
      <c r="CJ112" s="206"/>
    </row>
    <row r="113" spans="2:88" ht="23.25" x14ac:dyDescent="0.35">
      <c r="B113" s="142"/>
      <c r="K113" s="214"/>
      <c r="L113" s="214"/>
      <c r="Q113" s="206"/>
      <c r="U113" s="199"/>
      <c r="W113" s="222"/>
      <c r="BZ113" s="206"/>
      <c r="CA113" s="206"/>
      <c r="CB113" s="229"/>
      <c r="CC113" s="206"/>
      <c r="CD113" s="206"/>
      <c r="CE113" s="206"/>
      <c r="CF113" s="206"/>
      <c r="CG113" s="206"/>
      <c r="CH113" s="206"/>
      <c r="CI113" s="206"/>
      <c r="CJ113" s="206"/>
    </row>
    <row r="114" spans="2:88" ht="23.25" x14ac:dyDescent="0.35">
      <c r="B114" s="143"/>
      <c r="C114" s="144"/>
      <c r="K114" s="214"/>
      <c r="L114" s="214"/>
      <c r="Q114" s="206"/>
      <c r="U114" s="199"/>
      <c r="W114" s="222"/>
      <c r="BZ114" s="206"/>
      <c r="CA114" s="206"/>
      <c r="CB114" s="229"/>
      <c r="CC114" s="206"/>
      <c r="CD114" s="206"/>
      <c r="CE114" s="206"/>
      <c r="CF114" s="206"/>
      <c r="CG114" s="206"/>
      <c r="CH114" s="206"/>
      <c r="CI114" s="206"/>
      <c r="CJ114" s="206"/>
    </row>
    <row r="115" spans="2:88" ht="23.25" x14ac:dyDescent="0.35">
      <c r="K115" s="214"/>
      <c r="L115" s="214"/>
      <c r="Q115" s="206"/>
      <c r="U115" s="199"/>
      <c r="W115" s="222"/>
      <c r="BZ115" s="206"/>
      <c r="CA115" s="206"/>
      <c r="CB115" s="229"/>
      <c r="CC115" s="206"/>
      <c r="CD115" s="206"/>
      <c r="CE115" s="206"/>
      <c r="CF115" s="206"/>
      <c r="CG115" s="206"/>
      <c r="CH115" s="206"/>
      <c r="CI115" s="206"/>
      <c r="CJ115" s="206"/>
    </row>
    <row r="116" spans="2:88" ht="23.25" x14ac:dyDescent="0.35">
      <c r="K116" s="214"/>
      <c r="L116" s="214"/>
      <c r="Q116" s="206"/>
      <c r="U116" s="199"/>
      <c r="W116" s="222"/>
      <c r="BZ116" s="206"/>
      <c r="CA116" s="206"/>
      <c r="CB116" s="229"/>
      <c r="CC116" s="206"/>
      <c r="CD116" s="206"/>
      <c r="CE116" s="206"/>
      <c r="CF116" s="206"/>
      <c r="CG116" s="206"/>
      <c r="CH116" s="206"/>
      <c r="CI116" s="206"/>
      <c r="CJ116" s="206"/>
    </row>
    <row r="117" spans="2:88" ht="23.25" x14ac:dyDescent="0.35">
      <c r="K117" s="214"/>
      <c r="L117" s="214"/>
      <c r="Q117" s="206"/>
      <c r="U117" s="199"/>
      <c r="W117" s="222"/>
      <c r="BZ117" s="206"/>
      <c r="CA117" s="206"/>
      <c r="CB117" s="229"/>
      <c r="CC117" s="206"/>
      <c r="CD117" s="206"/>
      <c r="CE117" s="206"/>
      <c r="CF117" s="206"/>
      <c r="CG117" s="206"/>
      <c r="CH117" s="206"/>
      <c r="CI117" s="206"/>
      <c r="CJ117" s="206"/>
    </row>
    <row r="118" spans="2:88" ht="23.25" x14ac:dyDescent="0.35">
      <c r="K118" s="214"/>
      <c r="L118" s="214"/>
      <c r="Q118" s="206"/>
      <c r="U118" s="199"/>
      <c r="W118" s="222"/>
      <c r="BZ118" s="206"/>
      <c r="CA118" s="206"/>
      <c r="CB118" s="229"/>
      <c r="CC118" s="206"/>
      <c r="CD118" s="206"/>
      <c r="CE118" s="206"/>
      <c r="CF118" s="206"/>
      <c r="CG118" s="206"/>
      <c r="CH118" s="206"/>
      <c r="CI118" s="206"/>
      <c r="CJ118" s="206"/>
    </row>
    <row r="119" spans="2:88" ht="23.25" x14ac:dyDescent="0.35">
      <c r="K119" s="214"/>
      <c r="L119" s="214"/>
      <c r="Q119" s="206"/>
      <c r="U119" s="199"/>
      <c r="W119" s="222"/>
      <c r="BZ119" s="206"/>
      <c r="CA119" s="206"/>
      <c r="CB119" s="229"/>
      <c r="CC119" s="206"/>
      <c r="CD119" s="206"/>
      <c r="CE119" s="206"/>
      <c r="CF119" s="206"/>
      <c r="CG119" s="206"/>
      <c r="CH119" s="206"/>
      <c r="CI119" s="206"/>
      <c r="CJ119" s="206"/>
    </row>
    <row r="120" spans="2:88" ht="23.25" x14ac:dyDescent="0.35">
      <c r="K120" s="214"/>
      <c r="L120" s="214"/>
      <c r="Q120" s="206"/>
      <c r="U120" s="199"/>
      <c r="W120" s="222"/>
      <c r="BZ120" s="206"/>
      <c r="CA120" s="206"/>
      <c r="CB120" s="229"/>
      <c r="CC120" s="206"/>
      <c r="CD120" s="206"/>
      <c r="CE120" s="206"/>
      <c r="CF120" s="206"/>
      <c r="CG120" s="206"/>
      <c r="CH120" s="206"/>
      <c r="CI120" s="206"/>
      <c r="CJ120" s="206"/>
    </row>
    <row r="121" spans="2:88" ht="23.25" x14ac:dyDescent="0.35">
      <c r="K121" s="214"/>
      <c r="L121" s="214"/>
      <c r="Q121" s="206"/>
      <c r="U121" s="199"/>
      <c r="W121" s="222"/>
      <c r="BZ121" s="206"/>
      <c r="CA121" s="206"/>
      <c r="CB121" s="229"/>
      <c r="CC121" s="206"/>
      <c r="CD121" s="206"/>
      <c r="CE121" s="206"/>
      <c r="CF121" s="206"/>
      <c r="CG121" s="206"/>
      <c r="CH121" s="206"/>
      <c r="CI121" s="206"/>
      <c r="CJ121" s="206"/>
    </row>
    <row r="122" spans="2:88" ht="23.25" x14ac:dyDescent="0.35">
      <c r="K122" s="214"/>
      <c r="L122" s="214"/>
      <c r="Q122" s="206"/>
      <c r="U122" s="199"/>
      <c r="W122" s="222"/>
      <c r="BZ122" s="206"/>
      <c r="CA122" s="206"/>
      <c r="CB122" s="229"/>
      <c r="CC122" s="206"/>
      <c r="CD122" s="206"/>
      <c r="CE122" s="206"/>
      <c r="CF122" s="206"/>
      <c r="CG122" s="206"/>
      <c r="CH122" s="206"/>
      <c r="CI122" s="206"/>
      <c r="CJ122" s="206"/>
    </row>
    <row r="123" spans="2:88" ht="23.25" x14ac:dyDescent="0.35">
      <c r="K123" s="214"/>
      <c r="L123" s="214"/>
      <c r="Q123" s="206"/>
      <c r="U123" s="199"/>
      <c r="W123" s="222"/>
      <c r="BZ123" s="206"/>
      <c r="CA123" s="206"/>
      <c r="CB123" s="229"/>
      <c r="CC123" s="206"/>
      <c r="CD123" s="206"/>
      <c r="CE123" s="206"/>
      <c r="CF123" s="206"/>
      <c r="CG123" s="206"/>
      <c r="CH123" s="206"/>
      <c r="CI123" s="206"/>
      <c r="CJ123" s="206"/>
    </row>
    <row r="124" spans="2:88" ht="23.25" x14ac:dyDescent="0.35">
      <c r="K124" s="214"/>
      <c r="L124" s="214"/>
      <c r="Q124" s="206"/>
      <c r="U124" s="199"/>
      <c r="W124" s="222"/>
      <c r="BZ124" s="206"/>
      <c r="CA124" s="206"/>
      <c r="CB124" s="229"/>
      <c r="CC124" s="206"/>
      <c r="CD124" s="206"/>
      <c r="CE124" s="206"/>
      <c r="CF124" s="206"/>
      <c r="CG124" s="206"/>
      <c r="CH124" s="206"/>
      <c r="CI124" s="206"/>
      <c r="CJ124" s="206"/>
    </row>
    <row r="125" spans="2:88" ht="23.25" x14ac:dyDescent="0.35">
      <c r="K125" s="214"/>
      <c r="L125" s="214"/>
      <c r="Q125" s="206"/>
      <c r="U125" s="199"/>
      <c r="W125" s="222"/>
      <c r="BZ125" s="206"/>
      <c r="CA125" s="206"/>
      <c r="CB125" s="229"/>
      <c r="CC125" s="206"/>
      <c r="CD125" s="206"/>
      <c r="CE125" s="206"/>
      <c r="CF125" s="206"/>
      <c r="CG125" s="206"/>
      <c r="CH125" s="206"/>
      <c r="CI125" s="206"/>
      <c r="CJ125" s="206"/>
    </row>
    <row r="126" spans="2:88" ht="23.25" x14ac:dyDescent="0.35">
      <c r="K126" s="214"/>
      <c r="L126" s="214"/>
      <c r="Q126" s="206"/>
      <c r="U126" s="199"/>
      <c r="W126" s="222"/>
      <c r="BZ126" s="206"/>
      <c r="CA126" s="206"/>
      <c r="CB126" s="229"/>
      <c r="CC126" s="206"/>
      <c r="CD126" s="206"/>
      <c r="CE126" s="206"/>
      <c r="CF126" s="206"/>
      <c r="CG126" s="206"/>
      <c r="CH126" s="206"/>
      <c r="CI126" s="206"/>
      <c r="CJ126" s="206"/>
    </row>
    <row r="127" spans="2:88" ht="23.25" x14ac:dyDescent="0.35">
      <c r="K127" s="214"/>
      <c r="L127" s="214"/>
      <c r="Q127" s="206"/>
      <c r="U127" s="199"/>
      <c r="W127" s="222"/>
      <c r="BZ127" s="206"/>
      <c r="CA127" s="206"/>
      <c r="CB127" s="229"/>
      <c r="CC127" s="206"/>
      <c r="CD127" s="206"/>
      <c r="CE127" s="206"/>
      <c r="CF127" s="206"/>
      <c r="CG127" s="206"/>
      <c r="CH127" s="206"/>
      <c r="CI127" s="206"/>
      <c r="CJ127" s="206"/>
    </row>
    <row r="128" spans="2:88" ht="23.25" x14ac:dyDescent="0.35">
      <c r="K128" s="214"/>
      <c r="L128" s="214"/>
      <c r="Q128" s="206"/>
      <c r="U128" s="199"/>
      <c r="W128" s="222"/>
      <c r="BZ128" s="206"/>
      <c r="CA128" s="206"/>
      <c r="CB128" s="229"/>
      <c r="CC128" s="206"/>
      <c r="CD128" s="206"/>
      <c r="CE128" s="206"/>
      <c r="CF128" s="206"/>
      <c r="CG128" s="206"/>
      <c r="CH128" s="206"/>
      <c r="CI128" s="206"/>
      <c r="CJ128" s="206"/>
    </row>
    <row r="129" spans="11:88" ht="23.25" x14ac:dyDescent="0.35">
      <c r="K129" s="214"/>
      <c r="L129" s="214"/>
      <c r="Q129" s="206"/>
      <c r="U129" s="199"/>
      <c r="W129" s="222"/>
      <c r="BZ129" s="206"/>
      <c r="CA129" s="206"/>
      <c r="CB129" s="229"/>
      <c r="CC129" s="206"/>
      <c r="CD129" s="206"/>
      <c r="CE129" s="206"/>
      <c r="CF129" s="206"/>
      <c r="CG129" s="206"/>
      <c r="CH129" s="206"/>
      <c r="CI129" s="206"/>
      <c r="CJ129" s="206"/>
    </row>
    <row r="130" spans="11:88" ht="23.25" x14ac:dyDescent="0.35">
      <c r="K130" s="214"/>
      <c r="L130" s="214"/>
      <c r="Q130" s="206"/>
      <c r="U130" s="199"/>
      <c r="W130" s="222"/>
      <c r="BZ130" s="206"/>
      <c r="CA130" s="206"/>
      <c r="CB130" s="229"/>
      <c r="CC130" s="206"/>
      <c r="CD130" s="206"/>
      <c r="CE130" s="206"/>
      <c r="CF130" s="206"/>
      <c r="CG130" s="206"/>
      <c r="CH130" s="206"/>
      <c r="CI130" s="206"/>
      <c r="CJ130" s="206"/>
    </row>
    <row r="131" spans="11:88" ht="23.25" x14ac:dyDescent="0.35">
      <c r="K131" s="214"/>
      <c r="L131" s="214"/>
      <c r="Q131" s="206"/>
      <c r="U131" s="199"/>
      <c r="W131" s="222"/>
      <c r="BZ131" s="206"/>
      <c r="CA131" s="206"/>
      <c r="CB131" s="229"/>
      <c r="CC131" s="206"/>
      <c r="CD131" s="206"/>
      <c r="CE131" s="206"/>
      <c r="CF131" s="206"/>
      <c r="CG131" s="206"/>
      <c r="CH131" s="206"/>
      <c r="CI131" s="206"/>
      <c r="CJ131" s="206"/>
    </row>
    <row r="132" spans="11:88" ht="23.25" x14ac:dyDescent="0.35">
      <c r="K132" s="214"/>
      <c r="L132" s="214"/>
      <c r="Q132" s="206"/>
      <c r="U132" s="199"/>
      <c r="W132" s="222"/>
      <c r="BZ132" s="206"/>
      <c r="CA132" s="206"/>
      <c r="CB132" s="229"/>
      <c r="CC132" s="206"/>
      <c r="CD132" s="206"/>
      <c r="CE132" s="206"/>
      <c r="CF132" s="206"/>
      <c r="CG132" s="206"/>
      <c r="CH132" s="206"/>
      <c r="CI132" s="206"/>
      <c r="CJ132" s="206"/>
    </row>
    <row r="133" spans="11:88" ht="23.25" x14ac:dyDescent="0.35">
      <c r="K133" s="214"/>
      <c r="L133" s="214"/>
      <c r="Q133" s="206"/>
      <c r="U133" s="199"/>
      <c r="W133" s="222"/>
      <c r="BZ133" s="206"/>
      <c r="CA133" s="206"/>
      <c r="CB133" s="229"/>
      <c r="CC133" s="206"/>
      <c r="CD133" s="206"/>
      <c r="CE133" s="206"/>
      <c r="CF133" s="206"/>
      <c r="CG133" s="206"/>
      <c r="CH133" s="206"/>
      <c r="CI133" s="206"/>
      <c r="CJ133" s="206"/>
    </row>
    <row r="134" spans="11:88" ht="23.25" x14ac:dyDescent="0.35">
      <c r="K134" s="214"/>
      <c r="L134" s="214"/>
      <c r="Q134" s="206"/>
      <c r="U134" s="199"/>
      <c r="W134" s="222"/>
      <c r="BZ134" s="206"/>
      <c r="CA134" s="206"/>
      <c r="CB134" s="229"/>
      <c r="CC134" s="206"/>
      <c r="CD134" s="206"/>
      <c r="CE134" s="206"/>
      <c r="CF134" s="206"/>
      <c r="CG134" s="206"/>
      <c r="CH134" s="206"/>
      <c r="CI134" s="206"/>
      <c r="CJ134" s="206"/>
    </row>
    <row r="135" spans="11:88" ht="23.25" x14ac:dyDescent="0.35">
      <c r="K135" s="214"/>
      <c r="L135" s="214"/>
      <c r="Q135" s="206"/>
      <c r="U135" s="199"/>
      <c r="W135" s="222"/>
      <c r="BZ135" s="206"/>
      <c r="CA135" s="206"/>
      <c r="CB135" s="229"/>
      <c r="CC135" s="206"/>
      <c r="CD135" s="206"/>
      <c r="CE135" s="206"/>
      <c r="CF135" s="206"/>
      <c r="CG135" s="206"/>
      <c r="CH135" s="206"/>
      <c r="CI135" s="206"/>
      <c r="CJ135" s="206"/>
    </row>
    <row r="136" spans="11:88" ht="23.25" x14ac:dyDescent="0.35">
      <c r="K136" s="214"/>
      <c r="L136" s="214"/>
      <c r="Q136" s="206"/>
      <c r="U136" s="199"/>
      <c r="W136" s="222"/>
      <c r="BZ136" s="206"/>
      <c r="CA136" s="206"/>
      <c r="CB136" s="229"/>
      <c r="CC136" s="206"/>
      <c r="CD136" s="206"/>
      <c r="CE136" s="206"/>
      <c r="CF136" s="206"/>
      <c r="CG136" s="206"/>
      <c r="CH136" s="206"/>
      <c r="CI136" s="206"/>
      <c r="CJ136" s="206"/>
    </row>
    <row r="137" spans="11:88" ht="23.25" x14ac:dyDescent="0.35">
      <c r="K137" s="214"/>
      <c r="L137" s="214"/>
      <c r="Q137" s="206"/>
      <c r="U137" s="199"/>
      <c r="W137" s="222"/>
      <c r="BZ137" s="206"/>
      <c r="CA137" s="206"/>
      <c r="CB137" s="229"/>
      <c r="CC137" s="206"/>
      <c r="CD137" s="206"/>
      <c r="CE137" s="206"/>
      <c r="CF137" s="206"/>
      <c r="CG137" s="206"/>
      <c r="CH137" s="206"/>
      <c r="CI137" s="206"/>
      <c r="CJ137" s="206"/>
    </row>
    <row r="138" spans="11:88" ht="23.25" x14ac:dyDescent="0.35">
      <c r="K138" s="214"/>
      <c r="L138" s="214"/>
      <c r="Q138" s="206"/>
      <c r="U138" s="199"/>
      <c r="W138" s="222"/>
      <c r="BZ138" s="206"/>
      <c r="CA138" s="206"/>
      <c r="CB138" s="229"/>
      <c r="CC138" s="206"/>
      <c r="CD138" s="206"/>
      <c r="CE138" s="206"/>
      <c r="CF138" s="206"/>
      <c r="CG138" s="206"/>
      <c r="CH138" s="206"/>
      <c r="CI138" s="206"/>
      <c r="CJ138" s="206"/>
    </row>
    <row r="139" spans="11:88" ht="23.25" x14ac:dyDescent="0.35">
      <c r="K139" s="214"/>
      <c r="L139" s="214"/>
      <c r="Q139" s="206"/>
      <c r="U139" s="199"/>
      <c r="W139" s="222"/>
      <c r="BZ139" s="206"/>
      <c r="CA139" s="206"/>
      <c r="CB139" s="229"/>
      <c r="CC139" s="206"/>
      <c r="CD139" s="206"/>
      <c r="CE139" s="206"/>
      <c r="CF139" s="206"/>
      <c r="CG139" s="206"/>
      <c r="CH139" s="206"/>
      <c r="CI139" s="206"/>
      <c r="CJ139" s="206"/>
    </row>
    <row r="140" spans="11:88" ht="23.25" x14ac:dyDescent="0.35">
      <c r="K140" s="214"/>
      <c r="L140" s="214"/>
      <c r="Q140" s="206"/>
      <c r="U140" s="199"/>
      <c r="W140" s="222"/>
      <c r="BZ140" s="206"/>
      <c r="CA140" s="206"/>
      <c r="CB140" s="229"/>
      <c r="CC140" s="206"/>
      <c r="CD140" s="206"/>
      <c r="CE140" s="206"/>
      <c r="CF140" s="206"/>
      <c r="CG140" s="206"/>
      <c r="CH140" s="206"/>
      <c r="CI140" s="206"/>
      <c r="CJ140" s="206"/>
    </row>
    <row r="141" spans="11:88" ht="23.25" x14ac:dyDescent="0.35">
      <c r="K141" s="214"/>
      <c r="L141" s="214"/>
      <c r="Q141" s="206"/>
      <c r="U141" s="199"/>
      <c r="W141" s="222"/>
      <c r="BZ141" s="206"/>
      <c r="CA141" s="206"/>
      <c r="CB141" s="229"/>
      <c r="CC141" s="206"/>
      <c r="CD141" s="206"/>
      <c r="CE141" s="206"/>
      <c r="CF141" s="206"/>
      <c r="CG141" s="206"/>
      <c r="CH141" s="206"/>
      <c r="CI141" s="206"/>
      <c r="CJ141" s="206"/>
    </row>
    <row r="142" spans="11:88" ht="23.25" x14ac:dyDescent="0.35">
      <c r="K142" s="214"/>
      <c r="L142" s="214"/>
      <c r="Q142" s="206"/>
      <c r="U142" s="199"/>
      <c r="W142" s="222"/>
      <c r="BZ142" s="206"/>
      <c r="CA142" s="206"/>
      <c r="CB142" s="229"/>
      <c r="CC142" s="206"/>
      <c r="CD142" s="206"/>
      <c r="CE142" s="206"/>
      <c r="CF142" s="206"/>
      <c r="CG142" s="206"/>
      <c r="CH142" s="206"/>
      <c r="CI142" s="206"/>
      <c r="CJ142" s="206"/>
    </row>
    <row r="143" spans="11:88" ht="23.25" x14ac:dyDescent="0.35">
      <c r="K143" s="214"/>
      <c r="L143" s="214"/>
      <c r="Q143" s="206"/>
      <c r="U143" s="199"/>
      <c r="W143" s="222"/>
      <c r="BZ143" s="206"/>
      <c r="CA143" s="206"/>
      <c r="CB143" s="229"/>
      <c r="CC143" s="206"/>
      <c r="CD143" s="206"/>
      <c r="CE143" s="206"/>
      <c r="CF143" s="206"/>
      <c r="CG143" s="206"/>
      <c r="CH143" s="206"/>
      <c r="CI143" s="206"/>
      <c r="CJ143" s="206"/>
    </row>
    <row r="144" spans="11:88" ht="23.25" x14ac:dyDescent="0.35">
      <c r="K144" s="214"/>
      <c r="L144" s="214"/>
      <c r="Q144" s="206"/>
      <c r="U144" s="199"/>
      <c r="W144" s="222"/>
      <c r="BZ144" s="206"/>
      <c r="CA144" s="206"/>
      <c r="CB144" s="229"/>
      <c r="CC144" s="206"/>
      <c r="CD144" s="206"/>
      <c r="CE144" s="206"/>
      <c r="CF144" s="206"/>
      <c r="CG144" s="206"/>
      <c r="CH144" s="206"/>
      <c r="CI144" s="206"/>
      <c r="CJ144" s="206"/>
    </row>
    <row r="145" spans="11:88" ht="23.25" x14ac:dyDescent="0.35">
      <c r="K145" s="214"/>
      <c r="L145" s="214"/>
      <c r="Q145" s="206"/>
      <c r="U145" s="199"/>
      <c r="W145" s="222"/>
      <c r="BZ145" s="206"/>
      <c r="CA145" s="206"/>
      <c r="CB145" s="229"/>
      <c r="CC145" s="206"/>
      <c r="CD145" s="206"/>
      <c r="CE145" s="206"/>
      <c r="CF145" s="206"/>
      <c r="CG145" s="206"/>
      <c r="CH145" s="206"/>
      <c r="CI145" s="206"/>
      <c r="CJ145" s="206"/>
    </row>
    <row r="146" spans="11:88" ht="23.25" x14ac:dyDescent="0.35">
      <c r="K146" s="214"/>
      <c r="L146" s="214"/>
      <c r="Q146" s="206"/>
      <c r="U146" s="199"/>
      <c r="W146" s="222"/>
      <c r="BZ146" s="206"/>
      <c r="CA146" s="206"/>
      <c r="CB146" s="229"/>
      <c r="CC146" s="206"/>
      <c r="CD146" s="206"/>
      <c r="CE146" s="206"/>
      <c r="CF146" s="206"/>
      <c r="CG146" s="206"/>
      <c r="CH146" s="206"/>
      <c r="CI146" s="206"/>
      <c r="CJ146" s="206"/>
    </row>
    <row r="147" spans="11:88" ht="23.25" x14ac:dyDescent="0.35">
      <c r="K147" s="214"/>
      <c r="L147" s="214"/>
      <c r="Q147" s="206"/>
      <c r="U147" s="199"/>
      <c r="W147" s="222"/>
      <c r="BZ147" s="206"/>
      <c r="CA147" s="206"/>
      <c r="CB147" s="229"/>
      <c r="CC147" s="206"/>
      <c r="CD147" s="206"/>
      <c r="CE147" s="206"/>
      <c r="CF147" s="206"/>
      <c r="CG147" s="206"/>
      <c r="CH147" s="206"/>
      <c r="CI147" s="206"/>
      <c r="CJ147" s="206"/>
    </row>
    <row r="148" spans="11:88" ht="23.25" x14ac:dyDescent="0.35">
      <c r="K148" s="214"/>
      <c r="L148" s="214"/>
      <c r="Q148" s="206"/>
      <c r="U148" s="199"/>
      <c r="W148" s="222"/>
      <c r="BZ148" s="206"/>
      <c r="CA148" s="206"/>
      <c r="CB148" s="229"/>
      <c r="CC148" s="206"/>
      <c r="CD148" s="206"/>
      <c r="CE148" s="206"/>
      <c r="CF148" s="206"/>
      <c r="CG148" s="206"/>
      <c r="CH148" s="206"/>
      <c r="CI148" s="206"/>
      <c r="CJ148" s="206"/>
    </row>
    <row r="149" spans="11:88" ht="23.25" x14ac:dyDescent="0.35">
      <c r="K149" s="214"/>
      <c r="L149" s="214"/>
      <c r="Q149" s="206"/>
      <c r="U149" s="199"/>
      <c r="W149" s="222"/>
      <c r="BZ149" s="206"/>
      <c r="CA149" s="206"/>
      <c r="CB149" s="229"/>
      <c r="CC149" s="206"/>
      <c r="CD149" s="206"/>
      <c r="CE149" s="206"/>
      <c r="CF149" s="206"/>
      <c r="CG149" s="206"/>
      <c r="CH149" s="206"/>
      <c r="CI149" s="206"/>
      <c r="CJ149" s="206"/>
    </row>
    <row r="150" spans="11:88" ht="23.25" x14ac:dyDescent="0.35">
      <c r="K150" s="214"/>
      <c r="L150" s="214"/>
      <c r="Q150" s="206"/>
      <c r="U150" s="199"/>
      <c r="W150" s="222"/>
      <c r="BZ150" s="206"/>
      <c r="CA150" s="206"/>
      <c r="CB150" s="229"/>
      <c r="CC150" s="206"/>
      <c r="CD150" s="206"/>
      <c r="CE150" s="206"/>
      <c r="CF150" s="206"/>
      <c r="CG150" s="206"/>
      <c r="CH150" s="206"/>
      <c r="CI150" s="206"/>
      <c r="CJ150" s="206"/>
    </row>
    <row r="151" spans="11:88" ht="23.25" x14ac:dyDescent="0.35">
      <c r="K151" s="214"/>
      <c r="L151" s="214"/>
      <c r="Q151" s="206"/>
      <c r="U151" s="199"/>
      <c r="W151" s="222"/>
      <c r="BZ151" s="206"/>
      <c r="CA151" s="206"/>
      <c r="CB151" s="229"/>
      <c r="CC151" s="206"/>
      <c r="CD151" s="206"/>
      <c r="CE151" s="206"/>
      <c r="CF151" s="206"/>
      <c r="CG151" s="206"/>
      <c r="CH151" s="206"/>
      <c r="CI151" s="206"/>
      <c r="CJ151" s="206"/>
    </row>
    <row r="152" spans="11:88" ht="23.25" x14ac:dyDescent="0.35">
      <c r="K152" s="214"/>
      <c r="L152" s="214"/>
      <c r="Q152" s="206"/>
      <c r="U152" s="199"/>
      <c r="W152" s="222"/>
      <c r="BZ152" s="206"/>
      <c r="CA152" s="206"/>
      <c r="CB152" s="229"/>
      <c r="CC152" s="206"/>
      <c r="CD152" s="206"/>
      <c r="CE152" s="206"/>
      <c r="CF152" s="206"/>
      <c r="CG152" s="206"/>
      <c r="CH152" s="206"/>
      <c r="CI152" s="206"/>
      <c r="CJ152" s="206"/>
    </row>
    <row r="153" spans="11:88" ht="23.25" x14ac:dyDescent="0.35">
      <c r="K153" s="214"/>
      <c r="L153" s="214"/>
      <c r="Q153" s="206"/>
      <c r="U153" s="199"/>
      <c r="W153" s="222"/>
      <c r="BZ153" s="206"/>
      <c r="CA153" s="206"/>
      <c r="CB153" s="229"/>
      <c r="CC153" s="206"/>
      <c r="CD153" s="206"/>
      <c r="CE153" s="206"/>
      <c r="CF153" s="206"/>
      <c r="CG153" s="206"/>
      <c r="CH153" s="206"/>
      <c r="CI153" s="206"/>
      <c r="CJ153" s="206"/>
    </row>
    <row r="154" spans="11:88" ht="23.25" x14ac:dyDescent="0.35">
      <c r="K154" s="214"/>
      <c r="L154" s="214"/>
      <c r="Q154" s="206"/>
      <c r="U154" s="199"/>
      <c r="W154" s="222"/>
      <c r="BZ154" s="206"/>
      <c r="CA154" s="206"/>
      <c r="CB154" s="229"/>
      <c r="CC154" s="206"/>
      <c r="CD154" s="206"/>
      <c r="CE154" s="206"/>
      <c r="CF154" s="206"/>
      <c r="CG154" s="206"/>
      <c r="CH154" s="206"/>
      <c r="CI154" s="206"/>
      <c r="CJ154" s="206"/>
    </row>
    <row r="155" spans="11:88" ht="23.25" x14ac:dyDescent="0.35">
      <c r="K155" s="214"/>
      <c r="L155" s="214"/>
      <c r="Q155" s="206"/>
      <c r="U155" s="199"/>
      <c r="W155" s="222"/>
      <c r="BZ155" s="206"/>
      <c r="CA155" s="206"/>
      <c r="CB155" s="229"/>
      <c r="CC155" s="206"/>
      <c r="CD155" s="206"/>
      <c r="CE155" s="206"/>
      <c r="CF155" s="206"/>
      <c r="CG155" s="206"/>
      <c r="CH155" s="206"/>
      <c r="CI155" s="206"/>
      <c r="CJ155" s="206"/>
    </row>
    <row r="156" spans="11:88" ht="23.25" x14ac:dyDescent="0.35">
      <c r="K156" s="214"/>
      <c r="L156" s="214"/>
      <c r="Q156" s="206"/>
      <c r="U156" s="199"/>
      <c r="W156" s="222"/>
      <c r="BZ156" s="206"/>
      <c r="CA156" s="206"/>
      <c r="CB156" s="229"/>
      <c r="CC156" s="206"/>
      <c r="CD156" s="206"/>
      <c r="CE156" s="206"/>
      <c r="CF156" s="206"/>
      <c r="CG156" s="206"/>
      <c r="CH156" s="206"/>
      <c r="CI156" s="206"/>
      <c r="CJ156" s="206"/>
    </row>
    <row r="157" spans="11:88" ht="23.25" x14ac:dyDescent="0.35">
      <c r="K157" s="214"/>
      <c r="L157" s="214"/>
      <c r="Q157" s="206"/>
      <c r="U157" s="199"/>
      <c r="W157" s="222"/>
      <c r="BZ157" s="206"/>
      <c r="CA157" s="206"/>
      <c r="CB157" s="229"/>
      <c r="CC157" s="206"/>
      <c r="CD157" s="206"/>
      <c r="CE157" s="206"/>
      <c r="CF157" s="206"/>
      <c r="CG157" s="206"/>
      <c r="CH157" s="206"/>
      <c r="CI157" s="206"/>
      <c r="CJ157" s="206"/>
    </row>
    <row r="158" spans="11:88" ht="23.25" x14ac:dyDescent="0.35">
      <c r="K158" s="214"/>
      <c r="L158" s="214"/>
      <c r="Q158" s="206"/>
      <c r="U158" s="199"/>
      <c r="W158" s="222"/>
      <c r="BZ158" s="206"/>
      <c r="CA158" s="206"/>
      <c r="CB158" s="229"/>
      <c r="CC158" s="206"/>
      <c r="CD158" s="206"/>
      <c r="CE158" s="206"/>
      <c r="CF158" s="206"/>
      <c r="CG158" s="206"/>
      <c r="CH158" s="206"/>
      <c r="CI158" s="206"/>
      <c r="CJ158" s="206"/>
    </row>
    <row r="159" spans="11:88" ht="23.25" x14ac:dyDescent="0.35">
      <c r="K159" s="214"/>
      <c r="L159" s="214"/>
      <c r="Q159" s="206"/>
      <c r="U159" s="199"/>
      <c r="W159" s="222"/>
      <c r="BZ159" s="206"/>
      <c r="CA159" s="206"/>
      <c r="CB159" s="229"/>
      <c r="CC159" s="206"/>
      <c r="CD159" s="206"/>
      <c r="CE159" s="206"/>
      <c r="CF159" s="206"/>
      <c r="CG159" s="206"/>
      <c r="CH159" s="206"/>
      <c r="CI159" s="206"/>
      <c r="CJ159" s="206"/>
    </row>
    <row r="160" spans="11:88" ht="23.25" x14ac:dyDescent="0.35">
      <c r="K160" s="214"/>
      <c r="L160" s="214"/>
      <c r="Q160" s="206"/>
      <c r="U160" s="199"/>
      <c r="W160" s="222"/>
      <c r="BZ160" s="206"/>
      <c r="CA160" s="206"/>
      <c r="CB160" s="229"/>
      <c r="CC160" s="206"/>
      <c r="CD160" s="206"/>
      <c r="CE160" s="206"/>
      <c r="CF160" s="206"/>
      <c r="CG160" s="206"/>
      <c r="CH160" s="206"/>
      <c r="CI160" s="206"/>
      <c r="CJ160" s="206"/>
    </row>
    <row r="161" spans="11:88" ht="23.25" x14ac:dyDescent="0.35">
      <c r="K161" s="214"/>
      <c r="L161" s="214"/>
      <c r="Q161" s="206"/>
      <c r="U161" s="199"/>
      <c r="W161" s="222"/>
      <c r="BZ161" s="206"/>
      <c r="CA161" s="206"/>
      <c r="CB161" s="229"/>
      <c r="CC161" s="206"/>
      <c r="CD161" s="206"/>
      <c r="CE161" s="206"/>
      <c r="CF161" s="206"/>
      <c r="CG161" s="206"/>
      <c r="CH161" s="206"/>
      <c r="CI161" s="206"/>
      <c r="CJ161" s="206"/>
    </row>
    <row r="162" spans="11:88" ht="23.25" x14ac:dyDescent="0.35">
      <c r="K162" s="214"/>
      <c r="L162" s="214"/>
      <c r="Q162" s="206"/>
      <c r="U162" s="199"/>
      <c r="W162" s="222"/>
      <c r="BZ162" s="206"/>
      <c r="CA162" s="206"/>
      <c r="CB162" s="206"/>
      <c r="CC162" s="206"/>
      <c r="CD162" s="206"/>
      <c r="CE162" s="206"/>
      <c r="CF162" s="206"/>
      <c r="CG162" s="206"/>
      <c r="CH162" s="206"/>
      <c r="CI162" s="206"/>
      <c r="CJ162" s="206"/>
    </row>
    <row r="163" spans="11:88" ht="23.25" x14ac:dyDescent="0.35">
      <c r="K163" s="214"/>
      <c r="L163" s="214"/>
      <c r="Q163" s="206"/>
      <c r="U163" s="199"/>
      <c r="W163" s="222"/>
      <c r="BZ163" s="206"/>
      <c r="CA163" s="206"/>
      <c r="CB163" s="206"/>
      <c r="CC163" s="206"/>
      <c r="CD163" s="206"/>
      <c r="CE163" s="206"/>
      <c r="CF163" s="206"/>
      <c r="CG163" s="206"/>
      <c r="CH163" s="206"/>
      <c r="CI163" s="206"/>
      <c r="CJ163" s="206"/>
    </row>
    <row r="164" spans="11:88" ht="23.25" x14ac:dyDescent="0.35">
      <c r="K164" s="214"/>
      <c r="L164" s="214"/>
      <c r="Q164" s="206"/>
      <c r="U164" s="199"/>
      <c r="W164" s="222"/>
      <c r="BZ164" s="206"/>
      <c r="CA164" s="206"/>
      <c r="CB164" s="206"/>
      <c r="CC164" s="206"/>
      <c r="CD164" s="206"/>
      <c r="CE164" s="206"/>
      <c r="CF164" s="206"/>
      <c r="CG164" s="206"/>
      <c r="CH164" s="206"/>
      <c r="CI164" s="206"/>
      <c r="CJ164" s="206"/>
    </row>
    <row r="165" spans="11:88" x14ac:dyDescent="0.3">
      <c r="U165" s="199"/>
    </row>
    <row r="166" spans="11:88" x14ac:dyDescent="0.3">
      <c r="U166" s="199"/>
    </row>
    <row r="167" spans="11:88" x14ac:dyDescent="0.3">
      <c r="U167" s="199"/>
    </row>
    <row r="168" spans="11:88" x14ac:dyDescent="0.3">
      <c r="U168" s="199"/>
    </row>
    <row r="169" spans="11:88" x14ac:dyDescent="0.3">
      <c r="U169" s="199"/>
    </row>
    <row r="170" spans="11:88" x14ac:dyDescent="0.3">
      <c r="U170" s="199"/>
    </row>
    <row r="171" spans="11:88" x14ac:dyDescent="0.3">
      <c r="U171" s="199"/>
    </row>
  </sheetData>
  <autoFilter ref="R3:S83">
    <filterColumn colId="1">
      <filters>
        <filter val="Lib"/>
      </filters>
    </filterColumn>
  </autoFilter>
  <mergeCells count="47">
    <mergeCell ref="AC85:AD85"/>
    <mergeCell ref="A85:A86"/>
    <mergeCell ref="B85:B86"/>
    <mergeCell ref="C85:C86"/>
    <mergeCell ref="D85:D86"/>
    <mergeCell ref="Y85:Z85"/>
    <mergeCell ref="E85:F85"/>
    <mergeCell ref="G85:H85"/>
    <mergeCell ref="K85:L85"/>
    <mergeCell ref="O85:P85"/>
    <mergeCell ref="AE85:AF85"/>
    <mergeCell ref="AG85:AH85"/>
    <mergeCell ref="AI85:AJ85"/>
    <mergeCell ref="AE3:AF3"/>
    <mergeCell ref="AG3:AH3"/>
    <mergeCell ref="AI3:AJ3"/>
    <mergeCell ref="AA85:AB85"/>
    <mergeCell ref="W85:W86"/>
    <mergeCell ref="I85:J85"/>
    <mergeCell ref="M85:N85"/>
    <mergeCell ref="M3:N3"/>
    <mergeCell ref="U2:U4"/>
    <mergeCell ref="A3:A4"/>
    <mergeCell ref="C3:C4"/>
    <mergeCell ref="D3:D4"/>
    <mergeCell ref="Y3:Z3"/>
    <mergeCell ref="B3:B4"/>
    <mergeCell ref="R3:R4"/>
    <mergeCell ref="S3:S4"/>
    <mergeCell ref="W3:W4"/>
    <mergeCell ref="E3:F3"/>
    <mergeCell ref="G3:H3"/>
    <mergeCell ref="K3:L3"/>
    <mergeCell ref="O3:P3"/>
    <mergeCell ref="I3:J3"/>
    <mergeCell ref="AC3:AD3"/>
    <mergeCell ref="AA3:AB3"/>
    <mergeCell ref="CD2:CD4"/>
    <mergeCell ref="CF3:CG3"/>
    <mergeCell ref="CI1:CJ1"/>
    <mergeCell ref="CI3:CJ4"/>
    <mergeCell ref="AW3:AX3"/>
    <mergeCell ref="AM3:AN3"/>
    <mergeCell ref="AO3:AP3"/>
    <mergeCell ref="AQ3:AR3"/>
    <mergeCell ref="AS3:AT3"/>
    <mergeCell ref="AU3:AV3"/>
  </mergeCells>
  <phoneticPr fontId="0" type="noConversion"/>
  <printOptions horizontalCentered="1"/>
  <pageMargins left="0" right="0" top="0" bottom="0" header="0" footer="0"/>
  <pageSetup paperSize="9" scale="4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5"/>
  <sheetViews>
    <sheetView topLeftCell="D1" workbookViewId="0">
      <pane xSplit="1" ySplit="4" topLeftCell="E5" activePane="bottomRight" state="frozen"/>
      <selection activeCell="D1" sqref="D1"/>
      <selection pane="topRight" activeCell="E1" sqref="E1"/>
      <selection pane="bottomLeft" activeCell="D5" sqref="D5"/>
      <selection pane="bottomRight" activeCell="E5" sqref="E5"/>
    </sheetView>
  </sheetViews>
  <sheetFormatPr defaultRowHeight="12" outlineLevelCol="1" x14ac:dyDescent="0.2"/>
  <cols>
    <col min="1" max="1" width="10.140625" style="70" customWidth="1"/>
    <col min="2" max="2" width="16.140625" style="70" hidden="1" customWidth="1" outlineLevel="1"/>
    <col min="3" max="3" width="14.85546875" style="70" hidden="1" customWidth="1" outlineLevel="1"/>
    <col min="4" max="4" width="40.42578125" style="70" bestFit="1" customWidth="1" collapsed="1"/>
    <col min="5" max="14" width="9.140625" style="70"/>
    <col min="15" max="15" width="2.42578125" style="70" customWidth="1"/>
    <col min="16" max="16" width="9.140625" style="70"/>
    <col min="17" max="17" width="7.7109375" style="70" customWidth="1"/>
    <col min="18" max="18" width="9.140625" style="70"/>
    <col min="19" max="19" width="9.140625" style="132"/>
    <col min="20" max="16384" width="9.140625" style="70"/>
  </cols>
  <sheetData>
    <row r="1" spans="1:19" x14ac:dyDescent="0.2">
      <c r="A1" s="62">
        <f>'Entrada de Dados'!A1</f>
        <v>0</v>
      </c>
      <c r="B1" s="63"/>
      <c r="C1" s="64"/>
      <c r="D1" s="65"/>
      <c r="E1" s="66"/>
      <c r="F1" s="66"/>
      <c r="G1" s="66"/>
      <c r="H1" s="66"/>
      <c r="I1" s="67"/>
      <c r="J1" s="67"/>
      <c r="K1" s="67"/>
      <c r="L1" s="67"/>
      <c r="M1" s="68"/>
      <c r="N1" s="69" t="str">
        <f>'Entrada de Dados'!P1</f>
        <v>VIGÊNCIA A PARTIR DE 01/10/2017</v>
      </c>
    </row>
    <row r="2" spans="1:19" x14ac:dyDescent="0.2">
      <c r="A2" s="71"/>
      <c r="B2" s="71"/>
      <c r="C2" s="71"/>
      <c r="D2" s="72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9" ht="12" customHeight="1" x14ac:dyDescent="0.2">
      <c r="A3" s="297" t="str">
        <f>'Entrada de Dados'!A3</f>
        <v>COD</v>
      </c>
      <c r="B3" s="297" t="str">
        <f>'Entrada de Dados'!B3</f>
        <v>CODIGO GGREM</v>
      </c>
      <c r="C3" s="297" t="str">
        <f>'Entrada de Dados'!C3</f>
        <v>CODIGO BARRAS</v>
      </c>
      <c r="D3" s="299" t="str">
        <f>'Entrada de Dados'!D3</f>
        <v xml:space="preserve">PRODUTOS </v>
      </c>
      <c r="E3" s="288">
        <f>'Entrada de Dados'!E3</f>
        <v>0.12</v>
      </c>
      <c r="F3" s="288">
        <f>'Entrada de Dados'!F3</f>
        <v>0</v>
      </c>
      <c r="G3" s="288">
        <f>'Entrada de Dados'!G3</f>
        <v>0.17</v>
      </c>
      <c r="H3" s="288">
        <f>'Entrada de Dados'!H3</f>
        <v>0</v>
      </c>
      <c r="I3" s="288">
        <f>'Entrada de Dados'!K3</f>
        <v>0.18</v>
      </c>
      <c r="J3" s="288">
        <f>'Entrada de Dados'!L3</f>
        <v>0</v>
      </c>
      <c r="K3" s="288" t="e">
        <f>'Entrada de Dados'!#REF!</f>
        <v>#REF!</v>
      </c>
      <c r="L3" s="288" t="e">
        <f>'Entrada de Dados'!#REF!</f>
        <v>#REF!</v>
      </c>
      <c r="M3" s="289" t="str">
        <f>'Entrada de Dados'!O3</f>
        <v>Zona Franca - 18%</v>
      </c>
      <c r="N3" s="290">
        <f>'Entrada de Dados'!P3</f>
        <v>0</v>
      </c>
      <c r="P3" s="295" t="s">
        <v>140</v>
      </c>
      <c r="R3" s="291" t="str">
        <f>'Entrada de Dados'!R3</f>
        <v>COMERC.</v>
      </c>
      <c r="S3" s="293" t="str">
        <f>'Entrada de Dados'!S3</f>
        <v>NÍVEL</v>
      </c>
    </row>
    <row r="4" spans="1:19" ht="12" customHeight="1" x14ac:dyDescent="0.2">
      <c r="A4" s="298">
        <f>'Entrada de Dados'!A4</f>
        <v>0</v>
      </c>
      <c r="B4" s="298">
        <f>'Entrada de Dados'!B4</f>
        <v>0</v>
      </c>
      <c r="C4" s="298">
        <f>'Entrada de Dados'!C4</f>
        <v>0</v>
      </c>
      <c r="D4" s="300">
        <f>'Entrada de Dados'!D4</f>
        <v>0</v>
      </c>
      <c r="E4" s="74" t="str">
        <f>'Entrada de Dados'!E4</f>
        <v>Fabrica</v>
      </c>
      <c r="F4" s="74" t="str">
        <f>'Entrada de Dados'!F4</f>
        <v>Max Cons</v>
      </c>
      <c r="G4" s="74" t="str">
        <f>'Entrada de Dados'!G4</f>
        <v>Fabrica</v>
      </c>
      <c r="H4" s="74" t="str">
        <f>'Entrada de Dados'!H4</f>
        <v>Max Cons</v>
      </c>
      <c r="I4" s="74" t="str">
        <f>'Entrada de Dados'!K4</f>
        <v>Fabrica</v>
      </c>
      <c r="J4" s="74" t="str">
        <f>'Entrada de Dados'!L4</f>
        <v>Max Cons</v>
      </c>
      <c r="K4" s="74" t="e">
        <f>'Entrada de Dados'!#REF!</f>
        <v>#REF!</v>
      </c>
      <c r="L4" s="74" t="e">
        <f>'Entrada de Dados'!#REF!</f>
        <v>#REF!</v>
      </c>
      <c r="M4" s="74" t="str">
        <f>'Entrada de Dados'!O4</f>
        <v>Fabrica</v>
      </c>
      <c r="N4" s="74" t="str">
        <f>'Entrada de Dados'!P4</f>
        <v>Max Cons</v>
      </c>
      <c r="P4" s="296"/>
      <c r="R4" s="292"/>
      <c r="S4" s="294"/>
    </row>
    <row r="5" spans="1:19" ht="15" x14ac:dyDescent="0.2">
      <c r="A5" s="75">
        <f>'Entrada de Dados'!A5</f>
        <v>110115</v>
      </c>
      <c r="B5" s="75">
        <f>'Entrada de Dados'!B5</f>
        <v>0</v>
      </c>
      <c r="C5" s="75">
        <f>'Entrada de Dados'!C5</f>
        <v>7896226101156</v>
      </c>
      <c r="D5" s="76" t="str">
        <f>'Entrada de Dados'!D5</f>
        <v>APLAUSE 20MG - CAIXA COM 30 COMPRIMIDOS</v>
      </c>
      <c r="E5" s="77">
        <f>'Entrada de Dados'!E5</f>
        <v>66.77</v>
      </c>
      <c r="F5" s="77">
        <f>'Entrada de Dados'!F5</f>
        <v>89.19</v>
      </c>
      <c r="G5" s="77">
        <f>'Entrada de Dados'!G5</f>
        <v>71.400000000000006</v>
      </c>
      <c r="H5" s="77">
        <f>'Entrada de Dados'!H5</f>
        <v>95.17</v>
      </c>
      <c r="I5" s="77">
        <f>'Entrada de Dados'!K5</f>
        <v>72.42</v>
      </c>
      <c r="J5" s="77">
        <f>'Entrada de Dados'!L5</f>
        <v>96.46</v>
      </c>
      <c r="K5" s="77" t="e">
        <f>'Entrada de Dados'!#REF!</f>
        <v>#REF!</v>
      </c>
      <c r="L5" s="77" t="e">
        <f>'Entrada de Dados'!#REF!</f>
        <v>#REF!</v>
      </c>
      <c r="M5" s="77">
        <f>'Entrada de Dados'!O5</f>
        <v>62.92</v>
      </c>
      <c r="N5" s="77">
        <f>'Entrada de Dados'!P5</f>
        <v>86.98</v>
      </c>
      <c r="P5" s="127">
        <f>IF('Entrada de Dados'!W5=0,"",'Entrada de Dados'!W5)</f>
        <v>1.24E-2</v>
      </c>
      <c r="R5" s="121" t="str">
        <f>'Entrada de Dados'!R5</f>
        <v>Sim</v>
      </c>
      <c r="S5" s="133" t="str">
        <f>'Entrada de Dados'!S5</f>
        <v>Lib</v>
      </c>
    </row>
    <row r="6" spans="1:19" ht="15" x14ac:dyDescent="0.25">
      <c r="A6" s="78">
        <f>'Entrada de Dados'!A6</f>
        <v>110114</v>
      </c>
      <c r="B6" s="78">
        <f>'Entrada de Dados'!B6</f>
        <v>0</v>
      </c>
      <c r="C6" s="78">
        <f>'Entrada de Dados'!C6</f>
        <v>7896226101149</v>
      </c>
      <c r="D6" s="81" t="str">
        <f>'Entrada de Dados'!D6</f>
        <v>APLAUSE COMP REV CT C/ 20 OR</v>
      </c>
      <c r="E6" s="79">
        <f>'Entrada de Dados'!E6</f>
        <v>46.3</v>
      </c>
      <c r="F6" s="79">
        <f>'Entrada de Dados'!F6</f>
        <v>61.86</v>
      </c>
      <c r="G6" s="79">
        <f>'Entrada de Dados'!G6</f>
        <v>49.52</v>
      </c>
      <c r="H6" s="79">
        <f>'Entrada de Dados'!H6</f>
        <v>66.010000000000005</v>
      </c>
      <c r="I6" s="79">
        <f>'Entrada de Dados'!K6</f>
        <v>50.21</v>
      </c>
      <c r="J6" s="79">
        <f>'Entrada de Dados'!L6</f>
        <v>66.89</v>
      </c>
      <c r="K6" s="79" t="e">
        <f>'Entrada de Dados'!#REF!</f>
        <v>#REF!</v>
      </c>
      <c r="L6" s="79" t="e">
        <f>'Entrada de Dados'!#REF!</f>
        <v>#REF!</v>
      </c>
      <c r="M6" s="79">
        <f>'Entrada de Dados'!O6</f>
        <v>43.64</v>
      </c>
      <c r="N6" s="79">
        <f>'Entrada de Dados'!P6</f>
        <v>60.31</v>
      </c>
      <c r="P6" s="128">
        <f>IF('Entrada de Dados'!W6=0,"",'Entrada de Dados'!W6)</f>
        <v>5.0000000000000001E-3</v>
      </c>
      <c r="R6" s="121" t="str">
        <f>'Entrada de Dados'!R6</f>
        <v>Sim</v>
      </c>
      <c r="S6" s="133" t="str">
        <f>'Entrada de Dados'!S6</f>
        <v>Lib</v>
      </c>
    </row>
    <row r="7" spans="1:19" ht="15" x14ac:dyDescent="0.25">
      <c r="A7" s="78">
        <f>'Entrada de Dados'!A7</f>
        <v>110120</v>
      </c>
      <c r="B7" s="78" t="str">
        <f>'Entrada de Dados'!B7</f>
        <v>524800401114414</v>
      </c>
      <c r="C7" s="78">
        <f>'Entrada de Dados'!C7</f>
        <v>7896226101200</v>
      </c>
      <c r="D7" s="81" t="str">
        <f>'Entrada de Dados'!D7</f>
        <v>ASDRON COMPRIMIDOS CAIXA 20</v>
      </c>
      <c r="E7" s="79">
        <f>'Entrada de Dados'!E7</f>
        <v>33.96</v>
      </c>
      <c r="F7" s="79">
        <f>'Entrada de Dados'!F7</f>
        <v>45.36</v>
      </c>
      <c r="G7" s="79">
        <f>'Entrada de Dados'!G7</f>
        <v>36.31</v>
      </c>
      <c r="H7" s="79">
        <f>'Entrada de Dados'!H7</f>
        <v>48.4</v>
      </c>
      <c r="I7" s="79">
        <f>'Entrada de Dados'!K7</f>
        <v>36.82</v>
      </c>
      <c r="J7" s="79">
        <f>'Entrada de Dados'!L7</f>
        <v>49.06</v>
      </c>
      <c r="K7" s="79" t="e">
        <f>'Entrada de Dados'!#REF!</f>
        <v>#REF!</v>
      </c>
      <c r="L7" s="79" t="e">
        <f>'Entrada de Dados'!#REF!</f>
        <v>#REF!</v>
      </c>
      <c r="M7" s="79">
        <f>'Entrada de Dados'!O7</f>
        <v>31.99</v>
      </c>
      <c r="N7" s="79">
        <f>'Entrada de Dados'!P7</f>
        <v>44.23</v>
      </c>
      <c r="P7" s="128" t="str">
        <f>IF('Entrada de Dados'!W7=0,"",'Entrada de Dados'!W7)</f>
        <v/>
      </c>
      <c r="R7" s="122" t="str">
        <f>'Entrada de Dados'!R7</f>
        <v>Não</v>
      </c>
      <c r="S7" s="134" t="str">
        <f>'Entrada de Dados'!S7</f>
        <v>c</v>
      </c>
    </row>
    <row r="8" spans="1:19" ht="15" x14ac:dyDescent="0.25">
      <c r="A8" s="78">
        <f>'Entrada de Dados'!A8</f>
        <v>110121</v>
      </c>
      <c r="B8" s="78" t="str">
        <f>'Entrada de Dados'!B8</f>
        <v>524800402137418</v>
      </c>
      <c r="C8" s="78">
        <f>'Entrada de Dados'!C8</f>
        <v>7896226101217</v>
      </c>
      <c r="D8" s="81" t="str">
        <f>'Entrada de Dados'!D8</f>
        <v>ASDRON GOTAS FRASCO 30 ML</v>
      </c>
      <c r="E8" s="79">
        <f>'Entrada de Dados'!E8</f>
        <v>51.4</v>
      </c>
      <c r="F8" s="79">
        <f>'Entrada de Dados'!F8</f>
        <v>68.650000000000006</v>
      </c>
      <c r="G8" s="79">
        <f>'Entrada de Dados'!G8</f>
        <v>54.96</v>
      </c>
      <c r="H8" s="79">
        <f>'Entrada de Dados'!H8</f>
        <v>73.260000000000005</v>
      </c>
      <c r="I8" s="79">
        <f>'Entrada de Dados'!K8</f>
        <v>55.73</v>
      </c>
      <c r="J8" s="79">
        <f>'Entrada de Dados'!L8</f>
        <v>74.25</v>
      </c>
      <c r="K8" s="79" t="e">
        <f>'Entrada de Dados'!#REF!</f>
        <v>#REF!</v>
      </c>
      <c r="L8" s="79" t="e">
        <f>'Entrada de Dados'!#REF!</f>
        <v>#REF!</v>
      </c>
      <c r="M8" s="79">
        <f>'Entrada de Dados'!O8</f>
        <v>48.43</v>
      </c>
      <c r="N8" s="79">
        <f>'Entrada de Dados'!P8</f>
        <v>66.95</v>
      </c>
      <c r="P8" s="128" t="str">
        <f>IF('Entrada de Dados'!W8=0,"",'Entrada de Dados'!W8)</f>
        <v/>
      </c>
      <c r="R8" s="122" t="str">
        <f>'Entrada de Dados'!R8</f>
        <v>Não</v>
      </c>
      <c r="S8" s="134" t="str">
        <f>'Entrada de Dados'!S8</f>
        <v>c</v>
      </c>
    </row>
    <row r="9" spans="1:19" ht="15" x14ac:dyDescent="0.25">
      <c r="A9" s="78">
        <f>'Entrada de Dados'!A9</f>
        <v>110122</v>
      </c>
      <c r="B9" s="78" t="str">
        <f>'Entrada de Dados'!B9</f>
        <v>524800403133416</v>
      </c>
      <c r="C9" s="78">
        <f>'Entrada de Dados'!C9</f>
        <v>7896226101224</v>
      </c>
      <c r="D9" s="81" t="str">
        <f>'Entrada de Dados'!D9</f>
        <v>ASDRON XAROPE FRASCO 100 ML</v>
      </c>
      <c r="E9" s="79">
        <f>'Entrada de Dados'!E9</f>
        <v>39.26</v>
      </c>
      <c r="F9" s="79">
        <f>'Entrada de Dados'!F9</f>
        <v>52.44</v>
      </c>
      <c r="G9" s="79">
        <f>'Entrada de Dados'!G9</f>
        <v>41.98</v>
      </c>
      <c r="H9" s="79">
        <f>'Entrada de Dados'!H9</f>
        <v>55.96</v>
      </c>
      <c r="I9" s="79">
        <f>'Entrada de Dados'!K9</f>
        <v>42.57</v>
      </c>
      <c r="J9" s="79">
        <f>'Entrada de Dados'!L9</f>
        <v>56.72</v>
      </c>
      <c r="K9" s="79" t="e">
        <f>'Entrada de Dados'!#REF!</f>
        <v>#REF!</v>
      </c>
      <c r="L9" s="79" t="e">
        <f>'Entrada de Dados'!#REF!</f>
        <v>#REF!</v>
      </c>
      <c r="M9" s="79">
        <f>'Entrada de Dados'!O9</f>
        <v>36.99</v>
      </c>
      <c r="N9" s="79">
        <f>'Entrada de Dados'!P9</f>
        <v>51.14</v>
      </c>
      <c r="P9" s="128" t="str">
        <f>IF('Entrada de Dados'!W9=0,"",'Entrada de Dados'!W9)</f>
        <v/>
      </c>
      <c r="R9" s="122" t="str">
        <f>'Entrada de Dados'!R9</f>
        <v>Não</v>
      </c>
      <c r="S9" s="134" t="str">
        <f>'Entrada de Dados'!S9</f>
        <v>c</v>
      </c>
    </row>
    <row r="10" spans="1:19" ht="15" x14ac:dyDescent="0.25">
      <c r="A10" s="80">
        <f>'Entrada de Dados'!A10</f>
        <v>110124</v>
      </c>
      <c r="B10" s="78" t="str">
        <f>'Entrada de Dados'!B10</f>
        <v>524812100007903</v>
      </c>
      <c r="C10" s="78">
        <f>'Entrada de Dados'!C10</f>
        <v>7896226101248</v>
      </c>
      <c r="D10" s="118" t="str">
        <f>'Entrada de Dados'!D10</f>
        <v>CALDE COMPRIMIDOS CAIXA COM 20</v>
      </c>
      <c r="E10" s="79">
        <f>'Entrada de Dados'!E10</f>
        <v>17.36</v>
      </c>
      <c r="F10" s="79">
        <f>'Entrada de Dados'!F10</f>
        <v>23.19</v>
      </c>
      <c r="G10" s="79">
        <f>'Entrada de Dados'!G10</f>
        <v>18.57</v>
      </c>
      <c r="H10" s="79">
        <f>'Entrada de Dados'!H10</f>
        <v>24.75</v>
      </c>
      <c r="I10" s="79">
        <f>'Entrada de Dados'!K10</f>
        <v>18.829999999999998</v>
      </c>
      <c r="J10" s="79">
        <f>'Entrada de Dados'!L10</f>
        <v>25.09</v>
      </c>
      <c r="K10" s="79" t="e">
        <f>'Entrada de Dados'!#REF!</f>
        <v>#REF!</v>
      </c>
      <c r="L10" s="79" t="e">
        <f>'Entrada de Dados'!#REF!</f>
        <v>#REF!</v>
      </c>
      <c r="M10" s="79">
        <f>'Entrada de Dados'!O10</f>
        <v>16.36</v>
      </c>
      <c r="N10" s="79">
        <f>'Entrada de Dados'!P10</f>
        <v>22.62</v>
      </c>
      <c r="P10" s="128" t="str">
        <f>IF('Entrada de Dados'!W10=0,"",'Entrada de Dados'!W10)</f>
        <v/>
      </c>
      <c r="R10" s="122" t="str">
        <f>'Entrada de Dados'!R10</f>
        <v>Não</v>
      </c>
      <c r="S10" s="134" t="str">
        <f>'Entrada de Dados'!S10</f>
        <v>c</v>
      </c>
    </row>
    <row r="11" spans="1:19" ht="15" x14ac:dyDescent="0.25">
      <c r="A11" s="78">
        <f>'Entrada de Dados'!A11</f>
        <v>110123</v>
      </c>
      <c r="B11" s="78" t="str">
        <f>'Entrada de Dados'!B11</f>
        <v>524803301110411</v>
      </c>
      <c r="C11" s="78">
        <f>'Entrada de Dados'!C11</f>
        <v>7896226101231</v>
      </c>
      <c r="D11" s="81" t="str">
        <f>'Entrada de Dados'!D11</f>
        <v>CALDE COMPRIMIDOS CAIXA COM 60</v>
      </c>
      <c r="E11" s="79">
        <f>'Entrada de Dados'!E11</f>
        <v>53.58</v>
      </c>
      <c r="F11" s="79">
        <f>'Entrada de Dados'!F11</f>
        <v>71.569999999999993</v>
      </c>
      <c r="G11" s="79">
        <f>'Entrada de Dados'!G11</f>
        <v>57.29</v>
      </c>
      <c r="H11" s="79">
        <f>'Entrada de Dados'!H11</f>
        <v>76.36</v>
      </c>
      <c r="I11" s="79">
        <f>'Entrada de Dados'!K11</f>
        <v>58.1</v>
      </c>
      <c r="J11" s="79">
        <f>'Entrada de Dados'!L11</f>
        <v>77.41</v>
      </c>
      <c r="K11" s="79" t="e">
        <f>'Entrada de Dados'!#REF!</f>
        <v>#REF!</v>
      </c>
      <c r="L11" s="79" t="e">
        <f>'Entrada de Dados'!#REF!</f>
        <v>#REF!</v>
      </c>
      <c r="M11" s="79">
        <f>'Entrada de Dados'!O11</f>
        <v>50.48</v>
      </c>
      <c r="N11" s="79">
        <f>'Entrada de Dados'!P11</f>
        <v>69.790000000000006</v>
      </c>
      <c r="P11" s="128" t="str">
        <f>IF('Entrada de Dados'!W11=0,"",'Entrada de Dados'!W11)</f>
        <v/>
      </c>
      <c r="R11" s="123" t="str">
        <f>'Entrada de Dados'!R11</f>
        <v>Sim</v>
      </c>
      <c r="S11" s="135">
        <f>'Entrada de Dados'!S11</f>
        <v>3</v>
      </c>
    </row>
    <row r="12" spans="1:19" ht="15" x14ac:dyDescent="0.25">
      <c r="A12" s="78">
        <f>'Entrada de Dados'!A12</f>
        <v>110145</v>
      </c>
      <c r="B12" s="78" t="str">
        <f>'Entrada de Dados'!B12</f>
        <v>524800701118415</v>
      </c>
      <c r="C12" s="78">
        <f>'Entrada de Dados'!C12</f>
        <v>7896226101453</v>
      </c>
      <c r="D12" s="81" t="str">
        <f>'Entrada de Dados'!D12</f>
        <v xml:space="preserve">DENACEN 06MG COMPRIMIDOS CAIXA 20 </v>
      </c>
      <c r="E12" s="79">
        <f>'Entrada de Dados'!E12</f>
        <v>39.25</v>
      </c>
      <c r="F12" s="79">
        <f>'Entrada de Dados'!F12</f>
        <v>52.43</v>
      </c>
      <c r="G12" s="79">
        <f>'Entrada de Dados'!G12</f>
        <v>41.97</v>
      </c>
      <c r="H12" s="79">
        <f>'Entrada de Dados'!H12</f>
        <v>55.94</v>
      </c>
      <c r="I12" s="79">
        <f>'Entrada de Dados'!K12</f>
        <v>42.56</v>
      </c>
      <c r="J12" s="79">
        <f>'Entrada de Dados'!L12</f>
        <v>56.7</v>
      </c>
      <c r="K12" s="79" t="e">
        <f>'Entrada de Dados'!#REF!</f>
        <v>#REF!</v>
      </c>
      <c r="L12" s="79" t="e">
        <f>'Entrada de Dados'!#REF!</f>
        <v>#REF!</v>
      </c>
      <c r="M12" s="79">
        <f>'Entrada de Dados'!O12</f>
        <v>36.979999999999997</v>
      </c>
      <c r="N12" s="79">
        <f>'Entrada de Dados'!P12</f>
        <v>51.12</v>
      </c>
      <c r="P12" s="128" t="str">
        <f>IF('Entrada de Dados'!W12=0,"",'Entrada de Dados'!W12)</f>
        <v/>
      </c>
      <c r="R12" s="122" t="str">
        <f>'Entrada de Dados'!R12</f>
        <v>Não</v>
      </c>
      <c r="S12" s="134" t="str">
        <f>'Entrada de Dados'!S12</f>
        <v>c</v>
      </c>
    </row>
    <row r="13" spans="1:19" ht="15" x14ac:dyDescent="0.25">
      <c r="A13" s="78">
        <f>'Entrada de Dados'!A13</f>
        <v>110146</v>
      </c>
      <c r="B13" s="78" t="str">
        <f>'Entrada de Dados'!B13</f>
        <v>524800702114413</v>
      </c>
      <c r="C13" s="78">
        <f>'Entrada de Dados'!C13</f>
        <v>7896226101460</v>
      </c>
      <c r="D13" s="81" t="str">
        <f>'Entrada de Dados'!D13</f>
        <v xml:space="preserve">DENACEN 30MG COMPRIMIDOS CAIXA 10 </v>
      </c>
      <c r="E13" s="79">
        <f>'Entrada de Dados'!E13</f>
        <v>104.15</v>
      </c>
      <c r="F13" s="79">
        <f>'Entrada de Dados'!F13</f>
        <v>139.12</v>
      </c>
      <c r="G13" s="79">
        <f>'Entrada de Dados'!G13</f>
        <v>111.37</v>
      </c>
      <c r="H13" s="79">
        <f>'Entrada de Dados'!H13</f>
        <v>148.44999999999999</v>
      </c>
      <c r="I13" s="79">
        <f>'Entrada de Dados'!K13</f>
        <v>112.94</v>
      </c>
      <c r="J13" s="79">
        <f>'Entrada de Dados'!L13</f>
        <v>150.47</v>
      </c>
      <c r="K13" s="79" t="e">
        <f>'Entrada de Dados'!#REF!</f>
        <v>#REF!</v>
      </c>
      <c r="L13" s="79" t="e">
        <f>'Entrada de Dados'!#REF!</f>
        <v>#REF!</v>
      </c>
      <c r="M13" s="79">
        <f>'Entrada de Dados'!O13</f>
        <v>98.14</v>
      </c>
      <c r="N13" s="79">
        <f>'Entrada de Dados'!P13</f>
        <v>135.66999999999999</v>
      </c>
      <c r="P13" s="128" t="str">
        <f>IF('Entrada de Dados'!W13=0,"",'Entrada de Dados'!W13)</f>
        <v/>
      </c>
      <c r="R13" s="122" t="str">
        <f>'Entrada de Dados'!R13</f>
        <v>Não</v>
      </c>
      <c r="S13" s="134" t="str">
        <f>'Entrada de Dados'!S13</f>
        <v>c</v>
      </c>
    </row>
    <row r="14" spans="1:19" ht="15" x14ac:dyDescent="0.25">
      <c r="A14" s="78">
        <f>'Entrada de Dados'!A14</f>
        <v>110150</v>
      </c>
      <c r="B14" s="78" t="str">
        <f>'Entrada de Dados'!B14</f>
        <v>524800801112419</v>
      </c>
      <c r="C14" s="78">
        <f>'Entrada de Dados'!C14</f>
        <v>7896226101507</v>
      </c>
      <c r="D14" s="81" t="str">
        <f>'Entrada de Dados'!D14</f>
        <v>DEXAGIL COMPRIMIDOS CAIXA 20</v>
      </c>
      <c r="E14" s="79">
        <f>'Entrada de Dados'!E14</f>
        <v>32.1</v>
      </c>
      <c r="F14" s="79">
        <f>'Entrada de Dados'!F14</f>
        <v>42.88</v>
      </c>
      <c r="G14" s="79">
        <f>'Entrada de Dados'!G14</f>
        <v>34.33</v>
      </c>
      <c r="H14" s="79">
        <f>'Entrada de Dados'!H14</f>
        <v>45.76</v>
      </c>
      <c r="I14" s="79">
        <f>'Entrada de Dados'!K14</f>
        <v>34.81</v>
      </c>
      <c r="J14" s="79">
        <f>'Entrada de Dados'!L14</f>
        <v>46.38</v>
      </c>
      <c r="K14" s="79" t="e">
        <f>'Entrada de Dados'!#REF!</f>
        <v>#REF!</v>
      </c>
      <c r="L14" s="79" t="e">
        <f>'Entrada de Dados'!#REF!</f>
        <v>#REF!</v>
      </c>
      <c r="M14" s="79">
        <f>'Entrada de Dados'!O14</f>
        <v>30.25</v>
      </c>
      <c r="N14" s="79">
        <f>'Entrada de Dados'!P14</f>
        <v>41.82</v>
      </c>
      <c r="P14" s="128" t="str">
        <f>IF('Entrada de Dados'!W14=0,"",'Entrada de Dados'!W14)</f>
        <v/>
      </c>
      <c r="R14" s="122" t="str">
        <f>'Entrada de Dados'!R14</f>
        <v>Não</v>
      </c>
      <c r="S14" s="134">
        <f>'Entrada de Dados'!S14</f>
        <v>3</v>
      </c>
    </row>
    <row r="15" spans="1:19" ht="15" x14ac:dyDescent="0.25">
      <c r="A15" s="78">
        <f>'Entrada de Dados'!A15</f>
        <v>110290</v>
      </c>
      <c r="B15" s="78" t="str">
        <f>'Entrada de Dados'!B15</f>
        <v>524800802151418</v>
      </c>
      <c r="C15" s="78">
        <f>'Entrada de Dados'!C15</f>
        <v>7896226102900</v>
      </c>
      <c r="D15" s="81" t="str">
        <f>'Entrada de Dados'!D15</f>
        <v>DEXAGIL INJETÁVEL 3X1ML B / 3X2ML A</v>
      </c>
      <c r="E15" s="79">
        <f>'Entrada de Dados'!E15</f>
        <v>17.63</v>
      </c>
      <c r="F15" s="79">
        <f>'Entrada de Dados'!F15</f>
        <v>23.55</v>
      </c>
      <c r="G15" s="79">
        <f>'Entrada de Dados'!G15</f>
        <v>18.850000000000001</v>
      </c>
      <c r="H15" s="79">
        <f>'Entrada de Dados'!H15</f>
        <v>25.12</v>
      </c>
      <c r="I15" s="79">
        <f>'Entrada de Dados'!K15</f>
        <v>19.11</v>
      </c>
      <c r="J15" s="79">
        <f>'Entrada de Dados'!L15</f>
        <v>25.47</v>
      </c>
      <c r="K15" s="79" t="e">
        <f>'Entrada de Dados'!#REF!</f>
        <v>#REF!</v>
      </c>
      <c r="L15" s="79" t="e">
        <f>'Entrada de Dados'!#REF!</f>
        <v>#REF!</v>
      </c>
      <c r="M15" s="79">
        <f>'Entrada de Dados'!O15</f>
        <v>16.61</v>
      </c>
      <c r="N15" s="79">
        <f>'Entrada de Dados'!P15</f>
        <v>22.96</v>
      </c>
      <c r="P15" s="128" t="str">
        <f>IF('Entrada de Dados'!W15=0,"",'Entrada de Dados'!W15)</f>
        <v/>
      </c>
      <c r="R15" s="122" t="str">
        <f>'Entrada de Dados'!R15</f>
        <v>Não</v>
      </c>
      <c r="S15" s="134" t="str">
        <f>'Entrada de Dados'!S15</f>
        <v>c</v>
      </c>
    </row>
    <row r="16" spans="1:19" ht="15" x14ac:dyDescent="0.25">
      <c r="A16" s="78">
        <f>'Entrada de Dados'!A16</f>
        <v>110170</v>
      </c>
      <c r="B16" s="78" t="str">
        <f>'Entrada de Dados'!B16</f>
        <v>524800901117412</v>
      </c>
      <c r="C16" s="78">
        <f>'Entrada de Dados'!C16</f>
        <v>7896226101705</v>
      </c>
      <c r="D16" s="81" t="str">
        <f>'Entrada de Dados'!D16</f>
        <v>ENDOFOLIN 2 MG COMPRIMIDOS CAIXA 20</v>
      </c>
      <c r="E16" s="79">
        <f>'Entrada de Dados'!E16</f>
        <v>14.64</v>
      </c>
      <c r="F16" s="79">
        <f>'Entrada de Dados'!F16</f>
        <v>19.559999999999999</v>
      </c>
      <c r="G16" s="79">
        <f>'Entrada de Dados'!G16</f>
        <v>15.66</v>
      </c>
      <c r="H16" s="79">
        <f>'Entrada de Dados'!H16</f>
        <v>20.87</v>
      </c>
      <c r="I16" s="79">
        <f>'Entrada de Dados'!K16</f>
        <v>15.88</v>
      </c>
      <c r="J16" s="79">
        <f>'Entrada de Dados'!L16</f>
        <v>21.16</v>
      </c>
      <c r="K16" s="79" t="e">
        <f>'Entrada de Dados'!#REF!</f>
        <v>#REF!</v>
      </c>
      <c r="L16" s="79" t="e">
        <f>'Entrada de Dados'!#REF!</f>
        <v>#REF!</v>
      </c>
      <c r="M16" s="79">
        <f>'Entrada de Dados'!O16</f>
        <v>13.8</v>
      </c>
      <c r="N16" s="79">
        <f>'Entrada de Dados'!P16</f>
        <v>19.079999999999998</v>
      </c>
      <c r="P16" s="128" t="str">
        <f>IF('Entrada de Dados'!W16=0,"",'Entrada de Dados'!W16)</f>
        <v/>
      </c>
      <c r="R16" s="122" t="str">
        <f>'Entrada de Dados'!R16</f>
        <v>Não</v>
      </c>
      <c r="S16" s="134" t="str">
        <f>'Entrada de Dados'!S16</f>
        <v>c</v>
      </c>
    </row>
    <row r="17" spans="1:19" ht="15" x14ac:dyDescent="0.25">
      <c r="A17" s="78">
        <f>'Entrada de Dados'!A17</f>
        <v>110171</v>
      </c>
      <c r="B17" s="78" t="str">
        <f>'Entrada de Dados'!B17</f>
        <v>524800902113410</v>
      </c>
      <c r="C17" s="78">
        <f>'Entrada de Dados'!C17</f>
        <v>7896226101712</v>
      </c>
      <c r="D17" s="81" t="str">
        <f>'Entrada de Dados'!D17</f>
        <v>ENDOFOLIN 5 MG COMPRIMIDOS CAIXA 20</v>
      </c>
      <c r="E17" s="79">
        <f>'Entrada de Dados'!E17</f>
        <v>15.83</v>
      </c>
      <c r="F17" s="79">
        <f>'Entrada de Dados'!F17</f>
        <v>21.15</v>
      </c>
      <c r="G17" s="79">
        <f>'Entrada de Dados'!G17</f>
        <v>16.93</v>
      </c>
      <c r="H17" s="79">
        <f>'Entrada de Dados'!H17</f>
        <v>22.57</v>
      </c>
      <c r="I17" s="79">
        <f>'Entrada de Dados'!K17</f>
        <v>17.170000000000002</v>
      </c>
      <c r="J17" s="79">
        <f>'Entrada de Dados'!L17</f>
        <v>22.88</v>
      </c>
      <c r="K17" s="79" t="e">
        <f>'Entrada de Dados'!#REF!</f>
        <v>#REF!</v>
      </c>
      <c r="L17" s="79" t="e">
        <f>'Entrada de Dados'!#REF!</f>
        <v>#REF!</v>
      </c>
      <c r="M17" s="79">
        <f>'Entrada de Dados'!O17</f>
        <v>14.92</v>
      </c>
      <c r="N17" s="79">
        <f>'Entrada de Dados'!P17</f>
        <v>20.63</v>
      </c>
      <c r="P17" s="128" t="str">
        <f>IF('Entrada de Dados'!W17=0,"",'Entrada de Dados'!W17)</f>
        <v/>
      </c>
      <c r="R17" s="122" t="str">
        <f>'Entrada de Dados'!R17</f>
        <v>Não</v>
      </c>
      <c r="S17" s="134" t="str">
        <f>'Entrada de Dados'!S17</f>
        <v>c</v>
      </c>
    </row>
    <row r="18" spans="1:19" ht="15" x14ac:dyDescent="0.25">
      <c r="A18" s="78">
        <f>'Entrada de Dados'!A21</f>
        <v>110851</v>
      </c>
      <c r="B18" s="78" t="str">
        <f>'Entrada de Dados'!B21</f>
        <v>524816090008203</v>
      </c>
      <c r="C18" s="78">
        <f>'Entrada de Dados'!C21</f>
        <v>7896226108513</v>
      </c>
      <c r="D18" s="81" t="str">
        <f>'Entrada de Dados'!D21</f>
        <v>ENDOFOLIN 5 MG COMPRIMIDOS CAIXA 90</v>
      </c>
      <c r="E18" s="79">
        <f>'Entrada de Dados'!E21</f>
        <v>52.9</v>
      </c>
      <c r="F18" s="79">
        <f>'Entrada de Dados'!F21</f>
        <v>70.66</v>
      </c>
      <c r="G18" s="79">
        <f>'Entrada de Dados'!G21</f>
        <v>56.56</v>
      </c>
      <c r="H18" s="79">
        <f>'Entrada de Dados'!H21</f>
        <v>75.39</v>
      </c>
      <c r="I18" s="79">
        <f>'Entrada de Dados'!K21</f>
        <v>57.36</v>
      </c>
      <c r="J18" s="79">
        <f>'Entrada de Dados'!L21</f>
        <v>76.42</v>
      </c>
      <c r="K18" s="79" t="e">
        <f>'Entrada de Dados'!#REF!</f>
        <v>#REF!</v>
      </c>
      <c r="L18" s="79" t="e">
        <f>'Entrada de Dados'!#REF!</f>
        <v>#REF!</v>
      </c>
      <c r="M18" s="79">
        <f>'Entrada de Dados'!O21</f>
        <v>49.84</v>
      </c>
      <c r="N18" s="79">
        <f>'Entrada de Dados'!P21</f>
        <v>68.900000000000006</v>
      </c>
      <c r="P18" s="128" t="str">
        <f>IF('Entrada de Dados'!W21=0,"",'Entrada de Dados'!W21)</f>
        <v/>
      </c>
      <c r="R18" s="122" t="str">
        <f>'Entrada de Dados'!R21</f>
        <v>Sim</v>
      </c>
      <c r="S18" s="134">
        <f>'Entrada de Dados'!S21</f>
        <v>2</v>
      </c>
    </row>
    <row r="19" spans="1:19" ht="15" x14ac:dyDescent="0.25">
      <c r="A19" s="78">
        <f>'Entrada de Dados'!A22</f>
        <v>110172</v>
      </c>
      <c r="B19" s="78" t="str">
        <f>'Entrada de Dados'!B22</f>
        <v>524800903136414</v>
      </c>
      <c r="C19" s="78">
        <f>'Entrada de Dados'!C22</f>
        <v>7896226101729</v>
      </c>
      <c r="D19" s="81" t="str">
        <f>'Entrada de Dados'!D22</f>
        <v>ENDOFOLIN GOTAS FRASCO 30 ML</v>
      </c>
      <c r="E19" s="79">
        <f>'Entrada de Dados'!E22</f>
        <v>8.65</v>
      </c>
      <c r="F19" s="79">
        <f>'Entrada de Dados'!F22</f>
        <v>11.55</v>
      </c>
      <c r="G19" s="79">
        <f>'Entrada de Dados'!G22</f>
        <v>9.25</v>
      </c>
      <c r="H19" s="79">
        <f>'Entrada de Dados'!H22</f>
        <v>12.33</v>
      </c>
      <c r="I19" s="79">
        <f>'Entrada de Dados'!K22</f>
        <v>9.3800000000000008</v>
      </c>
      <c r="J19" s="79">
        <f>'Entrada de Dados'!L22</f>
        <v>12.5</v>
      </c>
      <c r="K19" s="79" t="e">
        <f>'Entrada de Dados'!#REF!</f>
        <v>#REF!</v>
      </c>
      <c r="L19" s="79" t="e">
        <f>'Entrada de Dados'!#REF!</f>
        <v>#REF!</v>
      </c>
      <c r="M19" s="79">
        <f>'Entrada de Dados'!O22</f>
        <v>8.15</v>
      </c>
      <c r="N19" s="79">
        <f>'Entrada de Dados'!P22</f>
        <v>11.27</v>
      </c>
      <c r="P19" s="128" t="str">
        <f>IF('Entrada de Dados'!W22=0,"",'Entrada de Dados'!W22)</f>
        <v/>
      </c>
      <c r="R19" s="122" t="str">
        <f>'Entrada de Dados'!R22</f>
        <v>Não</v>
      </c>
      <c r="S19" s="134" t="str">
        <f>'Entrada de Dados'!S22</f>
        <v>c</v>
      </c>
    </row>
    <row r="20" spans="1:19" ht="15" x14ac:dyDescent="0.25">
      <c r="A20" s="78">
        <f>'Entrada de Dados'!A23</f>
        <v>110173</v>
      </c>
      <c r="B20" s="78" t="str">
        <f>'Entrada de Dados'!B23</f>
        <v>524800904132412</v>
      </c>
      <c r="C20" s="78">
        <f>'Entrada de Dados'!C23</f>
        <v>7896226101736</v>
      </c>
      <c r="D20" s="81" t="str">
        <f>'Entrada de Dados'!D23</f>
        <v>ENDOFOLIN LÍQUIDO FRASCO 100 ML</v>
      </c>
      <c r="E20" s="79">
        <f>'Entrada de Dados'!E23</f>
        <v>11.64</v>
      </c>
      <c r="F20" s="79">
        <f>'Entrada de Dados'!F23</f>
        <v>15.55</v>
      </c>
      <c r="G20" s="79">
        <f>'Entrada de Dados'!G23</f>
        <v>12.44</v>
      </c>
      <c r="H20" s="79">
        <f>'Entrada de Dados'!H23</f>
        <v>16.579999999999998</v>
      </c>
      <c r="I20" s="79">
        <f>'Entrada de Dados'!K23</f>
        <v>12.62</v>
      </c>
      <c r="J20" s="79">
        <f>'Entrada de Dados'!L23</f>
        <v>16.809999999999999</v>
      </c>
      <c r="K20" s="79" t="e">
        <f>'Entrada de Dados'!#REF!</f>
        <v>#REF!</v>
      </c>
      <c r="L20" s="79" t="e">
        <f>'Entrada de Dados'!#REF!</f>
        <v>#REF!</v>
      </c>
      <c r="M20" s="79">
        <f>'Entrada de Dados'!O23</f>
        <v>10.97</v>
      </c>
      <c r="N20" s="79">
        <f>'Entrada de Dados'!P23</f>
        <v>15.17</v>
      </c>
      <c r="P20" s="128" t="str">
        <f>IF('Entrada de Dados'!W23=0,"",'Entrada de Dados'!W23)</f>
        <v/>
      </c>
      <c r="R20" s="122" t="str">
        <f>'Entrada de Dados'!R23</f>
        <v>Não</v>
      </c>
      <c r="S20" s="134" t="str">
        <f>'Entrada de Dados'!S23</f>
        <v>c</v>
      </c>
    </row>
    <row r="21" spans="1:19" ht="15" x14ac:dyDescent="0.25">
      <c r="A21" s="78">
        <f>'Entrada de Dados'!A24</f>
        <v>110011</v>
      </c>
      <c r="B21" s="78" t="str">
        <f>'Entrada de Dados'!B24</f>
        <v>524804201136417</v>
      </c>
      <c r="C21" s="78">
        <f>'Entrada de Dados'!C24</f>
        <v>7896226101699</v>
      </c>
      <c r="D21" s="81" t="str">
        <f>'Entrada de Dados'!D24</f>
        <v>FOLIRON ITF SUSPENSÃO ORAL FR 30ML</v>
      </c>
      <c r="E21" s="79">
        <f>'Entrada de Dados'!E24</f>
        <v>31.07</v>
      </c>
      <c r="F21" s="79">
        <f>'Entrada de Dados'!F24</f>
        <v>41.5</v>
      </c>
      <c r="G21" s="79">
        <f>'Entrada de Dados'!G24</f>
        <v>33.22</v>
      </c>
      <c r="H21" s="79">
        <f>'Entrada de Dados'!H24</f>
        <v>44.28</v>
      </c>
      <c r="I21" s="79">
        <f>'Entrada de Dados'!K24</f>
        <v>33.69</v>
      </c>
      <c r="J21" s="79">
        <f>'Entrada de Dados'!L24</f>
        <v>44.89</v>
      </c>
      <c r="K21" s="79" t="e">
        <f>'Entrada de Dados'!#REF!</f>
        <v>#REF!</v>
      </c>
      <c r="L21" s="79" t="e">
        <f>'Entrada de Dados'!#REF!</f>
        <v>#REF!</v>
      </c>
      <c r="M21" s="79">
        <f>'Entrada de Dados'!O24</f>
        <v>29.27</v>
      </c>
      <c r="N21" s="79">
        <f>'Entrada de Dados'!P24</f>
        <v>40.46</v>
      </c>
      <c r="P21" s="128" t="str">
        <f>IF('Entrada de Dados'!W24=0,"",'Entrada de Dados'!W24)</f>
        <v/>
      </c>
      <c r="R21" s="122" t="str">
        <f>'Entrada de Dados'!R24</f>
        <v>Sim</v>
      </c>
      <c r="S21" s="134">
        <f>'Entrada de Dados'!S24</f>
        <v>2</v>
      </c>
    </row>
    <row r="22" spans="1:19" ht="15" x14ac:dyDescent="0.25">
      <c r="A22" s="78">
        <f>'Entrada de Dados'!A25</f>
        <v>110178</v>
      </c>
      <c r="B22" s="78" t="str">
        <f>'Entrada de Dados'!B25</f>
        <v>524812030007704</v>
      </c>
      <c r="C22" s="78">
        <f>'Entrada de Dados'!C25</f>
        <v>7896226101781</v>
      </c>
      <c r="D22" s="81" t="str">
        <f>'Entrada de Dados'!D25</f>
        <v>FOLIRON COMP REV CT C/ 30</v>
      </c>
      <c r="E22" s="79">
        <f>'Entrada de Dados'!E25</f>
        <v>25.75</v>
      </c>
      <c r="F22" s="79">
        <f>'Entrada de Dados'!F25</f>
        <v>34.4</v>
      </c>
      <c r="G22" s="79">
        <f>'Entrada de Dados'!G25</f>
        <v>27.53</v>
      </c>
      <c r="H22" s="79">
        <f>'Entrada de Dados'!H25</f>
        <v>36.700000000000003</v>
      </c>
      <c r="I22" s="79">
        <f>'Entrada de Dados'!K25</f>
        <v>27.92</v>
      </c>
      <c r="J22" s="79">
        <f>'Entrada de Dados'!L25</f>
        <v>37.200000000000003</v>
      </c>
      <c r="K22" s="79" t="e">
        <f>'Entrada de Dados'!#REF!</f>
        <v>#REF!</v>
      </c>
      <c r="L22" s="79" t="e">
        <f>'Entrada de Dados'!#REF!</f>
        <v>#REF!</v>
      </c>
      <c r="M22" s="79">
        <f>'Entrada de Dados'!O25</f>
        <v>24.26</v>
      </c>
      <c r="N22" s="79">
        <f>'Entrada de Dados'!P25</f>
        <v>33.54</v>
      </c>
      <c r="P22" s="128" t="str">
        <f>IF('Entrada de Dados'!W25=0,"",'Entrada de Dados'!W25)</f>
        <v/>
      </c>
      <c r="R22" s="122" t="str">
        <f>'Entrada de Dados'!R25</f>
        <v>Sim</v>
      </c>
      <c r="S22" s="134">
        <f>'Entrada de Dados'!S25</f>
        <v>2</v>
      </c>
    </row>
    <row r="23" spans="1:19" ht="15" x14ac:dyDescent="0.25">
      <c r="A23" s="78">
        <f>'Entrada de Dados'!A28</f>
        <v>110180</v>
      </c>
      <c r="B23" s="78" t="str">
        <f>'Entrada de Dados'!B28</f>
        <v>524801001152414</v>
      </c>
      <c r="C23" s="78">
        <f>'Entrada de Dados'!C28</f>
        <v>7896226101804</v>
      </c>
      <c r="D23" s="81" t="str">
        <f>'Entrada de Dados'!D28</f>
        <v>FRUTOPLEX ENDOVENOSO CAIXA 3 X 10 ML</v>
      </c>
      <c r="E23" s="79">
        <f>'Entrada de Dados'!E28</f>
        <v>16.29</v>
      </c>
      <c r="F23" s="79">
        <f>'Entrada de Dados'!F28</f>
        <v>21.76</v>
      </c>
      <c r="G23" s="79">
        <f>'Entrada de Dados'!G28</f>
        <v>17.420000000000002</v>
      </c>
      <c r="H23" s="79">
        <f>'Entrada de Dados'!H28</f>
        <v>23.22</v>
      </c>
      <c r="I23" s="79">
        <f>'Entrada de Dados'!K28</f>
        <v>17.66</v>
      </c>
      <c r="J23" s="79">
        <f>'Entrada de Dados'!L28</f>
        <v>23.53</v>
      </c>
      <c r="K23" s="79" t="e">
        <f>'Entrada de Dados'!#REF!</f>
        <v>#REF!</v>
      </c>
      <c r="L23" s="79" t="e">
        <f>'Entrada de Dados'!#REF!</f>
        <v>#REF!</v>
      </c>
      <c r="M23" s="79">
        <f>'Entrada de Dados'!O28</f>
        <v>15.35</v>
      </c>
      <c r="N23" s="79">
        <f>'Entrada de Dados'!P28</f>
        <v>21.22</v>
      </c>
      <c r="P23" s="128" t="str">
        <f>IF('Entrada de Dados'!W28=0,"",'Entrada de Dados'!W28)</f>
        <v/>
      </c>
      <c r="R23" s="122" t="str">
        <f>'Entrada de Dados'!R28</f>
        <v>Não</v>
      </c>
      <c r="S23" s="134" t="str">
        <f>'Entrada de Dados'!S28</f>
        <v>c</v>
      </c>
    </row>
    <row r="24" spans="1:19" ht="15" x14ac:dyDescent="0.25">
      <c r="A24" s="78">
        <f>'Entrada de Dados'!A29</f>
        <v>110181</v>
      </c>
      <c r="B24" s="78" t="str">
        <f>'Entrada de Dados'!B29</f>
        <v>524801002159412</v>
      </c>
      <c r="C24" s="78">
        <f>'Entrada de Dados'!C29</f>
        <v>7896226101811</v>
      </c>
      <c r="D24" s="81" t="str">
        <f>'Entrada de Dados'!D29</f>
        <v>FRUTOPLEX ENDOVENOSO CAIXA 3 X 20 ML</v>
      </c>
      <c r="E24" s="79">
        <f>'Entrada de Dados'!E29</f>
        <v>26.74</v>
      </c>
      <c r="F24" s="79">
        <f>'Entrada de Dados'!F29</f>
        <v>35.71</v>
      </c>
      <c r="G24" s="79">
        <f>'Entrada de Dados'!G29</f>
        <v>28.59</v>
      </c>
      <c r="H24" s="79">
        <f>'Entrada de Dados'!H29</f>
        <v>38.11</v>
      </c>
      <c r="I24" s="79">
        <f>'Entrada de Dados'!K29</f>
        <v>28.99</v>
      </c>
      <c r="J24" s="79">
        <f>'Entrada de Dados'!L29</f>
        <v>38.630000000000003</v>
      </c>
      <c r="K24" s="79" t="e">
        <f>'Entrada de Dados'!#REF!</f>
        <v>#REF!</v>
      </c>
      <c r="L24" s="79" t="e">
        <f>'Entrada de Dados'!#REF!</f>
        <v>#REF!</v>
      </c>
      <c r="M24" s="79">
        <f>'Entrada de Dados'!O29</f>
        <v>25.19</v>
      </c>
      <c r="N24" s="79">
        <f>'Entrada de Dados'!P29</f>
        <v>34.83</v>
      </c>
      <c r="P24" s="128" t="str">
        <f>IF('Entrada de Dados'!W29=0,"",'Entrada de Dados'!W29)</f>
        <v/>
      </c>
      <c r="R24" s="122" t="str">
        <f>'Entrada de Dados'!R29</f>
        <v>Não</v>
      </c>
      <c r="S24" s="134" t="str">
        <f>'Entrada de Dados'!S29</f>
        <v>c</v>
      </c>
    </row>
    <row r="25" spans="1:19" ht="15" x14ac:dyDescent="0.25">
      <c r="A25" s="78">
        <f>'Entrada de Dados'!A30</f>
        <v>110202</v>
      </c>
      <c r="B25" s="78" t="str">
        <f>'Entrada de Dados'!B30</f>
        <v>524801303116410</v>
      </c>
      <c r="C25" s="78">
        <f>'Entrada de Dados'!C30</f>
        <v>7896226102023</v>
      </c>
      <c r="D25" s="81" t="str">
        <f>'Entrada de Dados'!D30</f>
        <v>INFLANAN FC 20 MG COMPRIMIDOS CAIXA 16</v>
      </c>
      <c r="E25" s="79">
        <f>'Entrada de Dados'!E30</f>
        <v>19.97</v>
      </c>
      <c r="F25" s="79">
        <f>'Entrada de Dados'!F30</f>
        <v>26.68</v>
      </c>
      <c r="G25" s="79">
        <f>'Entrada de Dados'!G30</f>
        <v>21.36</v>
      </c>
      <c r="H25" s="79">
        <f>'Entrada de Dados'!H30</f>
        <v>28.47</v>
      </c>
      <c r="I25" s="79">
        <f>'Entrada de Dados'!K30</f>
        <v>21.66</v>
      </c>
      <c r="J25" s="79">
        <f>'Entrada de Dados'!L30</f>
        <v>28.85</v>
      </c>
      <c r="K25" s="79" t="e">
        <f>'Entrada de Dados'!#REF!</f>
        <v>#REF!</v>
      </c>
      <c r="L25" s="79" t="e">
        <f>'Entrada de Dados'!#REF!</f>
        <v>#REF!</v>
      </c>
      <c r="M25" s="79">
        <f>'Entrada de Dados'!O30</f>
        <v>18.82</v>
      </c>
      <c r="N25" s="79">
        <f>'Entrada de Dados'!P30</f>
        <v>26.01</v>
      </c>
      <c r="P25" s="128" t="str">
        <f>IF('Entrada de Dados'!W30=0,"",'Entrada de Dados'!W30)</f>
        <v/>
      </c>
      <c r="R25" s="122" t="str">
        <f>'Entrada de Dados'!R30</f>
        <v>Não</v>
      </c>
      <c r="S25" s="134" t="str">
        <f>'Entrada de Dados'!S30</f>
        <v>c</v>
      </c>
    </row>
    <row r="26" spans="1:19" ht="15" x14ac:dyDescent="0.25">
      <c r="A26" s="78">
        <f>'Entrada de Dados'!A31</f>
        <v>110201</v>
      </c>
      <c r="B26" s="78" t="str">
        <f>'Entrada de Dados'!B31</f>
        <v>524801302111415</v>
      </c>
      <c r="C26" s="78">
        <f>'Entrada de Dados'!C31</f>
        <v>7896226102016</v>
      </c>
      <c r="D26" s="81" t="str">
        <f>'Entrada de Dados'!D31</f>
        <v>INFLANAN FC 20 MG COMPRIMIDOS CAIXA 8</v>
      </c>
      <c r="E26" s="79">
        <f>'Entrada de Dados'!E31</f>
        <v>10.5</v>
      </c>
      <c r="F26" s="79">
        <f>'Entrada de Dados'!F31</f>
        <v>14.02</v>
      </c>
      <c r="G26" s="79">
        <f>'Entrada de Dados'!G31</f>
        <v>11.23</v>
      </c>
      <c r="H26" s="79">
        <f>'Entrada de Dados'!H31</f>
        <v>14.97</v>
      </c>
      <c r="I26" s="79">
        <f>'Entrada de Dados'!K31</f>
        <v>11.39</v>
      </c>
      <c r="J26" s="79">
        <f>'Entrada de Dados'!L31</f>
        <v>15.17</v>
      </c>
      <c r="K26" s="79" t="e">
        <f>'Entrada de Dados'!#REF!</f>
        <v>#REF!</v>
      </c>
      <c r="L26" s="79" t="e">
        <f>'Entrada de Dados'!#REF!</f>
        <v>#REF!</v>
      </c>
      <c r="M26" s="79">
        <f>'Entrada de Dados'!O31</f>
        <v>9.89</v>
      </c>
      <c r="N26" s="79">
        <f>'Entrada de Dados'!P31</f>
        <v>13.68</v>
      </c>
      <c r="P26" s="128" t="str">
        <f>IF('Entrada de Dados'!W31=0,"",'Entrada de Dados'!W31)</f>
        <v/>
      </c>
      <c r="R26" s="122" t="str">
        <f>'Entrada de Dados'!R31</f>
        <v>Não</v>
      </c>
      <c r="S26" s="134" t="str">
        <f>'Entrada de Dados'!S31</f>
        <v>c</v>
      </c>
    </row>
    <row r="27" spans="1:19" ht="15" x14ac:dyDescent="0.25">
      <c r="A27" s="78">
        <f>'Entrada de Dados'!A32</f>
        <v>110270</v>
      </c>
      <c r="B27" s="78">
        <f>'Entrada de Dados'!B32</f>
        <v>0</v>
      </c>
      <c r="C27" s="78">
        <f>'Entrada de Dados'!C32</f>
        <v>7896226102702</v>
      </c>
      <c r="D27" s="81" t="str">
        <f>'Entrada de Dados'!D32</f>
        <v>IPERISAN COMPRIMIDOS CAIXA COM 20</v>
      </c>
      <c r="E27" s="79">
        <f>'Entrada de Dados'!E32</f>
        <v>40.31</v>
      </c>
      <c r="F27" s="79">
        <f>'Entrada de Dados'!F32</f>
        <v>53.84</v>
      </c>
      <c r="G27" s="79">
        <f>'Entrada de Dados'!G32</f>
        <v>43.1</v>
      </c>
      <c r="H27" s="79">
        <f>'Entrada de Dados'!H32</f>
        <v>57.45</v>
      </c>
      <c r="I27" s="79">
        <f>'Entrada de Dados'!K32</f>
        <v>43.71</v>
      </c>
      <c r="J27" s="79">
        <f>'Entrada de Dados'!L32</f>
        <v>58.23</v>
      </c>
      <c r="K27" s="79" t="e">
        <f>'Entrada de Dados'!#REF!</f>
        <v>#REF!</v>
      </c>
      <c r="L27" s="79" t="e">
        <f>'Entrada de Dados'!#REF!</f>
        <v>#REF!</v>
      </c>
      <c r="M27" s="79">
        <f>'Entrada de Dados'!O32</f>
        <v>37.979999999999997</v>
      </c>
      <c r="N27" s="79">
        <f>'Entrada de Dados'!P32</f>
        <v>52.5</v>
      </c>
      <c r="P27" s="128" t="str">
        <f>IF('Entrada de Dados'!W32=0,"",'Entrada de Dados'!W32)</f>
        <v/>
      </c>
      <c r="R27" s="122" t="str">
        <f>'Entrada de Dados'!R32</f>
        <v>Não</v>
      </c>
      <c r="S27" s="134" t="str">
        <f>'Entrada de Dados'!S32</f>
        <v>c</v>
      </c>
    </row>
    <row r="28" spans="1:19" ht="15" x14ac:dyDescent="0.25">
      <c r="A28" s="78">
        <f>'Entrada de Dados'!A33</f>
        <v>110271</v>
      </c>
      <c r="B28" s="78">
        <f>'Entrada de Dados'!B33</f>
        <v>0</v>
      </c>
      <c r="C28" s="78">
        <f>'Entrada de Dados'!C33</f>
        <v>7896226102719</v>
      </c>
      <c r="D28" s="81" t="str">
        <f>'Entrada de Dados'!D33</f>
        <v>IPERISAN COMPRIMIDOS CAIXA COM 30</v>
      </c>
      <c r="E28" s="79">
        <f>'Entrada de Dados'!E33</f>
        <v>54.34</v>
      </c>
      <c r="F28" s="79">
        <f>'Entrada de Dados'!F33</f>
        <v>72.59</v>
      </c>
      <c r="G28" s="79">
        <f>'Entrada de Dados'!G33</f>
        <v>58.11</v>
      </c>
      <c r="H28" s="79">
        <f>'Entrada de Dados'!H33</f>
        <v>77.459999999999994</v>
      </c>
      <c r="I28" s="79">
        <f>'Entrada de Dados'!K33</f>
        <v>58.93</v>
      </c>
      <c r="J28" s="79">
        <f>'Entrada de Dados'!L33</f>
        <v>78.510000000000005</v>
      </c>
      <c r="K28" s="79" t="e">
        <f>'Entrada de Dados'!#REF!</f>
        <v>#REF!</v>
      </c>
      <c r="L28" s="79" t="e">
        <f>'Entrada de Dados'!#REF!</f>
        <v>#REF!</v>
      </c>
      <c r="M28" s="79">
        <f>'Entrada de Dados'!O33</f>
        <v>51.2</v>
      </c>
      <c r="N28" s="79">
        <f>'Entrada de Dados'!P33</f>
        <v>70.790000000000006</v>
      </c>
      <c r="P28" s="128" t="str">
        <f>IF('Entrada de Dados'!W33=0,"",'Entrada de Dados'!W33)</f>
        <v/>
      </c>
      <c r="R28" s="122" t="str">
        <f>'Entrada de Dados'!R33</f>
        <v>Não</v>
      </c>
      <c r="S28" s="134" t="str">
        <f>'Entrada de Dados'!S33</f>
        <v>c</v>
      </c>
    </row>
    <row r="29" spans="1:19" ht="15" x14ac:dyDescent="0.25">
      <c r="A29" s="78">
        <f>'Entrada de Dados'!A34</f>
        <v>110272</v>
      </c>
      <c r="B29" s="78">
        <f>'Entrada de Dados'!B34</f>
        <v>0</v>
      </c>
      <c r="C29" s="78">
        <f>'Entrada de Dados'!C34</f>
        <v>7896226102726</v>
      </c>
      <c r="D29" s="81" t="str">
        <f>'Entrada de Dados'!D34</f>
        <v>IPERISAN COMPRIMIDOS CAIXA COM 60</v>
      </c>
      <c r="E29" s="79">
        <f>'Entrada de Dados'!E34</f>
        <v>96.65</v>
      </c>
      <c r="F29" s="79">
        <f>'Entrada de Dados'!F34</f>
        <v>129.1</v>
      </c>
      <c r="G29" s="79">
        <f>'Entrada de Dados'!G34</f>
        <v>103.35</v>
      </c>
      <c r="H29" s="79">
        <f>'Entrada de Dados'!H34</f>
        <v>137.76</v>
      </c>
      <c r="I29" s="79">
        <f>'Entrada de Dados'!K34</f>
        <v>104.81</v>
      </c>
      <c r="J29" s="79">
        <f>'Entrada de Dados'!L34</f>
        <v>139.63</v>
      </c>
      <c r="K29" s="79" t="e">
        <f>'Entrada de Dados'!#REF!</f>
        <v>#REF!</v>
      </c>
      <c r="L29" s="79" t="e">
        <f>'Entrada de Dados'!#REF!</f>
        <v>#REF!</v>
      </c>
      <c r="M29" s="79">
        <f>'Entrada de Dados'!O34</f>
        <v>91.07</v>
      </c>
      <c r="N29" s="79">
        <f>'Entrada de Dados'!P34</f>
        <v>125.9</v>
      </c>
      <c r="P29" s="128" t="str">
        <f>IF('Entrada de Dados'!W34=0,"",'Entrada de Dados'!W34)</f>
        <v/>
      </c>
      <c r="R29" s="122" t="str">
        <f>'Entrada de Dados'!R34</f>
        <v>Não</v>
      </c>
      <c r="S29" s="134" t="str">
        <f>'Entrada de Dados'!S34</f>
        <v>c</v>
      </c>
    </row>
    <row r="30" spans="1:19" ht="15" x14ac:dyDescent="0.25">
      <c r="A30" s="78">
        <f>'Entrada de Dados'!A35</f>
        <v>110205</v>
      </c>
      <c r="B30" s="78" t="str">
        <f>'Entrada de Dados'!B35</f>
        <v>524801601117415</v>
      </c>
      <c r="C30" s="78">
        <f>'Entrada de Dados'!C35</f>
        <v>7896226102054</v>
      </c>
      <c r="D30" s="81" t="str">
        <f>'Entrada de Dados'!D35</f>
        <v>LOSARTEC 25MG COMPRIMIDOS CAIXA 10</v>
      </c>
      <c r="E30" s="79">
        <f>'Entrada de Dados'!E35</f>
        <v>17</v>
      </c>
      <c r="F30" s="79">
        <f>'Entrada de Dados'!F35</f>
        <v>22.71</v>
      </c>
      <c r="G30" s="79">
        <f>'Entrada de Dados'!G35</f>
        <v>18.18</v>
      </c>
      <c r="H30" s="79">
        <f>'Entrada de Dados'!H35</f>
        <v>24.23</v>
      </c>
      <c r="I30" s="79">
        <f>'Entrada de Dados'!K35</f>
        <v>18.440000000000001</v>
      </c>
      <c r="J30" s="79">
        <f>'Entrada de Dados'!L35</f>
        <v>24.57</v>
      </c>
      <c r="K30" s="79" t="e">
        <f>'Entrada de Dados'!#REF!</f>
        <v>#REF!</v>
      </c>
      <c r="L30" s="79" t="e">
        <f>'Entrada de Dados'!#REF!</f>
        <v>#REF!</v>
      </c>
      <c r="M30" s="79">
        <f>'Entrada de Dados'!O35</f>
        <v>16.02</v>
      </c>
      <c r="N30" s="79">
        <f>'Entrada de Dados'!P35</f>
        <v>22.15</v>
      </c>
      <c r="P30" s="128" t="str">
        <f>IF('Entrada de Dados'!W35=0,"",'Entrada de Dados'!W35)</f>
        <v/>
      </c>
      <c r="R30" s="122" t="str">
        <f>'Entrada de Dados'!R35</f>
        <v>Sim</v>
      </c>
      <c r="S30" s="134" t="str">
        <f>'Entrada de Dados'!S35</f>
        <v>c</v>
      </c>
    </row>
    <row r="31" spans="1:19" ht="15" x14ac:dyDescent="0.25">
      <c r="A31" s="78">
        <f>'Entrada de Dados'!A36</f>
        <v>110278</v>
      </c>
      <c r="B31" s="78" t="str">
        <f>'Entrada de Dados'!B36</f>
        <v>524801602113413</v>
      </c>
      <c r="C31" s="78">
        <f>'Entrada de Dados'!C36</f>
        <v>7896226102061</v>
      </c>
      <c r="D31" s="81" t="str">
        <f>'Entrada de Dados'!D36</f>
        <v>LOSARTEC 25MG COMPRIMIDOS CAIXA 30</v>
      </c>
      <c r="E31" s="79">
        <f>'Entrada de Dados'!E36</f>
        <v>40.18</v>
      </c>
      <c r="F31" s="79">
        <f>'Entrada de Dados'!F36</f>
        <v>53.67</v>
      </c>
      <c r="G31" s="79">
        <f>'Entrada de Dados'!G36</f>
        <v>42.97</v>
      </c>
      <c r="H31" s="79">
        <f>'Entrada de Dados'!H36</f>
        <v>57.28</v>
      </c>
      <c r="I31" s="79">
        <f>'Entrada de Dados'!K36</f>
        <v>43.57</v>
      </c>
      <c r="J31" s="79">
        <f>'Entrada de Dados'!L36</f>
        <v>58.05</v>
      </c>
      <c r="K31" s="79" t="e">
        <f>'Entrada de Dados'!#REF!</f>
        <v>#REF!</v>
      </c>
      <c r="L31" s="79" t="e">
        <f>'Entrada de Dados'!#REF!</f>
        <v>#REF!</v>
      </c>
      <c r="M31" s="79">
        <f>'Entrada de Dados'!O36</f>
        <v>37.86</v>
      </c>
      <c r="N31" s="79">
        <f>'Entrada de Dados'!P36</f>
        <v>52.34</v>
      </c>
      <c r="P31" s="128" t="str">
        <f>IF('Entrada de Dados'!W36=0,"",'Entrada de Dados'!W36)</f>
        <v/>
      </c>
      <c r="R31" s="122" t="str">
        <f>'Entrada de Dados'!R36</f>
        <v>Sim</v>
      </c>
      <c r="S31" s="134">
        <f>'Entrada de Dados'!S36</f>
        <v>1</v>
      </c>
    </row>
    <row r="32" spans="1:19" ht="15" x14ac:dyDescent="0.25">
      <c r="A32" s="78">
        <f>'Entrada de Dados'!A37</f>
        <v>110207</v>
      </c>
      <c r="B32" s="78" t="str">
        <f>'Entrada de Dados'!B37</f>
        <v>524801603111414</v>
      </c>
      <c r="C32" s="78">
        <f>'Entrada de Dados'!C37</f>
        <v>7896226102078</v>
      </c>
      <c r="D32" s="81" t="str">
        <f>'Entrada de Dados'!D37</f>
        <v>LOSARTEC 50MG COMPRIMIDOS CAIXA 10</v>
      </c>
      <c r="E32" s="79">
        <f>'Entrada de Dados'!E37</f>
        <v>25.41</v>
      </c>
      <c r="F32" s="79">
        <f>'Entrada de Dados'!F37</f>
        <v>33.94</v>
      </c>
      <c r="G32" s="79">
        <f>'Entrada de Dados'!G37</f>
        <v>27.17</v>
      </c>
      <c r="H32" s="79">
        <f>'Entrada de Dados'!H37</f>
        <v>36.22</v>
      </c>
      <c r="I32" s="79">
        <f>'Entrada de Dados'!K37</f>
        <v>27.55</v>
      </c>
      <c r="J32" s="79">
        <f>'Entrada de Dados'!L37</f>
        <v>36.71</v>
      </c>
      <c r="K32" s="79" t="e">
        <f>'Entrada de Dados'!#REF!</f>
        <v>#REF!</v>
      </c>
      <c r="L32" s="79" t="e">
        <f>'Entrada de Dados'!#REF!</f>
        <v>#REF!</v>
      </c>
      <c r="M32" s="79">
        <f>'Entrada de Dados'!O37</f>
        <v>23.94</v>
      </c>
      <c r="N32" s="79">
        <f>'Entrada de Dados'!P37</f>
        <v>33.1</v>
      </c>
      <c r="P32" s="128" t="str">
        <f>IF('Entrada de Dados'!W37=0,"",'Entrada de Dados'!W37)</f>
        <v/>
      </c>
      <c r="R32" s="122" t="str">
        <f>'Entrada de Dados'!R37</f>
        <v>Não</v>
      </c>
      <c r="S32" s="134" t="str">
        <f>'Entrada de Dados'!S37</f>
        <v>c</v>
      </c>
    </row>
    <row r="33" spans="1:19" ht="15" x14ac:dyDescent="0.25">
      <c r="A33" s="78">
        <f>'Entrada de Dados'!A38</f>
        <v>110208</v>
      </c>
      <c r="B33" s="78" t="str">
        <f>'Entrada de Dados'!B38</f>
        <v>524801604116411</v>
      </c>
      <c r="C33" s="78">
        <f>'Entrada de Dados'!C38</f>
        <v>7896226102085</v>
      </c>
      <c r="D33" s="81" t="str">
        <f>'Entrada de Dados'!D38</f>
        <v>LOSARTEC 50MG COMPRIMIDOS CAIXA 30</v>
      </c>
      <c r="E33" s="79">
        <f>'Entrada de Dados'!E38</f>
        <v>58.01</v>
      </c>
      <c r="F33" s="79">
        <f>'Entrada de Dados'!F38</f>
        <v>77.489999999999995</v>
      </c>
      <c r="G33" s="79">
        <f>'Entrada de Dados'!G38</f>
        <v>62.04</v>
      </c>
      <c r="H33" s="79">
        <f>'Entrada de Dados'!H38</f>
        <v>82.69</v>
      </c>
      <c r="I33" s="79">
        <f>'Entrada de Dados'!K38</f>
        <v>62.91</v>
      </c>
      <c r="J33" s="79">
        <f>'Entrada de Dados'!L38</f>
        <v>83.82</v>
      </c>
      <c r="K33" s="79" t="e">
        <f>'Entrada de Dados'!#REF!</f>
        <v>#REF!</v>
      </c>
      <c r="L33" s="79" t="e">
        <f>'Entrada de Dados'!#REF!</f>
        <v>#REF!</v>
      </c>
      <c r="M33" s="79">
        <f>'Entrada de Dados'!O38</f>
        <v>54.66</v>
      </c>
      <c r="N33" s="79">
        <f>'Entrada de Dados'!P38</f>
        <v>75.56</v>
      </c>
      <c r="P33" s="128" t="str">
        <f>IF('Entrada de Dados'!W38=0,"",'Entrada de Dados'!W38)</f>
        <v/>
      </c>
      <c r="R33" s="122" t="str">
        <f>'Entrada de Dados'!R38</f>
        <v>Não</v>
      </c>
      <c r="S33" s="134" t="str">
        <f>'Entrada de Dados'!S38</f>
        <v>c</v>
      </c>
    </row>
    <row r="34" spans="1:19" ht="15" x14ac:dyDescent="0.25">
      <c r="A34" s="78">
        <f>'Entrada de Dados'!A39</f>
        <v>110295</v>
      </c>
      <c r="B34" s="78" t="str">
        <f>'Entrada de Dados'!B39</f>
        <v>524804101115418</v>
      </c>
      <c r="C34" s="78">
        <f>'Entrada de Dados'!C39</f>
        <v>7896226102955</v>
      </c>
      <c r="D34" s="81" t="str">
        <f>'Entrada de Dados'!D39</f>
        <v xml:space="preserve">MAGNEN B6 COMP REVESTIDO CAIXA 30 </v>
      </c>
      <c r="E34" s="79">
        <f>'Entrada de Dados'!E39</f>
        <v>56.9</v>
      </c>
      <c r="F34" s="79">
        <f>'Entrada de Dados'!F39</f>
        <v>76.010000000000005</v>
      </c>
      <c r="G34" s="79">
        <f>'Entrada de Dados'!G39</f>
        <v>60.84</v>
      </c>
      <c r="H34" s="79">
        <f>'Entrada de Dados'!H39</f>
        <v>81.099999999999994</v>
      </c>
      <c r="I34" s="79">
        <f>'Entrada de Dados'!K39</f>
        <v>61.7</v>
      </c>
      <c r="J34" s="79">
        <f>'Entrada de Dados'!L39</f>
        <v>82.21</v>
      </c>
      <c r="K34" s="79" t="e">
        <f>'Entrada de Dados'!#REF!</f>
        <v>#REF!</v>
      </c>
      <c r="L34" s="79" t="e">
        <f>'Entrada de Dados'!#REF!</f>
        <v>#REF!</v>
      </c>
      <c r="M34" s="79">
        <f>'Entrada de Dados'!O39</f>
        <v>53.61</v>
      </c>
      <c r="N34" s="79">
        <f>'Entrada de Dados'!P39</f>
        <v>74.11</v>
      </c>
      <c r="P34" s="128">
        <f>IF('Entrada de Dados'!W39=0,"",'Entrada de Dados'!W39)</f>
        <v>9.4999999999999998E-3</v>
      </c>
      <c r="R34" s="121" t="str">
        <f>'Entrada de Dados'!R39</f>
        <v>Sim</v>
      </c>
      <c r="S34" s="133" t="str">
        <f>'Entrada de Dados'!S39</f>
        <v>Lib</v>
      </c>
    </row>
    <row r="35" spans="1:19" ht="15" x14ac:dyDescent="0.25">
      <c r="A35" s="78">
        <f>'Entrada de Dados'!A40</f>
        <v>110296</v>
      </c>
      <c r="B35" s="78">
        <f>'Entrada de Dados'!B40</f>
        <v>0</v>
      </c>
      <c r="C35" s="78">
        <f>'Entrada de Dados'!C40</f>
        <v>7896226102931</v>
      </c>
      <c r="D35" s="81" t="str">
        <f>'Entrada de Dados'!D40</f>
        <v xml:space="preserve">MAGNEN B6 COMP REVESTIDO CAIXA 10 </v>
      </c>
      <c r="E35" s="79">
        <f>'Entrada de Dados'!E40</f>
        <v>21.59</v>
      </c>
      <c r="F35" s="79">
        <f>'Entrada de Dados'!F40</f>
        <v>28.82</v>
      </c>
      <c r="G35" s="79">
        <f>'Entrada de Dados'!G40</f>
        <v>23.07</v>
      </c>
      <c r="H35" s="79">
        <f>'Entrada de Dados'!H40</f>
        <v>30.76</v>
      </c>
      <c r="I35" s="79">
        <f>'Entrada de Dados'!K40</f>
        <v>23.4</v>
      </c>
      <c r="J35" s="79">
        <f>'Entrada de Dados'!L40</f>
        <v>31.18</v>
      </c>
      <c r="K35" s="79" t="e">
        <f>'Entrada de Dados'!#REF!</f>
        <v>#REF!</v>
      </c>
      <c r="L35" s="79" t="e">
        <f>'Entrada de Dados'!#REF!</f>
        <v>#REF!</v>
      </c>
      <c r="M35" s="79">
        <f>'Entrada de Dados'!O40</f>
        <v>20.34</v>
      </c>
      <c r="N35" s="79">
        <f>'Entrada de Dados'!P40</f>
        <v>28.11</v>
      </c>
      <c r="P35" s="128">
        <f>IF('Entrada de Dados'!W40=0,"",'Entrada de Dados'!W40)</f>
        <v>5.0000000000000001E-3</v>
      </c>
      <c r="R35" s="121" t="str">
        <f>'Entrada de Dados'!R40</f>
        <v>Sim</v>
      </c>
      <c r="S35" s="133" t="str">
        <f>'Entrada de Dados'!S40</f>
        <v>Lib</v>
      </c>
    </row>
    <row r="36" spans="1:19" ht="15" x14ac:dyDescent="0.25">
      <c r="A36" s="80">
        <f>'Entrada de Dados'!A41</f>
        <v>110214</v>
      </c>
      <c r="B36" s="80">
        <f>'Entrada de Dados'!B41</f>
        <v>0</v>
      </c>
      <c r="C36" s="80">
        <f>'Entrada de Dados'!C41</f>
        <v>7896226100128</v>
      </c>
      <c r="D36" s="82" t="str">
        <f>'Entrada de Dados'!D41</f>
        <v>MONALESS 600 MG COM 10 CAPSULAS</v>
      </c>
      <c r="E36" s="79">
        <f>'Entrada de Dados'!E41</f>
        <v>20.53</v>
      </c>
      <c r="F36" s="79">
        <f>'Entrada de Dados'!F41</f>
        <v>27.42</v>
      </c>
      <c r="G36" s="79">
        <f>'Entrada de Dados'!G41</f>
        <v>21.94</v>
      </c>
      <c r="H36" s="79">
        <f>'Entrada de Dados'!H41</f>
        <v>29.25</v>
      </c>
      <c r="I36" s="79">
        <f>'Entrada de Dados'!K41</f>
        <v>22.26</v>
      </c>
      <c r="J36" s="79">
        <f>'Entrada de Dados'!L41</f>
        <v>29.64</v>
      </c>
      <c r="K36" s="79" t="e">
        <f>'Entrada de Dados'!#REF!</f>
        <v>#REF!</v>
      </c>
      <c r="L36" s="79" t="e">
        <f>'Entrada de Dados'!#REF!</f>
        <v>#REF!</v>
      </c>
      <c r="M36" s="79">
        <f>'Entrada de Dados'!O41</f>
        <v>19.34</v>
      </c>
      <c r="N36" s="79">
        <f>'Entrada de Dados'!P41</f>
        <v>26.74</v>
      </c>
      <c r="P36" s="128">
        <f>IF('Entrada de Dados'!W41=0,"",'Entrada de Dados'!W41)</f>
        <v>4.2000000000000003E-2</v>
      </c>
      <c r="R36" s="121" t="str">
        <f>'Entrada de Dados'!R41</f>
        <v>Sim</v>
      </c>
      <c r="S36" s="133" t="str">
        <f>'Entrada de Dados'!S41</f>
        <v>Lib</v>
      </c>
    </row>
    <row r="37" spans="1:19" ht="15" x14ac:dyDescent="0.25">
      <c r="A37" s="80">
        <f>'Entrada de Dados'!A42</f>
        <v>110213</v>
      </c>
      <c r="B37" s="80">
        <f>'Entrada de Dados'!B42</f>
        <v>0</v>
      </c>
      <c r="C37" s="80">
        <f>'Entrada de Dados'!C42</f>
        <v>7896226102139</v>
      </c>
      <c r="D37" s="82" t="str">
        <f>'Entrada de Dados'!D42</f>
        <v>MONALESS 600 MG COM 30 CAPSULAS</v>
      </c>
      <c r="E37" s="79">
        <f>'Entrada de Dados'!E42</f>
        <v>50.47</v>
      </c>
      <c r="F37" s="79">
        <f>'Entrada de Dados'!F42</f>
        <v>67.430000000000007</v>
      </c>
      <c r="G37" s="79">
        <f>'Entrada de Dados'!G42</f>
        <v>53.98</v>
      </c>
      <c r="H37" s="79">
        <f>'Entrada de Dados'!H42</f>
        <v>71.95</v>
      </c>
      <c r="I37" s="79">
        <f>'Entrada de Dados'!K42</f>
        <v>54.74</v>
      </c>
      <c r="J37" s="79">
        <f>'Entrada de Dados'!L42</f>
        <v>72.92</v>
      </c>
      <c r="K37" s="79" t="e">
        <f>'Entrada de Dados'!#REF!</f>
        <v>#REF!</v>
      </c>
      <c r="L37" s="79" t="e">
        <f>'Entrada de Dados'!#REF!</f>
        <v>#REF!</v>
      </c>
      <c r="M37" s="79">
        <f>'Entrada de Dados'!O42</f>
        <v>47.56</v>
      </c>
      <c r="N37" s="79">
        <f>'Entrada de Dados'!P42</f>
        <v>65.75</v>
      </c>
      <c r="P37" s="128">
        <f>IF('Entrada de Dados'!W42=0,"",'Entrada de Dados'!W42)</f>
        <v>4.3499999999999997E-2</v>
      </c>
      <c r="R37" s="121" t="str">
        <f>'Entrada de Dados'!R42</f>
        <v>Sim</v>
      </c>
      <c r="S37" s="133" t="str">
        <f>'Entrada de Dados'!S42</f>
        <v>Lib</v>
      </c>
    </row>
    <row r="38" spans="1:19" ht="15" x14ac:dyDescent="0.25">
      <c r="A38" s="78">
        <f>'Entrada de Dados'!A43</f>
        <v>110209</v>
      </c>
      <c r="B38" s="78">
        <f>'Entrada de Dados'!B43</f>
        <v>0</v>
      </c>
      <c r="C38" s="78">
        <f>'Entrada de Dados'!C43</f>
        <v>7896226102092</v>
      </c>
      <c r="D38" s="81" t="str">
        <f>'Entrada de Dados'!D43</f>
        <v>MONALESS 600 MG COM 60 CAPSULAS</v>
      </c>
      <c r="E38" s="79">
        <f>'Entrada de Dados'!E43</f>
        <v>75.72</v>
      </c>
      <c r="F38" s="79">
        <f>'Entrada de Dados'!F43</f>
        <v>101.15</v>
      </c>
      <c r="G38" s="79">
        <f>'Entrada de Dados'!G43</f>
        <v>80.97</v>
      </c>
      <c r="H38" s="79">
        <f>'Entrada de Dados'!H43</f>
        <v>107.93</v>
      </c>
      <c r="I38" s="79">
        <f>'Entrada de Dados'!K43</f>
        <v>82.11</v>
      </c>
      <c r="J38" s="79">
        <f>'Entrada de Dados'!L43</f>
        <v>109.39</v>
      </c>
      <c r="K38" s="79" t="e">
        <f>'Entrada de Dados'!#REF!</f>
        <v>#REF!</v>
      </c>
      <c r="L38" s="79" t="e">
        <f>'Entrada de Dados'!#REF!</f>
        <v>#REF!</v>
      </c>
      <c r="M38" s="79">
        <f>'Entrada de Dados'!O43</f>
        <v>71.349999999999994</v>
      </c>
      <c r="N38" s="79">
        <f>'Entrada de Dados'!P43</f>
        <v>98.63</v>
      </c>
      <c r="P38" s="128">
        <f>IF('Entrada de Dados'!W43=0,"",'Entrada de Dados'!W43)</f>
        <v>1.4500000000000001E-2</v>
      </c>
      <c r="R38" s="121" t="str">
        <f>'Entrada de Dados'!R43</f>
        <v>Sim</v>
      </c>
      <c r="S38" s="133" t="str">
        <f>'Entrada de Dados'!S43</f>
        <v>Lib</v>
      </c>
    </row>
    <row r="39" spans="1:19" ht="15" x14ac:dyDescent="0.25">
      <c r="A39" s="78">
        <f>'Entrada de Dados'!A44</f>
        <v>110215</v>
      </c>
      <c r="B39" s="78" t="str">
        <f>'Entrada de Dados'!B44</f>
        <v>524801701111419</v>
      </c>
      <c r="C39" s="78">
        <f>'Entrada de Dados'!C44</f>
        <v>7896226102153</v>
      </c>
      <c r="D39" s="81" t="str">
        <f>'Entrada de Dados'!D44</f>
        <v>NICORD 10 MG COMPRIMIDOS CAIXA 20</v>
      </c>
      <c r="E39" s="79">
        <f>'Entrada de Dados'!E44</f>
        <v>55.04</v>
      </c>
      <c r="F39" s="79">
        <f>'Entrada de Dados'!F44</f>
        <v>73.52</v>
      </c>
      <c r="G39" s="79">
        <f>'Entrada de Dados'!G44</f>
        <v>58.85</v>
      </c>
      <c r="H39" s="79">
        <f>'Entrada de Dados'!H44</f>
        <v>78.44</v>
      </c>
      <c r="I39" s="79">
        <f>'Entrada de Dados'!K44</f>
        <v>59.68</v>
      </c>
      <c r="J39" s="79">
        <f>'Entrada de Dados'!L44</f>
        <v>79.510000000000005</v>
      </c>
      <c r="K39" s="79" t="e">
        <f>'Entrada de Dados'!#REF!</f>
        <v>#REF!</v>
      </c>
      <c r="L39" s="79" t="e">
        <f>'Entrada de Dados'!#REF!</f>
        <v>#REF!</v>
      </c>
      <c r="M39" s="79">
        <f>'Entrada de Dados'!O44</f>
        <v>51.86</v>
      </c>
      <c r="N39" s="79">
        <f>'Entrada de Dados'!P44</f>
        <v>71.69</v>
      </c>
      <c r="P39" s="128" t="str">
        <f>IF('Entrada de Dados'!W44=0,"",'Entrada de Dados'!W44)</f>
        <v/>
      </c>
      <c r="R39" s="122" t="str">
        <f>'Entrada de Dados'!R44</f>
        <v>Não</v>
      </c>
      <c r="S39" s="134" t="str">
        <f>'Entrada de Dados'!S44</f>
        <v>c</v>
      </c>
    </row>
    <row r="40" spans="1:19" ht="15" x14ac:dyDescent="0.25">
      <c r="A40" s="78">
        <f>'Entrada de Dados'!A45</f>
        <v>110216</v>
      </c>
      <c r="B40" s="78" t="str">
        <f>'Entrada de Dados'!B45</f>
        <v>524801702118417</v>
      </c>
      <c r="C40" s="78">
        <f>'Entrada de Dados'!C45</f>
        <v>7896226102160</v>
      </c>
      <c r="D40" s="81" t="str">
        <f>'Entrada de Dados'!D45</f>
        <v>NICORD 2,5 MG COMPRIMIDOS CAIXA 20</v>
      </c>
      <c r="E40" s="79">
        <f>'Entrada de Dados'!E45</f>
        <v>16.48</v>
      </c>
      <c r="F40" s="79">
        <f>'Entrada de Dados'!F45</f>
        <v>22.01</v>
      </c>
      <c r="G40" s="79">
        <f>'Entrada de Dados'!G45</f>
        <v>17.62</v>
      </c>
      <c r="H40" s="79">
        <f>'Entrada de Dados'!H45</f>
        <v>23.49</v>
      </c>
      <c r="I40" s="79">
        <f>'Entrada de Dados'!K45</f>
        <v>17.87</v>
      </c>
      <c r="J40" s="79">
        <f>'Entrada de Dados'!L45</f>
        <v>23.81</v>
      </c>
      <c r="K40" s="79" t="e">
        <f>'Entrada de Dados'!#REF!</f>
        <v>#REF!</v>
      </c>
      <c r="L40" s="79" t="e">
        <f>'Entrada de Dados'!#REF!</f>
        <v>#REF!</v>
      </c>
      <c r="M40" s="79">
        <f>'Entrada de Dados'!O45</f>
        <v>15.53</v>
      </c>
      <c r="N40" s="79">
        <f>'Entrada de Dados'!P45</f>
        <v>21.47</v>
      </c>
      <c r="P40" s="128" t="str">
        <f>IF('Entrada de Dados'!W45=0,"",'Entrada de Dados'!W45)</f>
        <v/>
      </c>
      <c r="R40" s="123" t="str">
        <f>'Entrada de Dados'!R45</f>
        <v>Sim</v>
      </c>
      <c r="S40" s="135">
        <f>'Entrada de Dados'!S45</f>
        <v>1</v>
      </c>
    </row>
    <row r="41" spans="1:19" ht="15" x14ac:dyDescent="0.25">
      <c r="A41" s="78">
        <f>'Entrada de Dados'!A46</f>
        <v>110217</v>
      </c>
      <c r="B41" s="78" t="str">
        <f>'Entrada de Dados'!B46</f>
        <v>524801703114415</v>
      </c>
      <c r="C41" s="78">
        <f>'Entrada de Dados'!C46</f>
        <v>7896226102177</v>
      </c>
      <c r="D41" s="81" t="str">
        <f>'Entrada de Dados'!D46</f>
        <v>NICORD 5 MG COMPRIMIDOS CAIXA 10</v>
      </c>
      <c r="E41" s="79">
        <f>'Entrada de Dados'!E46</f>
        <v>15.63</v>
      </c>
      <c r="F41" s="79">
        <f>'Entrada de Dados'!F46</f>
        <v>20.88</v>
      </c>
      <c r="G41" s="79">
        <f>'Entrada de Dados'!G46</f>
        <v>16.71</v>
      </c>
      <c r="H41" s="79">
        <f>'Entrada de Dados'!H46</f>
        <v>22.27</v>
      </c>
      <c r="I41" s="79">
        <f>'Entrada de Dados'!K46</f>
        <v>16.95</v>
      </c>
      <c r="J41" s="79">
        <f>'Entrada de Dados'!L46</f>
        <v>22.58</v>
      </c>
      <c r="K41" s="79" t="e">
        <f>'Entrada de Dados'!#REF!</f>
        <v>#REF!</v>
      </c>
      <c r="L41" s="79" t="e">
        <f>'Entrada de Dados'!#REF!</f>
        <v>#REF!</v>
      </c>
      <c r="M41" s="79">
        <f>'Entrada de Dados'!O46</f>
        <v>14.73</v>
      </c>
      <c r="N41" s="79">
        <f>'Entrada de Dados'!P46</f>
        <v>20.36</v>
      </c>
      <c r="P41" s="128" t="str">
        <f>IF('Entrada de Dados'!W46=0,"",'Entrada de Dados'!W46)</f>
        <v/>
      </c>
      <c r="R41" s="122" t="str">
        <f>'Entrada de Dados'!R46</f>
        <v>Sim</v>
      </c>
      <c r="S41" s="134">
        <f>'Entrada de Dados'!S46</f>
        <v>1</v>
      </c>
    </row>
    <row r="42" spans="1:19" ht="15" x14ac:dyDescent="0.25">
      <c r="A42" s="78">
        <f>'Entrada de Dados'!A47</f>
        <v>110218</v>
      </c>
      <c r="B42" s="78" t="str">
        <f>'Entrada de Dados'!B47</f>
        <v>524801704110413</v>
      </c>
      <c r="C42" s="78">
        <f>'Entrada de Dados'!C47</f>
        <v>7896226102184</v>
      </c>
      <c r="D42" s="81" t="str">
        <f>'Entrada de Dados'!D47</f>
        <v>NICORD 5 MG COMPRIMIDOS CAIXA 20</v>
      </c>
      <c r="E42" s="79">
        <f>'Entrada de Dados'!E47</f>
        <v>30.53</v>
      </c>
      <c r="F42" s="79">
        <f>'Entrada de Dados'!F47</f>
        <v>40.78</v>
      </c>
      <c r="G42" s="79">
        <f>'Entrada de Dados'!G47</f>
        <v>32.65</v>
      </c>
      <c r="H42" s="79">
        <f>'Entrada de Dados'!H47</f>
        <v>43.52</v>
      </c>
      <c r="I42" s="79">
        <f>'Entrada de Dados'!K47</f>
        <v>33.11</v>
      </c>
      <c r="J42" s="79">
        <f>'Entrada de Dados'!L47</f>
        <v>44.11</v>
      </c>
      <c r="K42" s="79" t="e">
        <f>'Entrada de Dados'!#REF!</f>
        <v>#REF!</v>
      </c>
      <c r="L42" s="79" t="e">
        <f>'Entrada de Dados'!#REF!</f>
        <v>#REF!</v>
      </c>
      <c r="M42" s="79">
        <f>'Entrada de Dados'!O47</f>
        <v>28.77</v>
      </c>
      <c r="N42" s="79">
        <f>'Entrada de Dados'!P47</f>
        <v>39.770000000000003</v>
      </c>
      <c r="P42" s="128" t="str">
        <f>IF('Entrada de Dados'!W47=0,"",'Entrada de Dados'!W47)</f>
        <v/>
      </c>
      <c r="R42" s="122" t="str">
        <f>'Entrada de Dados'!R47</f>
        <v>Sim</v>
      </c>
      <c r="S42" s="134">
        <f>'Entrada de Dados'!S47</f>
        <v>1</v>
      </c>
    </row>
    <row r="43" spans="1:19" ht="15" x14ac:dyDescent="0.25">
      <c r="A43" s="78">
        <f>'Entrada de Dados'!A48</f>
        <v>110264</v>
      </c>
      <c r="B43" s="78" t="str">
        <f>'Entrada de Dados'!B48</f>
        <v>524801804115417</v>
      </c>
      <c r="C43" s="78">
        <f>'Entrada de Dados'!C48</f>
        <v>7896226102641</v>
      </c>
      <c r="D43" s="81" t="str">
        <f>'Entrada de Dados'!D48</f>
        <v>OSTENAN 70MG 04 COMPRIMIDOS</v>
      </c>
      <c r="E43" s="79">
        <f>'Entrada de Dados'!E48</f>
        <v>83.48</v>
      </c>
      <c r="F43" s="79">
        <f>'Entrada de Dados'!F48</f>
        <v>111.51</v>
      </c>
      <c r="G43" s="79">
        <f>'Entrada de Dados'!G48</f>
        <v>89.27</v>
      </c>
      <c r="H43" s="79">
        <f>'Entrada de Dados'!H48</f>
        <v>118.99</v>
      </c>
      <c r="I43" s="79">
        <f>'Entrada de Dados'!K48</f>
        <v>90.53</v>
      </c>
      <c r="J43" s="79">
        <f>'Entrada de Dados'!L48</f>
        <v>120.61</v>
      </c>
      <c r="K43" s="79" t="e">
        <f>'Entrada de Dados'!#REF!</f>
        <v>#REF!</v>
      </c>
      <c r="L43" s="79" t="e">
        <f>'Entrada de Dados'!#REF!</f>
        <v>#REF!</v>
      </c>
      <c r="M43" s="79">
        <f>'Entrada de Dados'!O48</f>
        <v>78.66</v>
      </c>
      <c r="N43" s="79">
        <f>'Entrada de Dados'!P48</f>
        <v>108.74</v>
      </c>
      <c r="P43" s="128" t="str">
        <f>IF('Entrada de Dados'!W48=0,"",'Entrada de Dados'!W48)</f>
        <v/>
      </c>
      <c r="R43" s="123" t="str">
        <f>'Entrada de Dados'!R48</f>
        <v>Sim</v>
      </c>
      <c r="S43" s="135">
        <f>'Entrada de Dados'!S48</f>
        <v>1</v>
      </c>
    </row>
    <row r="44" spans="1:19" ht="15" x14ac:dyDescent="0.25">
      <c r="A44" s="78">
        <f>'Entrada de Dados'!A49</f>
        <v>110281</v>
      </c>
      <c r="B44" s="78">
        <f>'Entrada de Dados'!B49</f>
        <v>0</v>
      </c>
      <c r="C44" s="78">
        <f>'Entrada de Dados'!C49</f>
        <v>7896226102818</v>
      </c>
      <c r="D44" s="81" t="str">
        <f>'Entrada de Dados'!D49</f>
        <v>PASALIX BL CAIXA 20 COMPRIMIDOS</v>
      </c>
      <c r="E44" s="79">
        <f>'Entrada de Dados'!E49</f>
        <v>26.87</v>
      </c>
      <c r="F44" s="79">
        <f>'Entrada de Dados'!F49</f>
        <v>35.89</v>
      </c>
      <c r="G44" s="79">
        <f>'Entrada de Dados'!G49</f>
        <v>28.73</v>
      </c>
      <c r="H44" s="79">
        <f>'Entrada de Dados'!H49</f>
        <v>38.29</v>
      </c>
      <c r="I44" s="79">
        <f>'Entrada de Dados'!K49</f>
        <v>29.13</v>
      </c>
      <c r="J44" s="79">
        <f>'Entrada de Dados'!L49</f>
        <v>38.81</v>
      </c>
      <c r="K44" s="79" t="e">
        <f>'Entrada de Dados'!#REF!</f>
        <v>#REF!</v>
      </c>
      <c r="L44" s="79" t="e">
        <f>'Entrada de Dados'!#REF!</f>
        <v>#REF!</v>
      </c>
      <c r="M44" s="79">
        <f>'Entrada de Dados'!O49</f>
        <v>25.31</v>
      </c>
      <c r="N44" s="79">
        <f>'Entrada de Dados'!P49</f>
        <v>34.99</v>
      </c>
      <c r="P44" s="128">
        <f>IF('Entrada de Dados'!W49=0,"",'Entrada de Dados'!W49)</f>
        <v>2.1100000000000001E-2</v>
      </c>
      <c r="R44" s="122" t="str">
        <f>'Entrada de Dados'!R49</f>
        <v>Sim</v>
      </c>
      <c r="S44" s="134" t="str">
        <f>'Entrada de Dados'!S49</f>
        <v>Lib</v>
      </c>
    </row>
    <row r="45" spans="1:19" ht="15" x14ac:dyDescent="0.25">
      <c r="A45" s="78">
        <f>'Entrada de Dados'!A51</f>
        <v>110221</v>
      </c>
      <c r="B45" s="78">
        <f>'Entrada de Dados'!B51</f>
        <v>0</v>
      </c>
      <c r="C45" s="78">
        <f>'Entrada de Dados'!C51</f>
        <v>7896226102214</v>
      </c>
      <c r="D45" s="81" t="str">
        <f>'Entrada de Dados'!D51</f>
        <v>PASALIX LÍQUIDO FRASCO 100 ML</v>
      </c>
      <c r="E45" s="79">
        <f>'Entrada de Dados'!E51</f>
        <v>20.079999999999998</v>
      </c>
      <c r="F45" s="79">
        <f>'Entrada de Dados'!F51</f>
        <v>26.82</v>
      </c>
      <c r="G45" s="79">
        <f>'Entrada de Dados'!G51</f>
        <v>21.47</v>
      </c>
      <c r="H45" s="79">
        <f>'Entrada de Dados'!H51</f>
        <v>28.61</v>
      </c>
      <c r="I45" s="79">
        <f>'Entrada de Dados'!K51</f>
        <v>21.77</v>
      </c>
      <c r="J45" s="79">
        <f>'Entrada de Dados'!L51</f>
        <v>29</v>
      </c>
      <c r="K45" s="79" t="e">
        <f>'Entrada de Dados'!#REF!</f>
        <v>#REF!</v>
      </c>
      <c r="L45" s="79" t="e">
        <f>'Entrada de Dados'!#REF!</f>
        <v>#REF!</v>
      </c>
      <c r="M45" s="79">
        <f>'Entrada de Dados'!O51</f>
        <v>18.920000000000002</v>
      </c>
      <c r="N45" s="79">
        <f>'Entrada de Dados'!P51</f>
        <v>26.15</v>
      </c>
      <c r="P45" s="128" t="str">
        <f>IF('Entrada de Dados'!W51=0,"",'Entrada de Dados'!W51)</f>
        <v/>
      </c>
      <c r="R45" s="122" t="str">
        <f>'Entrada de Dados'!R51</f>
        <v>Não</v>
      </c>
      <c r="S45" s="134" t="str">
        <f>'Entrada de Dados'!S51</f>
        <v>c</v>
      </c>
    </row>
    <row r="46" spans="1:19" ht="15" x14ac:dyDescent="0.25">
      <c r="A46" s="78">
        <f>'Entrada de Dados'!A53</f>
        <v>110302</v>
      </c>
      <c r="B46" s="78">
        <f>'Entrada de Dados'!B53</f>
        <v>0</v>
      </c>
      <c r="C46" s="78">
        <f>'Entrada de Dados'!C53</f>
        <v>7896226103020</v>
      </c>
      <c r="D46" s="81" t="str">
        <f>'Entrada de Dados'!D53</f>
        <v>PERMEAR 300MG COMPRIMIDOS CAIXA 20</v>
      </c>
      <c r="E46" s="79">
        <f>'Entrada de Dados'!E53</f>
        <v>80.5</v>
      </c>
      <c r="F46" s="79">
        <f>'Entrada de Dados'!F53</f>
        <v>107.54</v>
      </c>
      <c r="G46" s="79">
        <f>'Entrada de Dados'!G53</f>
        <v>86.09</v>
      </c>
      <c r="H46" s="79">
        <f>'Entrada de Dados'!H53</f>
        <v>114.75</v>
      </c>
      <c r="I46" s="79">
        <f>'Entrada de Dados'!K53</f>
        <v>87.3</v>
      </c>
      <c r="J46" s="79">
        <f>'Entrada de Dados'!L53</f>
        <v>116.32</v>
      </c>
      <c r="K46" s="79" t="e">
        <f>'Entrada de Dados'!#REF!</f>
        <v>#REF!</v>
      </c>
      <c r="L46" s="79" t="e">
        <f>'Entrada de Dados'!#REF!</f>
        <v>#REF!</v>
      </c>
      <c r="M46" s="79">
        <f>'Entrada de Dados'!O53</f>
        <v>75.86</v>
      </c>
      <c r="N46" s="79">
        <f>'Entrada de Dados'!P53</f>
        <v>104.86</v>
      </c>
      <c r="P46" s="128">
        <f>IF('Entrada de Dados'!W53=0,"",'Entrada de Dados'!W53)</f>
        <v>1.7999999999999999E-2</v>
      </c>
      <c r="R46" s="121" t="str">
        <f>'Entrada de Dados'!R53</f>
        <v>Sim</v>
      </c>
      <c r="S46" s="133" t="str">
        <f>'Entrada de Dados'!S53</f>
        <v>Lib</v>
      </c>
    </row>
    <row r="47" spans="1:19" ht="15" x14ac:dyDescent="0.25">
      <c r="A47" s="83">
        <f>'Entrada de Dados'!A54</f>
        <v>110303</v>
      </c>
      <c r="B47" s="83">
        <f>'Entrada de Dados'!B54</f>
        <v>0</v>
      </c>
      <c r="C47" s="83">
        <f>'Entrada de Dados'!C54</f>
        <v>7896226103037</v>
      </c>
      <c r="D47" s="81" t="str">
        <f>'Entrada de Dados'!D54</f>
        <v>PERMEAR 300MG COMPRIMIDOS CAIXA 30</v>
      </c>
      <c r="E47" s="84">
        <f>'Entrada de Dados'!E54</f>
        <v>110.73</v>
      </c>
      <c r="F47" s="84">
        <f>'Entrada de Dados'!F54</f>
        <v>147.91999999999999</v>
      </c>
      <c r="G47" s="84">
        <f>'Entrada de Dados'!G54</f>
        <v>118.41</v>
      </c>
      <c r="H47" s="84">
        <f>'Entrada de Dados'!H54</f>
        <v>157.84</v>
      </c>
      <c r="I47" s="84">
        <f>'Entrada de Dados'!K54</f>
        <v>120.08</v>
      </c>
      <c r="J47" s="84">
        <f>'Entrada de Dados'!L54</f>
        <v>159.97999999999999</v>
      </c>
      <c r="K47" s="84" t="e">
        <f>'Entrada de Dados'!#REF!</f>
        <v>#REF!</v>
      </c>
      <c r="L47" s="84" t="e">
        <f>'Entrada de Dados'!#REF!</f>
        <v>#REF!</v>
      </c>
      <c r="M47" s="84">
        <f>'Entrada de Dados'!O54</f>
        <v>104.33</v>
      </c>
      <c r="N47" s="84">
        <f>'Entrada de Dados'!P54</f>
        <v>144.24</v>
      </c>
      <c r="P47" s="128">
        <f>IF('Entrada de Dados'!W54=0,"",'Entrada de Dados'!W54)</f>
        <v>1E-3</v>
      </c>
      <c r="R47" s="122" t="str">
        <f>'Entrada de Dados'!R54</f>
        <v>Sim</v>
      </c>
      <c r="S47" s="134" t="str">
        <f>'Entrada de Dados'!S54</f>
        <v>Lib</v>
      </c>
    </row>
    <row r="48" spans="1:19" ht="15" x14ac:dyDescent="0.25">
      <c r="A48" s="78">
        <f>'Entrada de Dados'!A55</f>
        <v>110308</v>
      </c>
      <c r="B48" s="78">
        <f>'Entrada de Dados'!B55</f>
        <v>0</v>
      </c>
      <c r="C48" s="78">
        <f>'Entrada de Dados'!C55</f>
        <v>7896226103082</v>
      </c>
      <c r="D48" s="81" t="str">
        <f>'Entrada de Dados'!D55</f>
        <v>PERMEAR 400MG COMPRIMIDOS CAIXA 60</v>
      </c>
      <c r="E48" s="79">
        <f>'Entrada de Dados'!E55</f>
        <v>58.01</v>
      </c>
      <c r="F48" s="79">
        <f>'Entrada de Dados'!F55</f>
        <v>77.489999999999995</v>
      </c>
      <c r="G48" s="79">
        <f>'Entrada de Dados'!G55</f>
        <v>62.04</v>
      </c>
      <c r="H48" s="79">
        <f>'Entrada de Dados'!H55</f>
        <v>82.69</v>
      </c>
      <c r="I48" s="79">
        <f>'Entrada de Dados'!K55</f>
        <v>62.91</v>
      </c>
      <c r="J48" s="79">
        <f>'Entrada de Dados'!L55</f>
        <v>83.82</v>
      </c>
      <c r="K48" s="79" t="e">
        <f>'Entrada de Dados'!#REF!</f>
        <v>#REF!</v>
      </c>
      <c r="L48" s="79" t="e">
        <f>'Entrada de Dados'!#REF!</f>
        <v>#REF!</v>
      </c>
      <c r="M48" s="79">
        <f>'Entrada de Dados'!O55</f>
        <v>54.66</v>
      </c>
      <c r="N48" s="79">
        <f>'Entrada de Dados'!P55</f>
        <v>75.569999999999993</v>
      </c>
      <c r="P48" s="128" t="str">
        <f>IF('Entrada de Dados'!W55=0,"",'Entrada de Dados'!W55)</f>
        <v/>
      </c>
      <c r="R48" s="122" t="str">
        <f>'Entrada de Dados'!R55</f>
        <v>Não</v>
      </c>
      <c r="S48" s="134" t="str">
        <f>'Entrada de Dados'!S55</f>
        <v>c</v>
      </c>
    </row>
    <row r="49" spans="1:19" ht="15" x14ac:dyDescent="0.25">
      <c r="A49" s="78">
        <f>'Entrada de Dados'!A56</f>
        <v>110228</v>
      </c>
      <c r="B49" s="78">
        <f>'Entrada de Dados'!B56</f>
        <v>0</v>
      </c>
      <c r="C49" s="78">
        <f>'Entrada de Dados'!C56</f>
        <v>7896226102283</v>
      </c>
      <c r="D49" s="81" t="str">
        <f>'Entrada de Dados'!D56</f>
        <v>PROSTAT-HPB CAPSULAS CAIXA COM 30</v>
      </c>
      <c r="E49" s="79">
        <f>'Entrada de Dados'!E56</f>
        <v>56.87</v>
      </c>
      <c r="F49" s="79">
        <f>'Entrada de Dados'!F56</f>
        <v>75.97</v>
      </c>
      <c r="G49" s="79">
        <f>'Entrada de Dados'!G56</f>
        <v>60.82</v>
      </c>
      <c r="H49" s="79">
        <f>'Entrada de Dados'!H56</f>
        <v>81.06</v>
      </c>
      <c r="I49" s="79">
        <f>'Entrada de Dados'!K56</f>
        <v>61.68</v>
      </c>
      <c r="J49" s="79">
        <f>'Entrada de Dados'!L56</f>
        <v>82.16</v>
      </c>
      <c r="K49" s="79" t="e">
        <f>'Entrada de Dados'!#REF!</f>
        <v>#REF!</v>
      </c>
      <c r="L49" s="79" t="e">
        <f>'Entrada de Dados'!#REF!</f>
        <v>#REF!</v>
      </c>
      <c r="M49" s="79">
        <f>'Entrada de Dados'!O56</f>
        <v>53.59</v>
      </c>
      <c r="N49" s="79">
        <f>'Entrada de Dados'!P56</f>
        <v>74.08</v>
      </c>
      <c r="P49" s="128" t="str">
        <f>IF('Entrada de Dados'!W56=0,"",'Entrada de Dados'!W56)</f>
        <v/>
      </c>
      <c r="R49" s="121" t="str">
        <f>'Entrada de Dados'!R56</f>
        <v>Sim</v>
      </c>
      <c r="S49" s="133" t="str">
        <f>'Entrada de Dados'!S56</f>
        <v>Lib</v>
      </c>
    </row>
    <row r="50" spans="1:19" ht="15" x14ac:dyDescent="0.25">
      <c r="A50" s="78">
        <f>'Entrada de Dados'!A57</f>
        <v>110273</v>
      </c>
      <c r="B50" s="78">
        <f>'Entrada de Dados'!B57</f>
        <v>0</v>
      </c>
      <c r="C50" s="78">
        <f>'Entrada de Dados'!C57</f>
        <v>7896226102733</v>
      </c>
      <c r="D50" s="81" t="str">
        <f>'Entrada de Dados'!D57</f>
        <v>PROSTAT-HPB CAPSULAS CAIXA COM 10</v>
      </c>
      <c r="E50" s="79">
        <f>'Entrada de Dados'!E57</f>
        <v>22.75</v>
      </c>
      <c r="F50" s="79">
        <f>'Entrada de Dados'!F57</f>
        <v>30.4</v>
      </c>
      <c r="G50" s="79">
        <f>'Entrada de Dados'!G57</f>
        <v>24.33</v>
      </c>
      <c r="H50" s="79">
        <f>'Entrada de Dados'!H57</f>
        <v>32.43</v>
      </c>
      <c r="I50" s="79">
        <f>'Entrada de Dados'!K57</f>
        <v>24.68</v>
      </c>
      <c r="J50" s="79">
        <f>'Entrada de Dados'!L57</f>
        <v>32.880000000000003</v>
      </c>
      <c r="K50" s="79" t="e">
        <f>'Entrada de Dados'!#REF!</f>
        <v>#REF!</v>
      </c>
      <c r="L50" s="79" t="e">
        <f>'Entrada de Dados'!#REF!</f>
        <v>#REF!</v>
      </c>
      <c r="M50" s="79">
        <f>'Entrada de Dados'!O57</f>
        <v>21.44</v>
      </c>
      <c r="N50" s="79">
        <f>'Entrada de Dados'!P57</f>
        <v>29.64</v>
      </c>
      <c r="P50" s="128" t="str">
        <f>IF('Entrada de Dados'!W57=0,"",'Entrada de Dados'!W57)</f>
        <v/>
      </c>
      <c r="R50" s="121" t="str">
        <f>'Entrada de Dados'!R57</f>
        <v>Sim</v>
      </c>
      <c r="S50" s="133" t="str">
        <f>'Entrada de Dados'!S57</f>
        <v>Lib</v>
      </c>
    </row>
    <row r="51" spans="1:19" ht="15" x14ac:dyDescent="0.25">
      <c r="A51" s="78">
        <f>'Entrada de Dados'!A58</f>
        <v>110233</v>
      </c>
      <c r="B51" s="78">
        <f>'Entrada de Dados'!B58</f>
        <v>0</v>
      </c>
      <c r="C51" s="78">
        <f>'Entrada de Dados'!C58</f>
        <v>7896226102337</v>
      </c>
      <c r="D51" s="81" t="str">
        <f>'Entrada de Dados'!D58</f>
        <v>SONORIPAN CAIXA COM 30 COMPRIMIDOS</v>
      </c>
      <c r="E51" s="79">
        <f>'Entrada de Dados'!E58</f>
        <v>48.41</v>
      </c>
      <c r="F51" s="79">
        <f>'Entrada de Dados'!F58</f>
        <v>64.680000000000007</v>
      </c>
      <c r="G51" s="79">
        <f>'Entrada de Dados'!G58</f>
        <v>51.77</v>
      </c>
      <c r="H51" s="79">
        <f>'Entrada de Dados'!H58</f>
        <v>69.010000000000005</v>
      </c>
      <c r="I51" s="79">
        <f>'Entrada de Dados'!K58</f>
        <v>52.5</v>
      </c>
      <c r="J51" s="79">
        <f>'Entrada de Dados'!L58</f>
        <v>69.95</v>
      </c>
      <c r="K51" s="79" t="e">
        <f>'Entrada de Dados'!#REF!</f>
        <v>#REF!</v>
      </c>
      <c r="L51" s="79" t="e">
        <f>'Entrada de Dados'!#REF!</f>
        <v>#REF!</v>
      </c>
      <c r="M51" s="79">
        <f>'Entrada de Dados'!O58</f>
        <v>45.61</v>
      </c>
      <c r="N51" s="79">
        <f>'Entrada de Dados'!P58</f>
        <v>63.07</v>
      </c>
      <c r="P51" s="128" t="str">
        <f>IF('Entrada de Dados'!W58=0,"",'Entrada de Dados'!W58)</f>
        <v/>
      </c>
      <c r="R51" s="122" t="str">
        <f>'Entrada de Dados'!R58</f>
        <v>Sim</v>
      </c>
      <c r="S51" s="134" t="str">
        <f>'Entrada de Dados'!S58</f>
        <v>Lib</v>
      </c>
    </row>
    <row r="52" spans="1:19" ht="15" x14ac:dyDescent="0.25">
      <c r="A52" s="78">
        <f>'Entrada de Dados'!A59</f>
        <v>110235</v>
      </c>
      <c r="B52" s="78" t="str">
        <f>'Entrada de Dados'!B59</f>
        <v>524802201163418</v>
      </c>
      <c r="C52" s="78">
        <f>'Entrada de Dados'!C59</f>
        <v>7896226102351</v>
      </c>
      <c r="D52" s="81" t="str">
        <f>'Entrada de Dados'!D59</f>
        <v>TAKIL CREME BISNAGA COM 35 G</v>
      </c>
      <c r="E52" s="79">
        <f>'Entrada de Dados'!E59</f>
        <v>46.42</v>
      </c>
      <c r="F52" s="79">
        <f>'Entrada de Dados'!F59</f>
        <v>62.01</v>
      </c>
      <c r="G52" s="79">
        <f>'Entrada de Dados'!G59</f>
        <v>49.64</v>
      </c>
      <c r="H52" s="79">
        <f>'Entrada de Dados'!H59</f>
        <v>66.17</v>
      </c>
      <c r="I52" s="79">
        <f>'Entrada de Dados'!K59</f>
        <v>50.34</v>
      </c>
      <c r="J52" s="79">
        <f>'Entrada de Dados'!L59</f>
        <v>67.069999999999993</v>
      </c>
      <c r="K52" s="79" t="e">
        <f>'Entrada de Dados'!#REF!</f>
        <v>#REF!</v>
      </c>
      <c r="L52" s="79" t="e">
        <f>'Entrada de Dados'!#REF!</f>
        <v>#REF!</v>
      </c>
      <c r="M52" s="79">
        <f>'Entrada de Dados'!O59</f>
        <v>43.74</v>
      </c>
      <c r="N52" s="79">
        <f>'Entrada de Dados'!P59</f>
        <v>60.47</v>
      </c>
      <c r="P52" s="128" t="str">
        <f>IF('Entrada de Dados'!W59=0,"",'Entrada de Dados'!W59)</f>
        <v/>
      </c>
      <c r="R52" s="122" t="str">
        <f>'Entrada de Dados'!R59</f>
        <v>Sim</v>
      </c>
      <c r="S52" s="134">
        <f>'Entrada de Dados'!S59</f>
        <v>1</v>
      </c>
    </row>
    <row r="53" spans="1:19" ht="15" x14ac:dyDescent="0.25">
      <c r="A53" s="78">
        <f>'Entrada de Dados'!A60</f>
        <v>110240</v>
      </c>
      <c r="B53" s="78">
        <f>'Entrada de Dados'!B60</f>
        <v>0</v>
      </c>
      <c r="C53" s="78">
        <f>'Entrada de Dados'!C60</f>
        <v>7896226102405</v>
      </c>
      <c r="D53" s="81" t="str">
        <f>'Entrada de Dados'!D60</f>
        <v>TAMARIL CÁPSULAS CAIXA 20</v>
      </c>
      <c r="E53" s="79">
        <f>'Entrada de Dados'!E60</f>
        <v>24.72</v>
      </c>
      <c r="F53" s="79">
        <f>'Entrada de Dados'!F60</f>
        <v>33.020000000000003</v>
      </c>
      <c r="G53" s="79">
        <f>'Entrada de Dados'!G60</f>
        <v>26.44</v>
      </c>
      <c r="H53" s="79">
        <f>'Entrada de Dados'!H60</f>
        <v>35.24</v>
      </c>
      <c r="I53" s="79">
        <f>'Entrada de Dados'!K60</f>
        <v>26.81</v>
      </c>
      <c r="J53" s="79">
        <f>'Entrada de Dados'!L60</f>
        <v>35.72</v>
      </c>
      <c r="K53" s="79" t="e">
        <f>'Entrada de Dados'!#REF!</f>
        <v>#REF!</v>
      </c>
      <c r="L53" s="79" t="e">
        <f>'Entrada de Dados'!#REF!</f>
        <v>#REF!</v>
      </c>
      <c r="M53" s="79">
        <f>'Entrada de Dados'!O60</f>
        <v>23.3</v>
      </c>
      <c r="N53" s="79">
        <f>'Entrada de Dados'!P60</f>
        <v>32.200000000000003</v>
      </c>
      <c r="P53" s="128" t="str">
        <f>IF('Entrada de Dados'!W60=0,"",'Entrada de Dados'!W60)</f>
        <v/>
      </c>
      <c r="R53" s="124" t="str">
        <f>'Entrada de Dados'!R60</f>
        <v>Não</v>
      </c>
      <c r="S53" s="136" t="str">
        <f>'Entrada de Dados'!S60</f>
        <v>c</v>
      </c>
    </row>
    <row r="54" spans="1:19" ht="15" x14ac:dyDescent="0.25">
      <c r="A54" s="78">
        <f>'Entrada de Dados'!A61</f>
        <v>110242</v>
      </c>
      <c r="B54" s="78">
        <f>'Entrada de Dados'!B61</f>
        <v>0</v>
      </c>
      <c r="C54" s="78">
        <f>'Entrada de Dados'!C61</f>
        <v>7896226102429</v>
      </c>
      <c r="D54" s="81" t="str">
        <f>'Entrada de Dados'!D61</f>
        <v>TENAG COMPRIMIDOS CAIXA COM 20</v>
      </c>
      <c r="E54" s="79">
        <f>'Entrada de Dados'!E61</f>
        <v>69.19</v>
      </c>
      <c r="F54" s="79">
        <f>'Entrada de Dados'!F61</f>
        <v>92.42</v>
      </c>
      <c r="G54" s="79">
        <f>'Entrada de Dados'!G61</f>
        <v>73.989999999999995</v>
      </c>
      <c r="H54" s="79">
        <f>'Entrada de Dados'!H61</f>
        <v>98.63</v>
      </c>
      <c r="I54" s="79">
        <f>'Entrada de Dados'!K61</f>
        <v>75.06</v>
      </c>
      <c r="J54" s="79">
        <f>'Entrada de Dados'!L61</f>
        <v>99.98</v>
      </c>
      <c r="K54" s="79" t="e">
        <f>'Entrada de Dados'!#REF!</f>
        <v>#REF!</v>
      </c>
      <c r="L54" s="79" t="e">
        <f>'Entrada de Dados'!#REF!</f>
        <v>#REF!</v>
      </c>
      <c r="M54" s="79">
        <f>'Entrada de Dados'!O61</f>
        <v>65.2</v>
      </c>
      <c r="N54" s="79">
        <f>'Entrada de Dados'!P61</f>
        <v>90.11</v>
      </c>
      <c r="P54" s="128">
        <f>IF('Entrada de Dados'!W61=0,"",'Entrada de Dados'!W61)</f>
        <v>2.4799999999999999E-2</v>
      </c>
      <c r="R54" s="121" t="str">
        <f>'Entrada de Dados'!R61</f>
        <v>Sim</v>
      </c>
      <c r="S54" s="133" t="str">
        <f>'Entrada de Dados'!S61</f>
        <v>Lib</v>
      </c>
    </row>
    <row r="55" spans="1:19" ht="15" x14ac:dyDescent="0.25">
      <c r="A55" s="78">
        <f>'Entrada de Dados'!A62</f>
        <v>110241</v>
      </c>
      <c r="B55" s="78">
        <f>'Entrada de Dados'!B62</f>
        <v>0</v>
      </c>
      <c r="C55" s="78">
        <f>'Entrada de Dados'!C62</f>
        <v>7896226102412</v>
      </c>
      <c r="D55" s="81" t="str">
        <f>'Entrada de Dados'!D62</f>
        <v>TENAG COMPRIMIDOS CAIXA COM 10</v>
      </c>
      <c r="E55" s="79">
        <f>'Entrada de Dados'!E62</f>
        <v>41.42</v>
      </c>
      <c r="F55" s="79">
        <f>'Entrada de Dados'!F62</f>
        <v>55.33</v>
      </c>
      <c r="G55" s="79">
        <f>'Entrada de Dados'!G62</f>
        <v>44.29</v>
      </c>
      <c r="H55" s="79">
        <f>'Entrada de Dados'!H62</f>
        <v>59.08</v>
      </c>
      <c r="I55" s="79">
        <f>'Entrada de Dados'!K62</f>
        <v>44.95</v>
      </c>
      <c r="J55" s="79">
        <f>'Entrada de Dados'!L62</f>
        <v>59.86</v>
      </c>
      <c r="K55" s="79" t="e">
        <f>'Entrada de Dados'!#REF!</f>
        <v>#REF!</v>
      </c>
      <c r="L55" s="79" t="e">
        <f>'Entrada de Dados'!#REF!</f>
        <v>#REF!</v>
      </c>
      <c r="M55" s="79">
        <f>'Entrada de Dados'!O62</f>
        <v>39.04</v>
      </c>
      <c r="N55" s="79">
        <f>'Entrada de Dados'!P62</f>
        <v>54</v>
      </c>
      <c r="P55" s="128">
        <f>IF('Entrada de Dados'!W62=0,"",'Entrada de Dados'!W62)</f>
        <v>2.2499999999999999E-2</v>
      </c>
      <c r="R55" s="121" t="str">
        <f>'Entrada de Dados'!R62</f>
        <v>Sim</v>
      </c>
      <c r="S55" s="133" t="str">
        <f>'Entrada de Dados'!S62</f>
        <v>Lib</v>
      </c>
    </row>
    <row r="56" spans="1:19" ht="15" x14ac:dyDescent="0.25">
      <c r="A56" s="78">
        <f>'Entrada de Dados'!A63</f>
        <v>110243</v>
      </c>
      <c r="B56" s="78" t="str">
        <f>'Entrada de Dados'!B63</f>
        <v>524803701119416</v>
      </c>
      <c r="C56" s="78">
        <f>'Entrada de Dados'!C63</f>
        <v>7896226102436</v>
      </c>
      <c r="D56" s="81" t="str">
        <f>'Entrada de Dados'!D63</f>
        <v>TENAVIT COMPRIMIDOS CAIXA COM 30</v>
      </c>
      <c r="E56" s="79">
        <f>'Entrada de Dados'!E63</f>
        <v>42.28</v>
      </c>
      <c r="F56" s="79">
        <f>'Entrada de Dados'!F63</f>
        <v>56.47</v>
      </c>
      <c r="G56" s="79">
        <f>'Entrada de Dados'!G63</f>
        <v>45.22</v>
      </c>
      <c r="H56" s="79">
        <f>'Entrada de Dados'!H63</f>
        <v>60.27</v>
      </c>
      <c r="I56" s="79">
        <f>'Entrada de Dados'!K63</f>
        <v>45.86</v>
      </c>
      <c r="J56" s="79">
        <f>'Entrada de Dados'!L63</f>
        <v>61.09</v>
      </c>
      <c r="K56" s="79" t="e">
        <f>'Entrada de Dados'!#REF!</f>
        <v>#REF!</v>
      </c>
      <c r="L56" s="79" t="e">
        <f>'Entrada de Dados'!#REF!</f>
        <v>#REF!</v>
      </c>
      <c r="M56" s="79">
        <f>'Entrada de Dados'!O63</f>
        <v>39.82</v>
      </c>
      <c r="N56" s="79">
        <f>'Entrada de Dados'!P63</f>
        <v>55.08</v>
      </c>
      <c r="P56" s="128">
        <f>IF('Entrada de Dados'!W63=0,"",'Entrada de Dados'!W63)</f>
        <v>3.3500000000000002E-2</v>
      </c>
      <c r="R56" s="121" t="str">
        <f>'Entrada de Dados'!R63</f>
        <v>Sim</v>
      </c>
      <c r="S56" s="133" t="str">
        <f>'Entrada de Dados'!S63</f>
        <v>Lib</v>
      </c>
    </row>
    <row r="57" spans="1:19" ht="15" x14ac:dyDescent="0.25">
      <c r="A57" s="78">
        <f>'Entrada de Dados'!A64</f>
        <v>110248</v>
      </c>
      <c r="B57" s="78">
        <f>'Entrada de Dados'!B64</f>
        <v>0</v>
      </c>
      <c r="C57" s="78">
        <f>'Entrada de Dados'!C64</f>
        <v>7896226104133</v>
      </c>
      <c r="D57" s="81" t="str">
        <f>'Entrada de Dados'!D64</f>
        <v>TENAVIT COMPRIMIDOS CAIXA COM 10</v>
      </c>
      <c r="E57" s="79">
        <f>'Entrada de Dados'!E64</f>
        <v>15.9</v>
      </c>
      <c r="F57" s="79">
        <f>'Entrada de Dados'!F64</f>
        <v>21.25</v>
      </c>
      <c r="G57" s="79">
        <f>'Entrada de Dados'!G64</f>
        <v>17</v>
      </c>
      <c r="H57" s="79">
        <f>'Entrada de Dados'!H64</f>
        <v>22.67</v>
      </c>
      <c r="I57" s="79">
        <f>'Entrada de Dados'!K64</f>
        <v>17.25</v>
      </c>
      <c r="J57" s="79">
        <f>'Entrada de Dados'!L64</f>
        <v>22.98</v>
      </c>
      <c r="K57" s="79" t="e">
        <f>'Entrada de Dados'!#REF!</f>
        <v>#REF!</v>
      </c>
      <c r="L57" s="79" t="e">
        <f>'Entrada de Dados'!#REF!</f>
        <v>#REF!</v>
      </c>
      <c r="M57" s="79">
        <f>'Entrada de Dados'!O64</f>
        <v>14.98</v>
      </c>
      <c r="N57" s="79">
        <f>'Entrada de Dados'!P64</f>
        <v>20.71</v>
      </c>
      <c r="P57" s="128">
        <f>IF('Entrada de Dados'!W64=0,"",'Entrada de Dados'!W64)</f>
        <v>2.2499999999999999E-2</v>
      </c>
      <c r="R57" s="121" t="str">
        <f>'Entrada de Dados'!R64</f>
        <v>Sim</v>
      </c>
      <c r="S57" s="133" t="str">
        <f>'Entrada de Dados'!S64</f>
        <v>Lib</v>
      </c>
    </row>
    <row r="58" spans="1:19" ht="15" x14ac:dyDescent="0.25">
      <c r="A58" s="78">
        <f>'Entrada de Dados'!A65</f>
        <v>110245</v>
      </c>
      <c r="B58" s="78" t="str">
        <f>'Entrada de Dados'!B65</f>
        <v>524802501116415</v>
      </c>
      <c r="C58" s="78">
        <f>'Entrada de Dados'!C65</f>
        <v>7896226102450</v>
      </c>
      <c r="D58" s="81" t="str">
        <f>'Entrada de Dados'!D65</f>
        <v>TENSULAN CÁPSULAS CAIXA 30</v>
      </c>
      <c r="E58" s="79">
        <f>'Entrada de Dados'!E65</f>
        <v>39.42</v>
      </c>
      <c r="F58" s="79">
        <f>'Entrada de Dados'!F65</f>
        <v>52.64</v>
      </c>
      <c r="G58" s="79">
        <f>'Entrada de Dados'!G65</f>
        <v>42.14</v>
      </c>
      <c r="H58" s="79">
        <f>'Entrada de Dados'!H65</f>
        <v>56.16</v>
      </c>
      <c r="I58" s="79">
        <f>'Entrada de Dados'!K65</f>
        <v>42.74</v>
      </c>
      <c r="J58" s="79">
        <f>'Entrada de Dados'!L65</f>
        <v>56.94</v>
      </c>
      <c r="K58" s="79" t="e">
        <f>'Entrada de Dados'!#REF!</f>
        <v>#REF!</v>
      </c>
      <c r="L58" s="79" t="e">
        <f>'Entrada de Dados'!#REF!</f>
        <v>#REF!</v>
      </c>
      <c r="M58" s="79">
        <f>'Entrada de Dados'!O65</f>
        <v>37.130000000000003</v>
      </c>
      <c r="N58" s="79">
        <f>'Entrada de Dados'!P65</f>
        <v>51.34</v>
      </c>
      <c r="P58" s="128" t="str">
        <f>IF('Entrada de Dados'!W65=0,"",'Entrada de Dados'!W65)</f>
        <v/>
      </c>
      <c r="R58" s="121" t="str">
        <f>'Entrada de Dados'!R65</f>
        <v>Sim</v>
      </c>
      <c r="S58" s="133" t="str">
        <f>'Entrada de Dados'!S65</f>
        <v>Lib</v>
      </c>
    </row>
    <row r="59" spans="1:19" ht="15" x14ac:dyDescent="0.25">
      <c r="A59" s="78">
        <f>'Entrada de Dados'!A66</f>
        <v>110244</v>
      </c>
      <c r="B59" s="78">
        <f>'Entrada de Dados'!B66</f>
        <v>0</v>
      </c>
      <c r="C59" s="78">
        <f>'Entrada de Dados'!C66</f>
        <v>7896226107455</v>
      </c>
      <c r="D59" s="81" t="str">
        <f>'Entrada de Dados'!D66</f>
        <v>TENSULAN CÁPSULAS CAIXA 10</v>
      </c>
      <c r="E59" s="79">
        <f>'Entrada de Dados'!E66</f>
        <v>15.76</v>
      </c>
      <c r="F59" s="79">
        <f>'Entrada de Dados'!F66</f>
        <v>21.06</v>
      </c>
      <c r="G59" s="79">
        <f>'Entrada de Dados'!G66</f>
        <v>16.850000000000001</v>
      </c>
      <c r="H59" s="79">
        <f>'Entrada de Dados'!H66</f>
        <v>22.46</v>
      </c>
      <c r="I59" s="79">
        <f>'Entrada de Dados'!K66</f>
        <v>17.100000000000001</v>
      </c>
      <c r="J59" s="79">
        <f>'Entrada de Dados'!L66</f>
        <v>22.77</v>
      </c>
      <c r="K59" s="79" t="e">
        <f>'Entrada de Dados'!#REF!</f>
        <v>#REF!</v>
      </c>
      <c r="L59" s="79" t="e">
        <f>'Entrada de Dados'!#REF!</f>
        <v>#REF!</v>
      </c>
      <c r="M59" s="79">
        <f>'Entrada de Dados'!O66</f>
        <v>14.84</v>
      </c>
      <c r="N59" s="79">
        <f>'Entrada de Dados'!P66</f>
        <v>20.52</v>
      </c>
      <c r="P59" s="128" t="str">
        <f>IF('Entrada de Dados'!W66=0,"",'Entrada de Dados'!W66)</f>
        <v/>
      </c>
      <c r="R59" s="121" t="str">
        <f>'Entrada de Dados'!R66</f>
        <v>Sim</v>
      </c>
      <c r="S59" s="133" t="str">
        <f>'Entrada de Dados'!S66</f>
        <v>Lib</v>
      </c>
    </row>
    <row r="60" spans="1:19" ht="15" x14ac:dyDescent="0.25">
      <c r="A60" s="78">
        <f>'Entrada de Dados'!A67</f>
        <v>110250</v>
      </c>
      <c r="B60" s="78" t="str">
        <f>'Entrada de Dados'!B67</f>
        <v>524802601161412</v>
      </c>
      <c r="C60" s="78">
        <f>'Entrada de Dados'!C67</f>
        <v>7896226102504</v>
      </c>
      <c r="D60" s="81" t="str">
        <f>'Entrada de Dados'!D67</f>
        <v>TRIVAGEL-N CREME BISNAGA 60 G</v>
      </c>
      <c r="E60" s="79">
        <f>'Entrada de Dados'!E67</f>
        <v>43.51</v>
      </c>
      <c r="F60" s="79">
        <f>'Entrada de Dados'!F67</f>
        <v>58.12</v>
      </c>
      <c r="G60" s="79">
        <f>'Entrada de Dados'!G67</f>
        <v>46.53</v>
      </c>
      <c r="H60" s="79">
        <f>'Entrada de Dados'!H67</f>
        <v>62.02</v>
      </c>
      <c r="I60" s="79">
        <f>'Entrada de Dados'!K67</f>
        <v>47.18</v>
      </c>
      <c r="J60" s="79">
        <f>'Entrada de Dados'!L67</f>
        <v>62.86</v>
      </c>
      <c r="K60" s="79" t="e">
        <f>'Entrada de Dados'!#REF!</f>
        <v>#REF!</v>
      </c>
      <c r="L60" s="79" t="e">
        <f>'Entrada de Dados'!#REF!</f>
        <v>#REF!</v>
      </c>
      <c r="M60" s="79">
        <f>'Entrada de Dados'!O67</f>
        <v>41</v>
      </c>
      <c r="N60" s="79">
        <f>'Entrada de Dados'!P67</f>
        <v>56.68</v>
      </c>
      <c r="P60" s="128" t="str">
        <f>IF('Entrada de Dados'!W67=0,"",'Entrada de Dados'!W67)</f>
        <v/>
      </c>
      <c r="R60" s="122" t="str">
        <f>'Entrada de Dados'!R67</f>
        <v>Sim</v>
      </c>
      <c r="S60" s="134">
        <f>'Entrada de Dados'!S67</f>
        <v>1</v>
      </c>
    </row>
    <row r="61" spans="1:19" ht="15" x14ac:dyDescent="0.25">
      <c r="A61" s="78">
        <f>'Entrada de Dados'!A68</f>
        <v>110251</v>
      </c>
      <c r="B61" s="78" t="str">
        <f>'Entrada de Dados'!B68</f>
        <v>524803601114315</v>
      </c>
      <c r="C61" s="78">
        <f>'Entrada de Dados'!C68</f>
        <v>7896226102511</v>
      </c>
      <c r="D61" s="81" t="str">
        <f>'Entrada de Dados'!D68</f>
        <v>VAGI-C 250MG COMPRIMIDOS CX COM 06</v>
      </c>
      <c r="E61" s="79">
        <f>'Entrada de Dados'!E68</f>
        <v>30.69</v>
      </c>
      <c r="F61" s="79">
        <f>'Entrada de Dados'!F68</f>
        <v>41</v>
      </c>
      <c r="G61" s="79">
        <f>'Entrada de Dados'!G68</f>
        <v>32.82</v>
      </c>
      <c r="H61" s="79">
        <f>'Entrada de Dados'!H68</f>
        <v>43.75</v>
      </c>
      <c r="I61" s="79">
        <f>'Entrada de Dados'!K68</f>
        <v>33.28</v>
      </c>
      <c r="J61" s="79">
        <f>'Entrada de Dados'!L68</f>
        <v>44.34</v>
      </c>
      <c r="K61" s="79" t="e">
        <f>'Entrada de Dados'!#REF!</f>
        <v>#REF!</v>
      </c>
      <c r="L61" s="79" t="e">
        <f>'Entrada de Dados'!#REF!</f>
        <v>#REF!</v>
      </c>
      <c r="M61" s="79">
        <f>'Entrada de Dados'!O68</f>
        <v>28.92</v>
      </c>
      <c r="N61" s="79">
        <f>'Entrada de Dados'!P68</f>
        <v>39.979999999999997</v>
      </c>
      <c r="P61" s="128" t="str">
        <f>IF('Entrada de Dados'!W68=0,"",'Entrada de Dados'!W68)</f>
        <v/>
      </c>
      <c r="R61" s="122" t="str">
        <f>'Entrada de Dados'!R68</f>
        <v>Sim</v>
      </c>
      <c r="S61" s="134">
        <f>'Entrada de Dados'!S68</f>
        <v>3</v>
      </c>
    </row>
    <row r="62" spans="1:19" ht="15" x14ac:dyDescent="0.25">
      <c r="A62" s="78">
        <f>'Entrada de Dados'!A69</f>
        <v>110252</v>
      </c>
      <c r="B62" s="78">
        <f>'Entrada de Dados'!B69</f>
        <v>0</v>
      </c>
      <c r="C62" s="78">
        <f>'Entrada de Dados'!C69</f>
        <v>7896226102528</v>
      </c>
      <c r="D62" s="81" t="str">
        <f>'Entrada de Dados'!D69</f>
        <v>VECASTEN COMPRIMIDOS CAIXA COM 20</v>
      </c>
      <c r="E62" s="79">
        <f>'Entrada de Dados'!E69</f>
        <v>55.51</v>
      </c>
      <c r="F62" s="79">
        <f>'Entrada de Dados'!F69</f>
        <v>74.16</v>
      </c>
      <c r="G62" s="79">
        <f>'Entrada de Dados'!G69</f>
        <v>59.37</v>
      </c>
      <c r="H62" s="79">
        <f>'Entrada de Dados'!H69</f>
        <v>79.13</v>
      </c>
      <c r="I62" s="79">
        <f>'Entrada de Dados'!K69</f>
        <v>60.2</v>
      </c>
      <c r="J62" s="79">
        <f>'Entrada de Dados'!L69</f>
        <v>80.209999999999994</v>
      </c>
      <c r="K62" s="79" t="e">
        <f>'Entrada de Dados'!#REF!</f>
        <v>#REF!</v>
      </c>
      <c r="L62" s="79" t="e">
        <f>'Entrada de Dados'!#REF!</f>
        <v>#REF!</v>
      </c>
      <c r="M62" s="79">
        <f>'Entrada de Dados'!O69</f>
        <v>52.31</v>
      </c>
      <c r="N62" s="79">
        <f>'Entrada de Dados'!P69</f>
        <v>72.31</v>
      </c>
      <c r="P62" s="128">
        <f>IF('Entrada de Dados'!W69=0,"",'Entrada de Dados'!W69)</f>
        <v>4.1999999999999997E-3</v>
      </c>
      <c r="R62" s="121" t="str">
        <f>'Entrada de Dados'!R69</f>
        <v>Sim</v>
      </c>
      <c r="S62" s="133" t="str">
        <f>'Entrada de Dados'!S69</f>
        <v>Lib</v>
      </c>
    </row>
    <row r="63" spans="1:19" ht="15" x14ac:dyDescent="0.25">
      <c r="A63" s="78">
        <f>'Entrada de Dados'!A70</f>
        <v>110253</v>
      </c>
      <c r="B63" s="78">
        <f>'Entrada de Dados'!B70</f>
        <v>0</v>
      </c>
      <c r="C63" s="78">
        <f>'Entrada de Dados'!C70</f>
        <v>7896226102535</v>
      </c>
      <c r="D63" s="81" t="str">
        <f>'Entrada de Dados'!D70</f>
        <v>VECASTEN COMPRIMIDOS CAIXA COM 30</v>
      </c>
      <c r="E63" s="79">
        <f>'Entrada de Dados'!E70</f>
        <v>68.400000000000006</v>
      </c>
      <c r="F63" s="79">
        <f>'Entrada de Dados'!F70</f>
        <v>91.35</v>
      </c>
      <c r="G63" s="79">
        <f>'Entrada de Dados'!G70</f>
        <v>73.12</v>
      </c>
      <c r="H63" s="79">
        <f>'Entrada de Dados'!H70</f>
        <v>97.47</v>
      </c>
      <c r="I63" s="79">
        <f>'Entrada de Dados'!K70</f>
        <v>74.150000000000006</v>
      </c>
      <c r="J63" s="79">
        <f>'Entrada de Dados'!L70</f>
        <v>98.81</v>
      </c>
      <c r="K63" s="79" t="e">
        <f>'Entrada de Dados'!#REF!</f>
        <v>#REF!</v>
      </c>
      <c r="L63" s="79" t="e">
        <f>'Entrada de Dados'!#REF!</f>
        <v>#REF!</v>
      </c>
      <c r="M63" s="79">
        <f>'Entrada de Dados'!O70</f>
        <v>64.44</v>
      </c>
      <c r="N63" s="79">
        <f>'Entrada de Dados'!P70</f>
        <v>89.07</v>
      </c>
      <c r="P63" s="128">
        <f>IF('Entrada de Dados'!W70=0,"",'Entrada de Dados'!W70)</f>
        <v>1.2999999999999999E-2</v>
      </c>
      <c r="R63" s="121" t="str">
        <f>'Entrada de Dados'!R70</f>
        <v>Sim</v>
      </c>
      <c r="S63" s="133" t="str">
        <f>'Entrada de Dados'!S70</f>
        <v>Lib</v>
      </c>
    </row>
    <row r="64" spans="1:19" ht="15" x14ac:dyDescent="0.25">
      <c r="A64" s="78">
        <f>'Entrada de Dados'!A71</f>
        <v>110254</v>
      </c>
      <c r="B64" s="78" t="str">
        <f>'Entrada de Dados'!B71</f>
        <v>524803501111314</v>
      </c>
      <c r="C64" s="78">
        <f>'Entrada de Dados'!C71</f>
        <v>7896226102542</v>
      </c>
      <c r="D64" s="81" t="str">
        <f>'Entrada de Dados'!D71</f>
        <v xml:space="preserve">VICOG COMPRIMIDOS CAIXA COM 30 </v>
      </c>
      <c r="E64" s="79">
        <f>'Entrada de Dados'!E71</f>
        <v>16.260000000000002</v>
      </c>
      <c r="F64" s="79">
        <f>'Entrada de Dados'!F71</f>
        <v>21.72</v>
      </c>
      <c r="G64" s="79">
        <f>'Entrada de Dados'!G71</f>
        <v>17.39</v>
      </c>
      <c r="H64" s="79">
        <f>'Entrada de Dados'!H71</f>
        <v>23.18</v>
      </c>
      <c r="I64" s="79">
        <f>'Entrada de Dados'!K71</f>
        <v>17.63</v>
      </c>
      <c r="J64" s="79">
        <f>'Entrada de Dados'!L71</f>
        <v>23.49</v>
      </c>
      <c r="K64" s="79" t="e">
        <f>'Entrada de Dados'!#REF!</f>
        <v>#REF!</v>
      </c>
      <c r="L64" s="79" t="e">
        <f>'Entrada de Dados'!#REF!</f>
        <v>#REF!</v>
      </c>
      <c r="M64" s="79">
        <f>'Entrada de Dados'!O71</f>
        <v>15.32</v>
      </c>
      <c r="N64" s="79">
        <f>'Entrada de Dados'!P71</f>
        <v>21.18</v>
      </c>
      <c r="P64" s="128" t="str">
        <f>IF('Entrada de Dados'!W71=0,"",'Entrada de Dados'!W71)</f>
        <v/>
      </c>
      <c r="R64" s="122" t="str">
        <f>'Entrada de Dados'!R71</f>
        <v>Sim</v>
      </c>
      <c r="S64" s="134">
        <f>'Entrada de Dados'!S71</f>
        <v>2</v>
      </c>
    </row>
    <row r="65" spans="1:19" ht="15" x14ac:dyDescent="0.25">
      <c r="A65" s="78">
        <f>'Entrada de Dados'!A72</f>
        <v>110255</v>
      </c>
      <c r="B65" s="78" t="str">
        <f>'Entrada de Dados'!B72</f>
        <v>524813010008003</v>
      </c>
      <c r="C65" s="78">
        <f>'Entrada de Dados'!C72</f>
        <v>7896226102559</v>
      </c>
      <c r="D65" s="81" t="str">
        <f>'Entrada de Dados'!D72</f>
        <v xml:space="preserve">VICOG COMPRIMIDOS CAIXA COM 10 </v>
      </c>
      <c r="E65" s="79">
        <f>'Entrada de Dados'!E72</f>
        <v>5.41</v>
      </c>
      <c r="F65" s="79">
        <f>'Entrada de Dados'!F72</f>
        <v>7.23</v>
      </c>
      <c r="G65" s="79">
        <f>'Entrada de Dados'!G72</f>
        <v>5.79</v>
      </c>
      <c r="H65" s="79">
        <f>'Entrada de Dados'!H72</f>
        <v>7.72</v>
      </c>
      <c r="I65" s="79">
        <f>'Entrada de Dados'!K72</f>
        <v>5.87</v>
      </c>
      <c r="J65" s="79">
        <f>'Entrada de Dados'!L72</f>
        <v>7.82</v>
      </c>
      <c r="K65" s="79" t="e">
        <f>'Entrada de Dados'!#REF!</f>
        <v>#REF!</v>
      </c>
      <c r="L65" s="79" t="e">
        <f>'Entrada de Dados'!#REF!</f>
        <v>#REF!</v>
      </c>
      <c r="M65" s="79">
        <f>'Entrada de Dados'!O72</f>
        <v>5.0999999999999996</v>
      </c>
      <c r="N65" s="79">
        <f>'Entrada de Dados'!P72</f>
        <v>7.05</v>
      </c>
      <c r="P65" s="128" t="str">
        <f>IF('Entrada de Dados'!W72=0,"",'Entrada de Dados'!W72)</f>
        <v/>
      </c>
      <c r="R65" s="122" t="str">
        <f>'Entrada de Dados'!R72</f>
        <v>Sim</v>
      </c>
      <c r="S65" s="134">
        <f>'Entrada de Dados'!S72</f>
        <v>2</v>
      </c>
    </row>
    <row r="66" spans="1:19" ht="15" x14ac:dyDescent="0.25">
      <c r="A66" s="78">
        <f>'Entrada de Dados'!A73</f>
        <v>110256</v>
      </c>
      <c r="B66" s="78" t="str">
        <f>'Entrada de Dados'!B73</f>
        <v>524802801111419</v>
      </c>
      <c r="C66" s="78">
        <f>'Entrada de Dados'!C73</f>
        <v>7896226102566</v>
      </c>
      <c r="D66" s="81" t="str">
        <f>'Entrada de Dados'!D73</f>
        <v>VINOCARD Q10 10MG 30 COMPRIMIDOS</v>
      </c>
      <c r="E66" s="79">
        <f>'Entrada de Dados'!E73</f>
        <v>31.2</v>
      </c>
      <c r="F66" s="79">
        <f>'Entrada de Dados'!F73</f>
        <v>41.68</v>
      </c>
      <c r="G66" s="79">
        <f>'Entrada de Dados'!G73</f>
        <v>33.36</v>
      </c>
      <c r="H66" s="79">
        <f>'Entrada de Dados'!H73</f>
        <v>44.47</v>
      </c>
      <c r="I66" s="79">
        <f>'Entrada de Dados'!K73</f>
        <v>33.83</v>
      </c>
      <c r="J66" s="79">
        <f>'Entrada de Dados'!L73</f>
        <v>45.07</v>
      </c>
      <c r="K66" s="79" t="e">
        <f>'Entrada de Dados'!#REF!</f>
        <v>#REF!</v>
      </c>
      <c r="L66" s="79" t="e">
        <f>'Entrada de Dados'!#REF!</f>
        <v>#REF!</v>
      </c>
      <c r="M66" s="79">
        <f>'Entrada de Dados'!O73</f>
        <v>29.4</v>
      </c>
      <c r="N66" s="79">
        <f>'Entrada de Dados'!P73</f>
        <v>40.64</v>
      </c>
      <c r="P66" s="128" t="str">
        <f>IF('Entrada de Dados'!W73=0,"",'Entrada de Dados'!W73)</f>
        <v/>
      </c>
      <c r="R66" s="122" t="str">
        <f>'Entrada de Dados'!R73</f>
        <v>Não</v>
      </c>
      <c r="S66" s="134" t="str">
        <f>'Entrada de Dados'!S73</f>
        <v>c</v>
      </c>
    </row>
    <row r="67" spans="1:19" ht="15" x14ac:dyDescent="0.25">
      <c r="A67" s="80">
        <f>'Entrada de Dados'!A74</f>
        <v>110257</v>
      </c>
      <c r="B67" s="80" t="str">
        <f>'Entrada de Dados'!B74</f>
        <v>524802802116414</v>
      </c>
      <c r="C67" s="80">
        <f>'Entrada de Dados'!C74</f>
        <v>7896226102573</v>
      </c>
      <c r="D67" s="82" t="str">
        <f>'Entrada de Dados'!D74</f>
        <v>VINOCARD Q10 50MG 10 COMPRIMIDOS</v>
      </c>
      <c r="E67" s="79">
        <f>'Entrada de Dados'!E74</f>
        <v>38.33</v>
      </c>
      <c r="F67" s="79">
        <f>'Entrada de Dados'!F74</f>
        <v>51.2</v>
      </c>
      <c r="G67" s="79">
        <f>'Entrada de Dados'!G74</f>
        <v>40.98</v>
      </c>
      <c r="H67" s="79">
        <f>'Entrada de Dados'!H74</f>
        <v>54.62</v>
      </c>
      <c r="I67" s="79">
        <f>'Entrada de Dados'!K74</f>
        <v>41.56</v>
      </c>
      <c r="J67" s="79">
        <f>'Entrada de Dados'!L74</f>
        <v>55.37</v>
      </c>
      <c r="K67" s="79" t="e">
        <f>'Entrada de Dados'!#REF!</f>
        <v>#REF!</v>
      </c>
      <c r="L67" s="79" t="e">
        <f>'Entrada de Dados'!#REF!</f>
        <v>#REF!</v>
      </c>
      <c r="M67" s="79">
        <f>'Entrada de Dados'!O74</f>
        <v>36.11</v>
      </c>
      <c r="N67" s="79">
        <f>'Entrada de Dados'!P74</f>
        <v>49.92</v>
      </c>
      <c r="P67" s="128" t="str">
        <f>IF('Entrada de Dados'!W74=0,"",'Entrada de Dados'!W74)</f>
        <v/>
      </c>
      <c r="R67" s="122" t="str">
        <f>'Entrada de Dados'!R74</f>
        <v>Não</v>
      </c>
      <c r="S67" s="134" t="str">
        <f>'Entrada de Dados'!S74</f>
        <v>c</v>
      </c>
    </row>
    <row r="68" spans="1:19" ht="15" x14ac:dyDescent="0.25">
      <c r="A68" s="78">
        <f>'Entrada de Dados'!A75</f>
        <v>110258</v>
      </c>
      <c r="B68" s="78" t="str">
        <f>'Entrada de Dados'!B75</f>
        <v>524802803112412</v>
      </c>
      <c r="C68" s="78">
        <f>'Entrada de Dados'!C75</f>
        <v>7896226102580</v>
      </c>
      <c r="D68" s="81" t="str">
        <f>'Entrada de Dados'!D75</f>
        <v>VINOCARD Q10 50MG 20 COMPRIMIDOS</v>
      </c>
      <c r="E68" s="79">
        <f>'Entrada de Dados'!E75</f>
        <v>74.349999999999994</v>
      </c>
      <c r="F68" s="79">
        <f>'Entrada de Dados'!F75</f>
        <v>99.32</v>
      </c>
      <c r="G68" s="79">
        <f>'Entrada de Dados'!G75</f>
        <v>79.510000000000005</v>
      </c>
      <c r="H68" s="79">
        <f>'Entrada de Dados'!H75</f>
        <v>105.98</v>
      </c>
      <c r="I68" s="79">
        <f>'Entrada de Dados'!K75</f>
        <v>80.63</v>
      </c>
      <c r="J68" s="79">
        <f>'Entrada de Dados'!L75</f>
        <v>107.42</v>
      </c>
      <c r="K68" s="79" t="e">
        <f>'Entrada de Dados'!#REF!</f>
        <v>#REF!</v>
      </c>
      <c r="L68" s="79" t="e">
        <f>'Entrada de Dados'!#REF!</f>
        <v>#REF!</v>
      </c>
      <c r="M68" s="79">
        <f>'Entrada de Dados'!O75</f>
        <v>70.06</v>
      </c>
      <c r="N68" s="79">
        <f>'Entrada de Dados'!P75</f>
        <v>96.85</v>
      </c>
      <c r="P68" s="128" t="str">
        <f>IF('Entrada de Dados'!W75=0,"",'Entrada de Dados'!W75)</f>
        <v/>
      </c>
      <c r="R68" s="122" t="str">
        <f>'Entrada de Dados'!R75</f>
        <v>Não</v>
      </c>
      <c r="S68" s="134" t="str">
        <f>'Entrada de Dados'!S75</f>
        <v>c</v>
      </c>
    </row>
    <row r="69" spans="1:19" ht="15" x14ac:dyDescent="0.25">
      <c r="A69" s="78">
        <f>'Entrada de Dados'!A76</f>
        <v>110283</v>
      </c>
      <c r="B69" s="78" t="str">
        <f>'Entrada de Dados'!B76</f>
        <v>524802901114428</v>
      </c>
      <c r="C69" s="78">
        <f>'Entrada de Dados'!C76</f>
        <v>7896226102832</v>
      </c>
      <c r="D69" s="81" t="str">
        <f>'Entrada de Dados'!D76</f>
        <v>VITERGAN MASTER CX COM 30 CAPSULAS</v>
      </c>
      <c r="E69" s="79">
        <f>'Entrada de Dados'!E76</f>
        <v>63.04</v>
      </c>
      <c r="F69" s="79">
        <f>'Entrada de Dados'!F76</f>
        <v>84.21</v>
      </c>
      <c r="G69" s="79">
        <f>'Entrada de Dados'!G76</f>
        <v>67.42</v>
      </c>
      <c r="H69" s="79">
        <f>'Entrada de Dados'!H76</f>
        <v>89.87</v>
      </c>
      <c r="I69" s="79">
        <f>'Entrada de Dados'!K76</f>
        <v>68.36</v>
      </c>
      <c r="J69" s="79">
        <f>'Entrada de Dados'!L76</f>
        <v>91.06</v>
      </c>
      <c r="K69" s="79" t="e">
        <f>'Entrada de Dados'!#REF!</f>
        <v>#REF!</v>
      </c>
      <c r="L69" s="79" t="e">
        <f>'Entrada de Dados'!#REF!</f>
        <v>#REF!</v>
      </c>
      <c r="M69" s="79">
        <f>'Entrada de Dados'!O76</f>
        <v>59.39</v>
      </c>
      <c r="N69" s="79">
        <f>'Entrada de Dados'!P76</f>
        <v>82.12</v>
      </c>
      <c r="P69" s="128">
        <f>IF('Entrada de Dados'!W76=0,"",'Entrada de Dados'!W76)</f>
        <v>1.7000000000000001E-2</v>
      </c>
      <c r="R69" s="121" t="str">
        <f>'Entrada de Dados'!R76</f>
        <v>Sim</v>
      </c>
      <c r="S69" s="133" t="str">
        <f>'Entrada de Dados'!S76</f>
        <v>Lib</v>
      </c>
    </row>
    <row r="70" spans="1:19" ht="15" x14ac:dyDescent="0.25">
      <c r="A70" s="78">
        <f>'Entrada de Dados'!A77</f>
        <v>110285</v>
      </c>
      <c r="B70" s="78" t="str">
        <f>'Entrada de Dados'!B77</f>
        <v>524802901114428</v>
      </c>
      <c r="C70" s="78">
        <f>'Entrada de Dados'!C77</f>
        <v>7896226107646</v>
      </c>
      <c r="D70" s="81" t="str">
        <f>'Entrada de Dados'!D77</f>
        <v>VITERGAN MASTER CX COM 10 CAPSULAS</v>
      </c>
      <c r="E70" s="79">
        <f>'Entrada de Dados'!E77</f>
        <v>25.12</v>
      </c>
      <c r="F70" s="79">
        <f>'Entrada de Dados'!F77</f>
        <v>33.520000000000003</v>
      </c>
      <c r="G70" s="79">
        <f>'Entrada de Dados'!G77</f>
        <v>26.82</v>
      </c>
      <c r="H70" s="79">
        <f>'Entrada de Dados'!H77</f>
        <v>35.76</v>
      </c>
      <c r="I70" s="79">
        <f>'Entrada de Dados'!K77</f>
        <v>27.21</v>
      </c>
      <c r="J70" s="79">
        <f>'Entrada de Dados'!L77</f>
        <v>36.25</v>
      </c>
      <c r="K70" s="79" t="e">
        <f>'Entrada de Dados'!#REF!</f>
        <v>#REF!</v>
      </c>
      <c r="L70" s="79" t="e">
        <f>'Entrada de Dados'!#REF!</f>
        <v>#REF!</v>
      </c>
      <c r="M70" s="79">
        <f>'Entrada de Dados'!O77</f>
        <v>23.67</v>
      </c>
      <c r="N70" s="79">
        <f>'Entrada de Dados'!P77</f>
        <v>32.69</v>
      </c>
      <c r="P70" s="128">
        <f>IF('Entrada de Dados'!W77=0,"",'Entrada de Dados'!W77)</f>
        <v>1.2200000000000001E-2</v>
      </c>
      <c r="R70" s="121" t="str">
        <f>'Entrada de Dados'!R77</f>
        <v>Sim</v>
      </c>
      <c r="S70" s="133" t="str">
        <f>'Entrada de Dados'!S77</f>
        <v>Lib</v>
      </c>
    </row>
    <row r="71" spans="1:19" ht="15" x14ac:dyDescent="0.25">
      <c r="A71" s="78">
        <f>'Entrada de Dados'!A78</f>
        <v>110282</v>
      </c>
      <c r="B71" s="78" t="str">
        <f>'Entrada de Dados'!B78</f>
        <v>524803001117429</v>
      </c>
      <c r="C71" s="78">
        <f>'Entrada de Dados'!C78</f>
        <v>7896226102825</v>
      </c>
      <c r="D71" s="81" t="str">
        <f>'Entrada de Dados'!D78</f>
        <v>VITERGAN PRÉ-NATAL COMPRIMIDOS CAIXA 30</v>
      </c>
      <c r="E71" s="79">
        <f>'Entrada de Dados'!E78</f>
        <v>32.770000000000003</v>
      </c>
      <c r="F71" s="79">
        <f>'Entrada de Dados'!F78</f>
        <v>43.77</v>
      </c>
      <c r="G71" s="79">
        <f>'Entrada de Dados'!G78</f>
        <v>35.049999999999997</v>
      </c>
      <c r="H71" s="79">
        <f>'Entrada de Dados'!H78</f>
        <v>46.72</v>
      </c>
      <c r="I71" s="79">
        <f>'Entrada de Dados'!K78</f>
        <v>35.54</v>
      </c>
      <c r="J71" s="79">
        <f>'Entrada de Dados'!L78</f>
        <v>47.35</v>
      </c>
      <c r="K71" s="79" t="e">
        <f>'Entrada de Dados'!#REF!</f>
        <v>#REF!</v>
      </c>
      <c r="L71" s="79" t="e">
        <f>'Entrada de Dados'!#REF!</f>
        <v>#REF!</v>
      </c>
      <c r="M71" s="79">
        <f>'Entrada de Dados'!O78</f>
        <v>30.88</v>
      </c>
      <c r="N71" s="79">
        <f>'Entrada de Dados'!P78</f>
        <v>42.69</v>
      </c>
      <c r="P71" s="128" t="str">
        <f>IF('Entrada de Dados'!W78=0,"",'Entrada de Dados'!W78)</f>
        <v/>
      </c>
      <c r="R71" s="122" t="str">
        <f>'Entrada de Dados'!R78</f>
        <v>Não</v>
      </c>
      <c r="S71" s="134" t="str">
        <f>'Entrada de Dados'!S78</f>
        <v>c</v>
      </c>
    </row>
    <row r="72" spans="1:19" ht="15" x14ac:dyDescent="0.25">
      <c r="A72" s="78">
        <f>'Entrada de Dados'!A79</f>
        <v>110284</v>
      </c>
      <c r="B72" s="78">
        <f>'Entrada de Dados'!B79</f>
        <v>0</v>
      </c>
      <c r="C72" s="78">
        <f>'Entrada de Dados'!C79</f>
        <v>7896226107639</v>
      </c>
      <c r="D72" s="81" t="str">
        <f>'Entrada de Dados'!D79</f>
        <v>VITERGAN PRÉ-NATAL COMPRIMIDOS CAIXA 10</v>
      </c>
      <c r="E72" s="79">
        <f>'Entrada de Dados'!E79</f>
        <v>13.11</v>
      </c>
      <c r="F72" s="79">
        <f>'Entrada de Dados'!F79</f>
        <v>17.5</v>
      </c>
      <c r="G72" s="79">
        <f>'Entrada de Dados'!G79</f>
        <v>14.01</v>
      </c>
      <c r="H72" s="79">
        <f>'Entrada de Dados'!H79</f>
        <v>18.68</v>
      </c>
      <c r="I72" s="79">
        <f>'Entrada de Dados'!K79</f>
        <v>14.21</v>
      </c>
      <c r="J72" s="79">
        <f>'Entrada de Dados'!L79</f>
        <v>18.93</v>
      </c>
      <c r="K72" s="79" t="e">
        <f>'Entrada de Dados'!#REF!</f>
        <v>#REF!</v>
      </c>
      <c r="L72" s="79" t="e">
        <f>'Entrada de Dados'!#REF!</f>
        <v>#REF!</v>
      </c>
      <c r="M72" s="79">
        <f>'Entrada de Dados'!O79</f>
        <v>12.35</v>
      </c>
      <c r="N72" s="79">
        <f>'Entrada de Dados'!P79</f>
        <v>17.07</v>
      </c>
      <c r="P72" s="128" t="str">
        <f>IF('Entrada de Dados'!W79=0,"",'Entrada de Dados'!W79)</f>
        <v/>
      </c>
      <c r="R72" s="122" t="str">
        <f>'Entrada de Dados'!R79</f>
        <v>Não</v>
      </c>
      <c r="S72" s="134" t="str">
        <f>'Entrada de Dados'!S79</f>
        <v>c</v>
      </c>
    </row>
    <row r="73" spans="1:19" ht="15" x14ac:dyDescent="0.25">
      <c r="A73" s="78">
        <f>'Entrada de Dados'!A80</f>
        <v>110260</v>
      </c>
      <c r="B73" s="78" t="str">
        <f>'Entrada de Dados'!B80</f>
        <v>524803101111422</v>
      </c>
      <c r="C73" s="78">
        <f>'Entrada de Dados'!C80</f>
        <v>7896226102603</v>
      </c>
      <c r="D73" s="81" t="str">
        <f>'Entrada de Dados'!D80</f>
        <v>VITERGAN ZINCO COMPRIMIDOS CAIXA 30</v>
      </c>
      <c r="E73" s="79">
        <f>'Entrada de Dados'!E80</f>
        <v>63.81</v>
      </c>
      <c r="F73" s="79">
        <f>'Entrada de Dados'!F80</f>
        <v>85.21</v>
      </c>
      <c r="G73" s="79">
        <f>'Entrada de Dados'!G80</f>
        <v>68.239999999999995</v>
      </c>
      <c r="H73" s="79">
        <f>'Entrada de Dados'!H80</f>
        <v>90.96</v>
      </c>
      <c r="I73" s="79">
        <f>'Entrada de Dados'!K80</f>
        <v>69.19</v>
      </c>
      <c r="J73" s="79">
        <f>'Entrada de Dados'!L80</f>
        <v>92.18</v>
      </c>
      <c r="K73" s="79" t="e">
        <f>'Entrada de Dados'!#REF!</f>
        <v>#REF!</v>
      </c>
      <c r="L73" s="79" t="e">
        <f>'Entrada de Dados'!#REF!</f>
        <v>#REF!</v>
      </c>
      <c r="M73" s="79">
        <f>'Entrada de Dados'!O80</f>
        <v>60.14</v>
      </c>
      <c r="N73" s="79">
        <f>'Entrada de Dados'!P80</f>
        <v>83.09</v>
      </c>
      <c r="P73" s="128">
        <f>IF('Entrada de Dados'!W80=0,"",'Entrada de Dados'!W80)</f>
        <v>0.01</v>
      </c>
      <c r="R73" s="121" t="str">
        <f>'Entrada de Dados'!R80</f>
        <v>Sim</v>
      </c>
      <c r="S73" s="133" t="str">
        <f>'Entrada de Dados'!S80</f>
        <v>Lib</v>
      </c>
    </row>
    <row r="74" spans="1:19" ht="15" x14ac:dyDescent="0.25">
      <c r="A74" s="78">
        <f>'Entrada de Dados'!A81</f>
        <v>110259</v>
      </c>
      <c r="B74" s="78">
        <f>'Entrada de Dados'!B81</f>
        <v>0</v>
      </c>
      <c r="C74" s="78">
        <f>'Entrada de Dados'!C81</f>
        <v>7896226107608</v>
      </c>
      <c r="D74" s="81" t="str">
        <f>'Entrada de Dados'!D81</f>
        <v>VITERGAN ZINCO COMPRIMIDOS CAIXA 10</v>
      </c>
      <c r="E74" s="79">
        <f>'Entrada de Dados'!E81</f>
        <v>24.71</v>
      </c>
      <c r="F74" s="79">
        <f>'Entrada de Dados'!F81</f>
        <v>33.03</v>
      </c>
      <c r="G74" s="79">
        <f>'Entrada de Dados'!G81</f>
        <v>26.44</v>
      </c>
      <c r="H74" s="79">
        <f>'Entrada de Dados'!H81</f>
        <v>35.24</v>
      </c>
      <c r="I74" s="79">
        <f>'Entrada de Dados'!K81</f>
        <v>26.8</v>
      </c>
      <c r="J74" s="79">
        <f>'Entrada de Dados'!L81</f>
        <v>35.69</v>
      </c>
      <c r="K74" s="79" t="e">
        <f>'Entrada de Dados'!#REF!</f>
        <v>#REF!</v>
      </c>
      <c r="L74" s="79" t="e">
        <f>'Entrada de Dados'!#REF!</f>
        <v>#REF!</v>
      </c>
      <c r="M74" s="79">
        <f>'Entrada de Dados'!O81</f>
        <v>23.28</v>
      </c>
      <c r="N74" s="79">
        <f>'Entrada de Dados'!P81</f>
        <v>32.19</v>
      </c>
      <c r="P74" s="128">
        <f>IF('Entrada de Dados'!W81=0,"",'Entrada de Dados'!W81)</f>
        <v>7.6E-3</v>
      </c>
      <c r="R74" s="121" t="str">
        <f>'Entrada de Dados'!R81</f>
        <v>Sim</v>
      </c>
      <c r="S74" s="133" t="str">
        <f>'Entrada de Dados'!S81</f>
        <v>Lib</v>
      </c>
    </row>
    <row r="75" spans="1:19" ht="15" x14ac:dyDescent="0.25">
      <c r="A75" s="78">
        <f>'Entrada de Dados'!A82</f>
        <v>110280</v>
      </c>
      <c r="B75" s="78" t="str">
        <f>'Entrada de Dados'!B82</f>
        <v>524803201116426</v>
      </c>
      <c r="C75" s="78">
        <f>'Entrada de Dados'!C82</f>
        <v>7896226102801</v>
      </c>
      <c r="D75" s="81" t="str">
        <f>'Entrada de Dados'!D82</f>
        <v xml:space="preserve">VITERGAN ZINCO PL 30 COMPRIMIDOS </v>
      </c>
      <c r="E75" s="79">
        <f>'Entrada de Dados'!E82</f>
        <v>73.06</v>
      </c>
      <c r="F75" s="79">
        <f>'Entrada de Dados'!F82</f>
        <v>97.6</v>
      </c>
      <c r="G75" s="79">
        <f>'Entrada de Dados'!G82</f>
        <v>78.14</v>
      </c>
      <c r="H75" s="79">
        <f>'Entrada de Dados'!H82</f>
        <v>104.15</v>
      </c>
      <c r="I75" s="79">
        <f>'Entrada de Dados'!K82</f>
        <v>79.23</v>
      </c>
      <c r="J75" s="79">
        <f>'Entrada de Dados'!L82</f>
        <v>105.54</v>
      </c>
      <c r="K75" s="79" t="e">
        <f>'Entrada de Dados'!#REF!</f>
        <v>#REF!</v>
      </c>
      <c r="L75" s="79" t="e">
        <f>'Entrada de Dados'!#REF!</f>
        <v>#REF!</v>
      </c>
      <c r="M75" s="79">
        <f>'Entrada de Dados'!O82</f>
        <v>68.83</v>
      </c>
      <c r="N75" s="79">
        <f>'Entrada de Dados'!P82</f>
        <v>95.16</v>
      </c>
      <c r="P75" s="128">
        <f>IF('Entrada de Dados'!W82=0,"",'Entrada de Dados'!W82)</f>
        <v>4.4000000000000003E-3</v>
      </c>
      <c r="R75" s="121" t="str">
        <f>'Entrada de Dados'!R82</f>
        <v>Sim</v>
      </c>
      <c r="S75" s="133" t="str">
        <f>'Entrada de Dados'!S82</f>
        <v>Lib</v>
      </c>
    </row>
    <row r="76" spans="1:19" ht="15" x14ac:dyDescent="0.25">
      <c r="A76" s="85">
        <f>'Entrada de Dados'!A83</f>
        <v>110279</v>
      </c>
      <c r="B76" s="85">
        <f>'Entrada de Dados'!B83</f>
        <v>0</v>
      </c>
      <c r="C76" s="85">
        <f>'Entrada de Dados'!C83</f>
        <v>7896226108209</v>
      </c>
      <c r="D76" s="119" t="str">
        <f>'Entrada de Dados'!D83</f>
        <v xml:space="preserve">VITERGAN ZINCO PL 10 COMPRIMIDOS </v>
      </c>
      <c r="E76" s="86">
        <f>'Entrada de Dados'!E83</f>
        <v>28.22</v>
      </c>
      <c r="F76" s="86">
        <f>'Entrada de Dados'!F83</f>
        <v>37.71</v>
      </c>
      <c r="G76" s="86">
        <f>'Entrada de Dados'!G83</f>
        <v>30.16</v>
      </c>
      <c r="H76" s="86">
        <f>'Entrada de Dados'!H83</f>
        <v>40.21</v>
      </c>
      <c r="I76" s="86">
        <f>'Entrada de Dados'!K83</f>
        <v>30.6</v>
      </c>
      <c r="J76" s="86">
        <f>'Entrada de Dados'!L83</f>
        <v>40.770000000000003</v>
      </c>
      <c r="K76" s="86" t="e">
        <f>'Entrada de Dados'!#REF!</f>
        <v>#REF!</v>
      </c>
      <c r="L76" s="86" t="e">
        <f>'Entrada de Dados'!#REF!</f>
        <v>#REF!</v>
      </c>
      <c r="M76" s="86">
        <f>'Entrada de Dados'!O83</f>
        <v>26.6</v>
      </c>
      <c r="N76" s="86">
        <f>'Entrada de Dados'!P83</f>
        <v>36.76</v>
      </c>
      <c r="P76" s="129">
        <f>IF('Entrada de Dados'!W83=0,"",'Entrada de Dados'!W83)</f>
        <v>5.3E-3</v>
      </c>
      <c r="R76" s="125" t="str">
        <f>'Entrada de Dados'!R83</f>
        <v>Sim</v>
      </c>
      <c r="S76" s="137" t="str">
        <f>'Entrada de Dados'!S83</f>
        <v>Lib</v>
      </c>
    </row>
    <row r="77" spans="1:19" ht="14.25" x14ac:dyDescent="0.2">
      <c r="A77" s="87"/>
      <c r="B77" s="87"/>
      <c r="C77" s="88"/>
      <c r="D77" s="89"/>
      <c r="E77" s="90"/>
      <c r="F77" s="90"/>
      <c r="G77" s="90"/>
      <c r="H77" s="90"/>
      <c r="I77" s="90"/>
      <c r="J77" s="90"/>
      <c r="K77" s="90"/>
      <c r="L77" s="90"/>
      <c r="M77" s="90"/>
      <c r="N77" s="90"/>
      <c r="R77" s="120">
        <f>'Entrada de Dados'!R84</f>
        <v>0</v>
      </c>
      <c r="S77" s="61">
        <f>'Entrada de Dados'!S84</f>
        <v>0</v>
      </c>
    </row>
    <row r="78" spans="1:19" ht="14.25" x14ac:dyDescent="0.2">
      <c r="A78" s="297" t="str">
        <f>'Entrada de Dados'!A85</f>
        <v>COD</v>
      </c>
      <c r="B78" s="297" t="str">
        <f>'Entrada de Dados'!B85</f>
        <v>CODIGO GGREM</v>
      </c>
      <c r="C78" s="297" t="str">
        <f>'Entrada de Dados'!C85</f>
        <v>CODIGO BARRAS</v>
      </c>
      <c r="D78" s="299" t="str">
        <f>'Entrada de Dados'!D85</f>
        <v xml:space="preserve">PRODUTOS </v>
      </c>
      <c r="E78" s="288">
        <f>'Entrada de Dados'!E85</f>
        <v>0.12</v>
      </c>
      <c r="F78" s="288">
        <f>'Entrada de Dados'!F85</f>
        <v>0</v>
      </c>
      <c r="G78" s="288">
        <f>'Entrada de Dados'!G85</f>
        <v>0.17</v>
      </c>
      <c r="H78" s="288">
        <f>'Entrada de Dados'!H85</f>
        <v>0</v>
      </c>
      <c r="I78" s="288">
        <f>'Entrada de Dados'!K85</f>
        <v>0.18</v>
      </c>
      <c r="J78" s="288">
        <f>'Entrada de Dados'!L85</f>
        <v>0</v>
      </c>
      <c r="K78" s="288" t="e">
        <f>'Entrada de Dados'!#REF!</f>
        <v>#REF!</v>
      </c>
      <c r="L78" s="288" t="e">
        <f>'Entrada de Dados'!#REF!</f>
        <v>#REF!</v>
      </c>
      <c r="M78" s="289" t="str">
        <f>'Entrada de Dados'!O85</f>
        <v>Zona Franca - 18%</v>
      </c>
      <c r="N78" s="290">
        <f>'Entrada de Dados'!P85</f>
        <v>0</v>
      </c>
      <c r="P78" s="295" t="s">
        <v>140</v>
      </c>
      <c r="R78" s="120">
        <f>'Entrada de Dados'!R85</f>
        <v>0</v>
      </c>
      <c r="S78" s="61">
        <f>'Entrada de Dados'!S85</f>
        <v>0</v>
      </c>
    </row>
    <row r="79" spans="1:19" ht="14.25" x14ac:dyDescent="0.2">
      <c r="A79" s="298">
        <f>'Entrada de Dados'!A86</f>
        <v>0</v>
      </c>
      <c r="B79" s="298">
        <f>'Entrada de Dados'!B86</f>
        <v>0</v>
      </c>
      <c r="C79" s="298">
        <f>'Entrada de Dados'!C86</f>
        <v>0</v>
      </c>
      <c r="D79" s="300">
        <f>'Entrada de Dados'!D86</f>
        <v>0</v>
      </c>
      <c r="E79" s="91" t="str">
        <f>'Entrada de Dados'!E86</f>
        <v>Distrib.</v>
      </c>
      <c r="F79" s="91" t="str">
        <f>'Entrada de Dados'!F86</f>
        <v>Sugestão</v>
      </c>
      <c r="G79" s="91" t="str">
        <f>'Entrada de Dados'!G86</f>
        <v>Distrib.</v>
      </c>
      <c r="H79" s="91" t="str">
        <f>'Entrada de Dados'!H86</f>
        <v>Sugestão</v>
      </c>
      <c r="I79" s="91" t="str">
        <f>'Entrada de Dados'!K86</f>
        <v>Distrib.</v>
      </c>
      <c r="J79" s="91" t="str">
        <f>'Entrada de Dados'!L86</f>
        <v>Sugestão</v>
      </c>
      <c r="K79" s="91" t="e">
        <f>'Entrada de Dados'!#REF!</f>
        <v>#REF!</v>
      </c>
      <c r="L79" s="91" t="e">
        <f>'Entrada de Dados'!#REF!</f>
        <v>#REF!</v>
      </c>
      <c r="M79" s="91" t="str">
        <f>'Entrada de Dados'!O86</f>
        <v>Distrib.</v>
      </c>
      <c r="N79" s="91" t="str">
        <f>'Entrada de Dados'!P86</f>
        <v>Sugestão</v>
      </c>
      <c r="P79" s="296"/>
      <c r="R79" s="120">
        <f>'Entrada de Dados'!R86</f>
        <v>0</v>
      </c>
      <c r="S79" s="61">
        <f>'Entrada de Dados'!S86</f>
        <v>0</v>
      </c>
    </row>
    <row r="80" spans="1:19" ht="15" x14ac:dyDescent="0.25">
      <c r="A80" s="78">
        <f>'Entrada de Dados'!A87</f>
        <v>110506</v>
      </c>
      <c r="B80" s="78">
        <f>'Entrada de Dados'!B87</f>
        <v>0</v>
      </c>
      <c r="C80" s="78">
        <f>'Entrada de Dados'!C87</f>
        <v>7896226105062</v>
      </c>
      <c r="D80" s="92" t="str">
        <f>'Entrada de Dados'!D87</f>
        <v>MAGSTRESS 36 CÁPSULAS</v>
      </c>
      <c r="E80" s="79">
        <f>'Entrada de Dados'!E87</f>
        <v>36.130000000000003</v>
      </c>
      <c r="F80" s="79">
        <f>'Entrada de Dados'!F87</f>
        <v>48.27</v>
      </c>
      <c r="G80" s="79">
        <f>'Entrada de Dados'!G87</f>
        <v>38.64</v>
      </c>
      <c r="H80" s="79">
        <f>'Entrada de Dados'!H87</f>
        <v>51.51</v>
      </c>
      <c r="I80" s="79">
        <f>'Entrada de Dados'!K87</f>
        <v>39.19</v>
      </c>
      <c r="J80" s="79">
        <f>'Entrada de Dados'!L87</f>
        <v>52.2</v>
      </c>
      <c r="K80" s="79" t="e">
        <f>'Entrada de Dados'!#REF!</f>
        <v>#REF!</v>
      </c>
      <c r="L80" s="79" t="e">
        <f>'Entrada de Dados'!#REF!</f>
        <v>#REF!</v>
      </c>
      <c r="M80" s="79">
        <f>'Entrada de Dados'!O87</f>
        <v>34.049999999999997</v>
      </c>
      <c r="N80" s="79">
        <f>'Entrada de Dados'!P87</f>
        <v>47.05</v>
      </c>
      <c r="P80" s="131">
        <f>IF('Entrada de Dados'!W87=0,"",'Entrada de Dados'!W87)</f>
        <v>1.95E-2</v>
      </c>
      <c r="R80" s="126" t="str">
        <f>'Entrada de Dados'!R87</f>
        <v>Sim</v>
      </c>
      <c r="S80" s="138" t="str">
        <f>'Entrada de Dados'!S87</f>
        <v>Lib</v>
      </c>
    </row>
    <row r="81" spans="1:19" ht="15" x14ac:dyDescent="0.25">
      <c r="A81" s="78">
        <f>'Entrada de Dados'!A88</f>
        <v>110514</v>
      </c>
      <c r="B81" s="78">
        <f>'Entrada de Dados'!B88</f>
        <v>0</v>
      </c>
      <c r="C81" s="78">
        <f>'Entrada de Dados'!C88</f>
        <v>7896226105147</v>
      </c>
      <c r="D81" s="92" t="str">
        <f>'Entrada de Dados'!D88</f>
        <v>CALDÊ  MAG C/ 60 COMPR</v>
      </c>
      <c r="E81" s="79">
        <f>'Entrada de Dados'!E88</f>
        <v>71.52</v>
      </c>
      <c r="F81" s="79">
        <f>'Entrada de Dados'!F88</f>
        <v>95.54</v>
      </c>
      <c r="G81" s="79">
        <f>'Entrada de Dados'!G88</f>
        <v>76.489999999999995</v>
      </c>
      <c r="H81" s="79">
        <f>'Entrada de Dados'!H88</f>
        <v>101.94</v>
      </c>
      <c r="I81" s="79">
        <f>'Entrada de Dados'!K88</f>
        <v>77.55</v>
      </c>
      <c r="J81" s="79">
        <f>'Entrada de Dados'!L88</f>
        <v>103.32</v>
      </c>
      <c r="K81" s="79" t="e">
        <f>'Entrada de Dados'!#REF!</f>
        <v>#REF!</v>
      </c>
      <c r="L81" s="79" t="e">
        <f>'Entrada de Dados'!#REF!</f>
        <v>#REF!</v>
      </c>
      <c r="M81" s="79">
        <f>'Entrada de Dados'!O88</f>
        <v>67.38</v>
      </c>
      <c r="N81" s="79">
        <f>'Entrada de Dados'!P88</f>
        <v>93.16</v>
      </c>
      <c r="P81" s="128">
        <f>IF('Entrada de Dados'!W88=0,"",'Entrada de Dados'!W88)</f>
        <v>2.5000000000000001E-2</v>
      </c>
      <c r="R81" s="121" t="str">
        <f>'Entrada de Dados'!R88</f>
        <v>Sim</v>
      </c>
      <c r="S81" s="133" t="str">
        <f>'Entrada de Dados'!S88</f>
        <v>Lib</v>
      </c>
    </row>
    <row r="82" spans="1:19" ht="15" x14ac:dyDescent="0.25">
      <c r="A82" s="78">
        <f>'Entrada de Dados'!A89</f>
        <v>110516</v>
      </c>
      <c r="B82" s="78">
        <f>'Entrada de Dados'!B89</f>
        <v>0</v>
      </c>
      <c r="C82" s="78">
        <f>'Entrada de Dados'!C89</f>
        <v>7896226105161</v>
      </c>
      <c r="D82" s="92" t="str">
        <f>'Entrada de Dados'!D89</f>
        <v>VITERSOL D GTS FR C/ 20 ML</v>
      </c>
      <c r="E82" s="79">
        <f>'Entrada de Dados'!E89</f>
        <v>40.64</v>
      </c>
      <c r="F82" s="79">
        <f>'Entrada de Dados'!F89</f>
        <v>54.28</v>
      </c>
      <c r="G82" s="79">
        <f>'Entrada de Dados'!G89</f>
        <v>43.46</v>
      </c>
      <c r="H82" s="79">
        <f>'Entrada de Dados'!H89</f>
        <v>57.92</v>
      </c>
      <c r="I82" s="79">
        <f>'Entrada de Dados'!K89</f>
        <v>44.07</v>
      </c>
      <c r="J82" s="79">
        <f>'Entrada de Dados'!L89</f>
        <v>58.71</v>
      </c>
      <c r="K82" s="79" t="e">
        <f>'Entrada de Dados'!#REF!</f>
        <v>#REF!</v>
      </c>
      <c r="L82" s="79" t="e">
        <f>'Entrada de Dados'!#REF!</f>
        <v>#REF!</v>
      </c>
      <c r="M82" s="79">
        <f>'Entrada de Dados'!O89</f>
        <v>38.299999999999997</v>
      </c>
      <c r="N82" s="79">
        <f>'Entrada de Dados'!P89</f>
        <v>52.92</v>
      </c>
      <c r="P82" s="128">
        <f>IF('Entrada de Dados'!W89=0,"",'Entrada de Dados'!W89)</f>
        <v>1.4E-2</v>
      </c>
      <c r="R82" s="121" t="str">
        <f>'Entrada de Dados'!R89</f>
        <v>Sim</v>
      </c>
      <c r="S82" s="133" t="str">
        <f>'Entrada de Dados'!S89</f>
        <v>Lib</v>
      </c>
    </row>
    <row r="83" spans="1:19" ht="15" x14ac:dyDescent="0.25">
      <c r="A83" s="78">
        <f>'Entrada de Dados'!A90</f>
        <v>110517</v>
      </c>
      <c r="B83" s="78">
        <f>'Entrada de Dados'!B90</f>
        <v>0</v>
      </c>
      <c r="C83" s="78">
        <f>'Entrada de Dados'!C90</f>
        <v>7896226105178</v>
      </c>
      <c r="D83" s="92" t="str">
        <f>'Entrada de Dados'!D90</f>
        <v>VITERSOL D CAP CT C/ 60</v>
      </c>
      <c r="E83" s="79">
        <f>'Entrada de Dados'!E90</f>
        <v>23.82</v>
      </c>
      <c r="F83" s="79">
        <f>'Entrada de Dados'!F90</f>
        <v>31.83</v>
      </c>
      <c r="G83" s="79">
        <f>'Entrada de Dados'!G90</f>
        <v>25.47</v>
      </c>
      <c r="H83" s="79">
        <f>'Entrada de Dados'!H90</f>
        <v>33.94</v>
      </c>
      <c r="I83" s="79">
        <f>'Entrada de Dados'!K90</f>
        <v>25.84</v>
      </c>
      <c r="J83" s="79">
        <f>'Entrada de Dados'!L90</f>
        <v>34.42</v>
      </c>
      <c r="K83" s="79" t="e">
        <f>'Entrada de Dados'!#REF!</f>
        <v>#REF!</v>
      </c>
      <c r="L83" s="79" t="e">
        <f>'Entrada de Dados'!#REF!</f>
        <v>#REF!</v>
      </c>
      <c r="M83" s="79">
        <f>'Entrada de Dados'!O90</f>
        <v>22.45</v>
      </c>
      <c r="N83" s="79">
        <f>'Entrada de Dados'!P90</f>
        <v>31.03</v>
      </c>
      <c r="P83" s="128">
        <f>IF('Entrada de Dados'!W90=0,"",'Entrada de Dados'!W90)</f>
        <v>3.3500000000000002E-2</v>
      </c>
      <c r="R83" s="121" t="str">
        <f>'Entrada de Dados'!R90</f>
        <v>Sim</v>
      </c>
      <c r="S83" s="133" t="str">
        <f>'Entrada de Dados'!S90</f>
        <v>Lib</v>
      </c>
    </row>
    <row r="84" spans="1:19" ht="15" x14ac:dyDescent="0.25">
      <c r="A84" s="78">
        <f>'Entrada de Dados'!A91</f>
        <v>110519</v>
      </c>
      <c r="B84" s="78">
        <f>'Entrada de Dados'!B91</f>
        <v>0</v>
      </c>
      <c r="C84" s="78">
        <f>'Entrada de Dados'!C91</f>
        <v>7896226105192</v>
      </c>
      <c r="D84" s="92" t="str">
        <f>'Entrada de Dados'!D91</f>
        <v xml:space="preserve">BARIVIT COMP REV MASTIGÁVEL CT C/ 60 </v>
      </c>
      <c r="E84" s="79">
        <f>'Entrada de Dados'!E91</f>
        <v>68.38</v>
      </c>
      <c r="F84" s="79">
        <f>'Entrada de Dados'!F91</f>
        <v>91.34</v>
      </c>
      <c r="G84" s="79">
        <f>'Entrada de Dados'!G91</f>
        <v>73.11</v>
      </c>
      <c r="H84" s="79">
        <f>'Entrada de Dados'!H91</f>
        <v>97.48</v>
      </c>
      <c r="I84" s="79">
        <f>'Entrada de Dados'!K91</f>
        <v>74.16</v>
      </c>
      <c r="J84" s="79">
        <f>'Entrada de Dados'!L91</f>
        <v>98.79</v>
      </c>
      <c r="K84" s="79" t="e">
        <f>'Entrada de Dados'!#REF!</f>
        <v>#REF!</v>
      </c>
      <c r="L84" s="79" t="e">
        <f>'Entrada de Dados'!#REF!</f>
        <v>#REF!</v>
      </c>
      <c r="M84" s="79">
        <f>'Entrada de Dados'!O91</f>
        <v>64.44</v>
      </c>
      <c r="N84" s="79">
        <f>'Entrada de Dados'!P91</f>
        <v>89.08</v>
      </c>
      <c r="P84" s="128">
        <f>IF('Entrada de Dados'!W91=0,"",'Entrada de Dados'!W91)</f>
        <v>2.35E-2</v>
      </c>
      <c r="R84" s="121" t="str">
        <f>'Entrada de Dados'!R91</f>
        <v>Sim</v>
      </c>
      <c r="S84" s="133" t="str">
        <f>'Entrada de Dados'!S91</f>
        <v>Lib</v>
      </c>
    </row>
    <row r="85" spans="1:19" ht="15" x14ac:dyDescent="0.25">
      <c r="A85" s="78">
        <f>'Entrada de Dados'!A93</f>
        <v>110520</v>
      </c>
      <c r="B85" s="78">
        <f>'Entrada de Dados'!B93</f>
        <v>0</v>
      </c>
      <c r="C85" s="78">
        <f>'Entrada de Dados'!C93</f>
        <v>7896226105208</v>
      </c>
      <c r="D85" s="92" t="str">
        <f>'Entrada de Dados'!D93</f>
        <v>CALDE K2 COMP REV CT C/ 30</v>
      </c>
      <c r="E85" s="79">
        <f>'Entrada de Dados'!E93</f>
        <v>70.75</v>
      </c>
      <c r="F85" s="79">
        <f>'Entrada de Dados'!F93</f>
        <v>94.5</v>
      </c>
      <c r="G85" s="79">
        <f>'Entrada de Dados'!G93</f>
        <v>75.63</v>
      </c>
      <c r="H85" s="79">
        <f>'Entrada de Dados'!H93</f>
        <v>100.83</v>
      </c>
      <c r="I85" s="79">
        <f>'Entrada de Dados'!K93</f>
        <v>76.7</v>
      </c>
      <c r="J85" s="79">
        <f>'Entrada de Dados'!L93</f>
        <v>102.2</v>
      </c>
      <c r="K85" s="79" t="e">
        <f>'Entrada de Dados'!#REF!</f>
        <v>#REF!</v>
      </c>
      <c r="L85" s="79" t="e">
        <f>'Entrada de Dados'!#REF!</f>
        <v>#REF!</v>
      </c>
      <c r="M85" s="79">
        <f>'Entrada de Dados'!O93</f>
        <v>66.650000000000006</v>
      </c>
      <c r="N85" s="79">
        <f>'Entrada de Dados'!P93</f>
        <v>92.13</v>
      </c>
      <c r="P85" s="128">
        <f>IF('Entrada de Dados'!W93=0,"",'Entrada de Dados'!W93)</f>
        <v>2.2800000000000001E-2</v>
      </c>
      <c r="R85" s="121" t="str">
        <f>'Entrada de Dados'!R93</f>
        <v>Sim</v>
      </c>
      <c r="S85" s="133" t="str">
        <f>'Entrada de Dados'!S93</f>
        <v>Lib</v>
      </c>
    </row>
    <row r="86" spans="1:19" ht="15" x14ac:dyDescent="0.25">
      <c r="A86" s="78">
        <f>'Entrada de Dados'!A94</f>
        <v>110524</v>
      </c>
      <c r="B86" s="78">
        <f>'Entrada de Dados'!B94</f>
        <v>0</v>
      </c>
      <c r="C86" s="78">
        <f>'Entrada de Dados'!C94</f>
        <v>7896226105246</v>
      </c>
      <c r="D86" s="92" t="str">
        <f>'Entrada de Dados'!D94</f>
        <v>NORMATEN FIT SACHE CT C/ 10</v>
      </c>
      <c r="E86" s="79">
        <f>'Entrada de Dados'!E94</f>
        <v>32.29</v>
      </c>
      <c r="F86" s="79">
        <f>'Entrada de Dados'!F94</f>
        <v>43.13</v>
      </c>
      <c r="G86" s="79">
        <f>'Entrada de Dados'!G94</f>
        <v>34.53</v>
      </c>
      <c r="H86" s="79">
        <f>'Entrada de Dados'!H94</f>
        <v>46.02</v>
      </c>
      <c r="I86" s="79">
        <f>'Entrada de Dados'!K94</f>
        <v>35.01</v>
      </c>
      <c r="J86" s="79">
        <f>'Entrada de Dados'!L94</f>
        <v>46.63</v>
      </c>
      <c r="K86" s="79" t="e">
        <f>'Entrada de Dados'!#REF!</f>
        <v>#REF!</v>
      </c>
      <c r="L86" s="79" t="e">
        <f>'Entrada de Dados'!#REF!</f>
        <v>#REF!</v>
      </c>
      <c r="M86" s="79">
        <f>'Entrada de Dados'!O94</f>
        <v>30.43</v>
      </c>
      <c r="N86" s="79">
        <f>'Entrada de Dados'!P94</f>
        <v>42.04</v>
      </c>
      <c r="P86" s="128">
        <f>IF('Entrada de Dados'!W94=0,"",'Entrada de Dados'!W94)</f>
        <v>1.4E-2</v>
      </c>
      <c r="R86" s="121" t="str">
        <f>'Entrada de Dados'!R94</f>
        <v>Sim</v>
      </c>
      <c r="S86" s="133" t="str">
        <f>'Entrada de Dados'!S94</f>
        <v>Lib</v>
      </c>
    </row>
    <row r="87" spans="1:19" ht="15" x14ac:dyDescent="0.25">
      <c r="A87" s="78">
        <f>'Entrada de Dados'!A95</f>
        <v>110525</v>
      </c>
      <c r="B87" s="78">
        <f>'Entrada de Dados'!B95</f>
        <v>0</v>
      </c>
      <c r="C87" s="78">
        <f>'Entrada de Dados'!C95</f>
        <v>7896226105253</v>
      </c>
      <c r="D87" s="92" t="str">
        <f>'Entrada de Dados'!D95</f>
        <v>TENFLAX SACHE CT C/ 30</v>
      </c>
      <c r="E87" s="79">
        <f>'Entrada de Dados'!E95</f>
        <v>91.99</v>
      </c>
      <c r="F87" s="79">
        <f>'Entrada de Dados'!F95</f>
        <v>122.87</v>
      </c>
      <c r="G87" s="79">
        <f>'Entrada de Dados'!G95</f>
        <v>98.36</v>
      </c>
      <c r="H87" s="79">
        <f>'Entrada de Dados'!H95</f>
        <v>131.11000000000001</v>
      </c>
      <c r="I87" s="79">
        <f>'Entrada de Dados'!K95</f>
        <v>99.75</v>
      </c>
      <c r="J87" s="79">
        <f>'Entrada de Dados'!L95</f>
        <v>132.9</v>
      </c>
      <c r="K87" s="79" t="e">
        <f>'Entrada de Dados'!#REF!</f>
        <v>#REF!</v>
      </c>
      <c r="L87" s="79" t="e">
        <f>'Entrada de Dados'!#REF!</f>
        <v>#REF!</v>
      </c>
      <c r="M87" s="79">
        <f>'Entrada de Dados'!O95</f>
        <v>86.67</v>
      </c>
      <c r="N87" s="79">
        <f>'Entrada de Dados'!P95</f>
        <v>119.82</v>
      </c>
      <c r="P87" s="128" t="str">
        <f>IF('Entrada de Dados'!W95=0,"",'Entrada de Dados'!W95)</f>
        <v/>
      </c>
      <c r="R87" s="121" t="str">
        <f>'Entrada de Dados'!R95</f>
        <v>Sim</v>
      </c>
      <c r="S87" s="133" t="str">
        <f>'Entrada de Dados'!S95</f>
        <v>Lib</v>
      </c>
    </row>
    <row r="88" spans="1:19" ht="15" x14ac:dyDescent="0.25">
      <c r="A88" s="85">
        <f>'Entrada de Dados'!A103</f>
        <v>140905</v>
      </c>
      <c r="B88" s="85">
        <f>'Entrada de Dados'!B103</f>
        <v>0</v>
      </c>
      <c r="C88" s="85">
        <f>'Entrada de Dados'!C103</f>
        <v>7896226109053</v>
      </c>
      <c r="D88" s="130" t="str">
        <f>'Entrada de Dados'!D103</f>
        <v>VECASTEN GEL BG C/150G OR</v>
      </c>
      <c r="E88" s="86">
        <f>'Entrada de Dados'!E103</f>
        <v>34.58</v>
      </c>
      <c r="F88" s="86">
        <f>'Entrada de Dados'!F103</f>
        <v>46.2</v>
      </c>
      <c r="G88" s="86">
        <f>'Entrada de Dados'!G103</f>
        <v>36.979999999999997</v>
      </c>
      <c r="H88" s="86">
        <f>'Entrada de Dados'!H103</f>
        <v>49.29</v>
      </c>
      <c r="I88" s="86">
        <f>'Entrada de Dados'!K103</f>
        <v>37.5</v>
      </c>
      <c r="J88" s="86">
        <f>'Entrada de Dados'!L103</f>
        <v>49.97</v>
      </c>
      <c r="K88" s="86" t="e">
        <f>'Entrada de Dados'!#REF!</f>
        <v>#REF!</v>
      </c>
      <c r="L88" s="86" t="e">
        <f>'Entrada de Dados'!#REF!</f>
        <v>#REF!</v>
      </c>
      <c r="M88" s="86">
        <f>'Entrada de Dados'!O103</f>
        <v>32.58</v>
      </c>
      <c r="N88" s="86">
        <f>'Entrada de Dados'!P103</f>
        <v>45.05</v>
      </c>
      <c r="P88" s="129">
        <f>IF('Entrada de Dados'!W103=0,"",'Entrada de Dados'!W103)</f>
        <v>2.5000000000000001E-2</v>
      </c>
      <c r="R88" s="121" t="str">
        <f>'Entrada de Dados'!R103</f>
        <v>Sim</v>
      </c>
      <c r="S88" s="133" t="str">
        <f>'Entrada de Dados'!S103</f>
        <v>Lib</v>
      </c>
    </row>
    <row r="89" spans="1:19" x14ac:dyDescent="0.2">
      <c r="A89" s="93"/>
      <c r="B89" s="93"/>
      <c r="C89" s="94"/>
      <c r="D89" s="94"/>
      <c r="E89" s="95"/>
      <c r="F89" s="95"/>
      <c r="G89" s="95"/>
      <c r="H89" s="95"/>
      <c r="I89" s="95"/>
      <c r="J89" s="95"/>
      <c r="K89" s="95"/>
      <c r="L89" s="95"/>
      <c r="M89" s="95"/>
      <c r="N89" s="95"/>
    </row>
    <row r="90" spans="1:19" x14ac:dyDescent="0.2">
      <c r="A90" s="96">
        <f>'Entrada de Dados'!A105</f>
        <v>0</v>
      </c>
      <c r="B90" s="97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9"/>
    </row>
    <row r="91" spans="1:19" x14ac:dyDescent="0.2">
      <c r="A91" s="100"/>
      <c r="B91" s="101"/>
      <c r="C91" s="102"/>
      <c r="D91" s="103"/>
      <c r="E91" s="104"/>
      <c r="F91" s="104"/>
      <c r="G91" s="104"/>
      <c r="H91" s="104"/>
      <c r="I91" s="104"/>
      <c r="J91" s="104"/>
      <c r="K91" s="104"/>
      <c r="L91" s="104"/>
      <c r="M91" s="104"/>
      <c r="N91" s="105"/>
    </row>
    <row r="92" spans="1:19" x14ac:dyDescent="0.2">
      <c r="A92" s="106"/>
      <c r="B92" s="107"/>
      <c r="C92" s="107"/>
      <c r="D92" s="108"/>
      <c r="E92" s="109"/>
      <c r="F92" s="109"/>
      <c r="G92" s="109"/>
      <c r="H92" s="109"/>
      <c r="I92" s="109"/>
      <c r="J92" s="109"/>
      <c r="K92" s="109"/>
      <c r="L92" s="104"/>
      <c r="M92" s="104"/>
      <c r="N92" s="105"/>
    </row>
    <row r="93" spans="1:19" x14ac:dyDescent="0.2">
      <c r="A93" s="110"/>
      <c r="B93" s="102"/>
      <c r="C93" s="101"/>
      <c r="D93" s="103"/>
      <c r="E93" s="104"/>
      <c r="F93" s="104"/>
      <c r="G93" s="104"/>
      <c r="H93" s="104"/>
      <c r="I93" s="104"/>
      <c r="J93" s="104"/>
      <c r="K93" s="104"/>
      <c r="L93" s="104"/>
      <c r="M93" s="104"/>
      <c r="N93" s="105"/>
    </row>
    <row r="94" spans="1:19" x14ac:dyDescent="0.2">
      <c r="A94" s="111">
        <f>'Entrada de Dados'!A109</f>
        <v>0</v>
      </c>
      <c r="B94" s="103"/>
      <c r="C94" s="103"/>
      <c r="D94" s="103"/>
      <c r="E94" s="104"/>
      <c r="F94" s="104"/>
      <c r="G94" s="104"/>
      <c r="H94" s="104"/>
      <c r="I94" s="104"/>
      <c r="J94" s="104"/>
      <c r="K94" s="104"/>
      <c r="L94" s="104"/>
      <c r="M94" s="104"/>
      <c r="N94" s="112">
        <f>'Entrada de Dados'!P109</f>
        <v>0</v>
      </c>
    </row>
    <row r="95" spans="1:19" x14ac:dyDescent="0.2">
      <c r="A95" s="113">
        <f>'Entrada de Dados'!A110</f>
        <v>0</v>
      </c>
      <c r="B95" s="114"/>
      <c r="C95" s="114"/>
      <c r="D95" s="115"/>
      <c r="E95" s="116"/>
      <c r="F95" s="116"/>
      <c r="G95" s="116"/>
      <c r="H95" s="116"/>
      <c r="I95" s="116"/>
      <c r="J95" s="116"/>
      <c r="K95" s="116"/>
      <c r="L95" s="116"/>
      <c r="M95" s="116"/>
      <c r="N95" s="117"/>
    </row>
  </sheetData>
  <autoFilter ref="R3:S88"/>
  <mergeCells count="22">
    <mergeCell ref="I3:J3"/>
    <mergeCell ref="K3:L3"/>
    <mergeCell ref="M3:N3"/>
    <mergeCell ref="A78:A79"/>
    <mergeCell ref="B78:B79"/>
    <mergeCell ref="C78:C79"/>
    <mergeCell ref="D78:D79"/>
    <mergeCell ref="E78:F78"/>
    <mergeCell ref="G78:H78"/>
    <mergeCell ref="I78:J78"/>
    <mergeCell ref="E3:F3"/>
    <mergeCell ref="G3:H3"/>
    <mergeCell ref="A3:A4"/>
    <mergeCell ref="B3:B4"/>
    <mergeCell ref="C3:C4"/>
    <mergeCell ref="D3:D4"/>
    <mergeCell ref="K78:L78"/>
    <mergeCell ref="M78:N78"/>
    <mergeCell ref="R3:R4"/>
    <mergeCell ref="S3:S4"/>
    <mergeCell ref="P3:P4"/>
    <mergeCell ref="P78:P79"/>
  </mergeCells>
  <phoneticPr fontId="0" type="noConversion"/>
  <pageMargins left="0.31496062992125984" right="0.31496062992125984" top="0.35433070866141736" bottom="0.31496062992125984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Entrada de Dados</vt:lpstr>
      <vt:lpstr>PLanilha de Impressão e Cópia</vt:lpstr>
      <vt:lpstr>'Entrada de Dados'!Area_de_impressao</vt:lpstr>
      <vt:lpstr>'PLanilha de Impressão e Cópia'!Area_de_impressao</vt:lpstr>
      <vt:lpstr>'Entrada de Dados'!Titulos_de_impressao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dsantos</dc:creator>
  <cp:lastModifiedBy>Matheus Helias Soares</cp:lastModifiedBy>
  <cp:lastPrinted>2018-03-06T17:12:57Z</cp:lastPrinted>
  <dcterms:created xsi:type="dcterms:W3CDTF">2011-03-29T19:18:27Z</dcterms:created>
  <dcterms:modified xsi:type="dcterms:W3CDTF">2018-04-19T17:51:16Z</dcterms:modified>
</cp:coreProperties>
</file>