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2D3AC0D-5EC2-4EC9-88ED-FF5FF1502EAB}" xr6:coauthVersionLast="36" xr6:coauthVersionMax="36" xr10:uidLastSave="{00000000-0000-0000-0000-000000000000}"/>
  <bookViews>
    <workbookView xWindow="240" yWindow="30" windowWidth="15600" windowHeight="8010" xr2:uid="{00000000-000D-0000-FFFF-FFFF00000000}"/>
  </bookViews>
  <sheets>
    <sheet name="Tabela RJ Drogaria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3" l="1"/>
  <c r="J20" i="3"/>
  <c r="K20" i="3" s="1"/>
  <c r="J19" i="3"/>
  <c r="K19" i="3" s="1"/>
  <c r="J18" i="3"/>
  <c r="J17" i="3"/>
  <c r="K17" i="3" s="1"/>
  <c r="J15" i="3"/>
  <c r="K15" i="3" s="1"/>
  <c r="J14" i="3"/>
  <c r="K14" i="3" s="1"/>
  <c r="L17" i="3" l="1"/>
  <c r="L20" i="3" l="1"/>
  <c r="L19" i="3"/>
  <c r="K11" i="3"/>
  <c r="L11" i="3" s="1"/>
  <c r="K7" i="3"/>
  <c r="L7" i="3" s="1"/>
  <c r="L18" i="3"/>
  <c r="L15" i="3"/>
  <c r="L14" i="3"/>
  <c r="K12" i="3"/>
  <c r="L12" i="3" s="1"/>
  <c r="K10" i="3"/>
  <c r="L10" i="3" s="1"/>
  <c r="K9" i="3"/>
  <c r="L9" i="3" s="1"/>
  <c r="K8" i="3"/>
  <c r="L8" i="3" s="1"/>
  <c r="K6" i="3"/>
  <c r="L6" i="3" s="1"/>
  <c r="K5" i="3"/>
  <c r="L5" i="3" s="1"/>
  <c r="M17" i="3" l="1"/>
  <c r="O17" i="3" s="1"/>
  <c r="M20" i="3"/>
  <c r="O20" i="3" s="1"/>
  <c r="M18" i="3"/>
  <c r="O18" i="3" s="1"/>
  <c r="M5" i="3"/>
  <c r="M7" i="3"/>
  <c r="M9" i="3"/>
  <c r="M11" i="3"/>
  <c r="M14" i="3"/>
  <c r="O14" i="3" s="1"/>
  <c r="M6" i="3"/>
  <c r="M8" i="3"/>
  <c r="M10" i="3"/>
  <c r="M12" i="3"/>
  <c r="M19" i="3"/>
  <c r="O19" i="3" s="1"/>
  <c r="M15" i="3"/>
  <c r="O15" i="3" s="1"/>
</calcChain>
</file>

<file path=xl/sharedStrings.xml><?xml version="1.0" encoding="utf-8"?>
<sst xmlns="http://schemas.openxmlformats.org/spreadsheetml/2006/main" count="50" uniqueCount="48">
  <si>
    <t>Oscillococcinum 30 doses</t>
  </si>
  <si>
    <t>Oscillococcinum 6 doses</t>
  </si>
  <si>
    <t>Homeoptic</t>
  </si>
  <si>
    <t>Coryzalia</t>
  </si>
  <si>
    <t>5SN</t>
  </si>
  <si>
    <t>NCM</t>
  </si>
  <si>
    <t xml:space="preserve">Allium cepa 6 CH </t>
  </si>
  <si>
    <t>DESCRIÇÃO</t>
  </si>
  <si>
    <t>CÓDIGO</t>
  </si>
  <si>
    <t>BARRAS</t>
  </si>
  <si>
    <t>INTERNO</t>
  </si>
  <si>
    <t xml:space="preserve">Apis mellifica 6CH </t>
  </si>
  <si>
    <t xml:space="preserve">5SQ </t>
  </si>
  <si>
    <t xml:space="preserve">Arnica montana 6CH </t>
  </si>
  <si>
    <t xml:space="preserve">5SK </t>
  </si>
  <si>
    <t xml:space="preserve">Arsenicum album 6CH </t>
  </si>
  <si>
    <t xml:space="preserve">5SS </t>
  </si>
  <si>
    <t xml:space="preserve">Borax 6CH </t>
  </si>
  <si>
    <t>5SR</t>
  </si>
  <si>
    <t xml:space="preserve">Carbo vegetabilis 6CH </t>
  </si>
  <si>
    <t>5SL</t>
  </si>
  <si>
    <t xml:space="preserve">Euphrasia officinalis 6CH </t>
  </si>
  <si>
    <t>5SP</t>
  </si>
  <si>
    <t xml:space="preserve">Nux Vomica 6CH </t>
  </si>
  <si>
    <t>5SM</t>
  </si>
  <si>
    <t>5S1</t>
  </si>
  <si>
    <t>5CL</t>
  </si>
  <si>
    <t>4BD</t>
  </si>
  <si>
    <t>5DZ</t>
  </si>
  <si>
    <t>Sedatif PC</t>
  </si>
  <si>
    <t>49N</t>
  </si>
  <si>
    <t>Stodal Xarope</t>
  </si>
  <si>
    <t>4AB</t>
  </si>
  <si>
    <t>Desconto</t>
  </si>
  <si>
    <t>DESCONTO</t>
  </si>
  <si>
    <t>IMPACTO</t>
  </si>
  <si>
    <t>PREÇO FINAL</t>
  </si>
  <si>
    <t>C/ DESC + ST</t>
  </si>
  <si>
    <t>TABELA</t>
  </si>
  <si>
    <t>MARK UP</t>
  </si>
  <si>
    <t>VAREJO</t>
  </si>
  <si>
    <t>PREÇO</t>
  </si>
  <si>
    <t>CONSUMIDOR</t>
  </si>
  <si>
    <t>PREÇO C/</t>
  </si>
  <si>
    <t>ST (28,266%)*</t>
  </si>
  <si>
    <t>* : já com a alteração da alíquota interna do RJ de Março 2016 (IVA : 59,52%)</t>
  </si>
  <si>
    <t>DESCONTO DGA</t>
  </si>
  <si>
    <t>TOTAL DESCONTOS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</si>
</sst>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9" fontId="0" fillId="0" borderId="0" xfId="1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1" fontId="4" fillId="0" borderId="0" xfId="0" applyNumberFormat="1" applyFont="1"/>
    <xf numFmtId="9" fontId="0" fillId="0" borderId="0" xfId="0" applyNumberFormat="1"/>
    <xf numFmtId="10" fontId="0" fillId="0" borderId="1" xfId="1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6"/>
  <sheetViews>
    <sheetView showGridLines="0" tabSelected="1" workbookViewId="0">
      <selection activeCell="J14" sqref="J14"/>
    </sheetView>
  </sheetViews>
  <sheetFormatPr defaultRowHeight="15" x14ac:dyDescent="0.25"/>
  <cols>
    <col min="1" max="1" width="2.42578125" customWidth="1"/>
    <col min="3" max="3" width="14.140625" bestFit="1" customWidth="1"/>
    <col min="4" max="4" width="11.42578125" customWidth="1"/>
    <col min="5" max="5" width="26.28515625" customWidth="1"/>
    <col min="6" max="6" width="12.7109375" hidden="1" customWidth="1"/>
    <col min="7" max="13" width="12.7109375" customWidth="1"/>
    <col min="14" max="14" width="2.7109375" customWidth="1"/>
    <col min="16" max="16" width="13.85546875" bestFit="1" customWidth="1"/>
  </cols>
  <sheetData>
    <row r="2" spans="2:17" x14ac:dyDescent="0.25">
      <c r="F2" s="4"/>
      <c r="G2" s="5"/>
    </row>
    <row r="3" spans="2:17" x14ac:dyDescent="0.25">
      <c r="B3" s="28" t="s">
        <v>8</v>
      </c>
      <c r="C3" s="28"/>
      <c r="D3" s="29" t="s">
        <v>5</v>
      </c>
      <c r="E3" s="29" t="s">
        <v>7</v>
      </c>
      <c r="F3" s="12" t="s">
        <v>38</v>
      </c>
      <c r="G3" s="12" t="s">
        <v>38</v>
      </c>
      <c r="H3" s="30" t="s">
        <v>34</v>
      </c>
      <c r="I3" s="26" t="s">
        <v>46</v>
      </c>
      <c r="J3" s="26" t="s">
        <v>47</v>
      </c>
      <c r="K3" s="13" t="s">
        <v>43</v>
      </c>
      <c r="L3" s="12" t="s">
        <v>35</v>
      </c>
      <c r="M3" s="12" t="s">
        <v>36</v>
      </c>
      <c r="O3" s="12" t="s">
        <v>39</v>
      </c>
      <c r="P3" s="12" t="s">
        <v>41</v>
      </c>
    </row>
    <row r="4" spans="2:17" x14ac:dyDescent="0.25">
      <c r="B4" s="14" t="s">
        <v>10</v>
      </c>
      <c r="C4" s="14" t="s">
        <v>9</v>
      </c>
      <c r="D4" s="29"/>
      <c r="E4" s="29"/>
      <c r="F4" s="15">
        <v>2015</v>
      </c>
      <c r="G4" s="22">
        <v>42370</v>
      </c>
      <c r="H4" s="31" t="s">
        <v>33</v>
      </c>
      <c r="I4" s="27"/>
      <c r="J4" s="27"/>
      <c r="K4" s="16" t="s">
        <v>34</v>
      </c>
      <c r="L4" s="15" t="s">
        <v>44</v>
      </c>
      <c r="M4" s="15" t="s">
        <v>37</v>
      </c>
      <c r="O4" s="15" t="s">
        <v>40</v>
      </c>
      <c r="P4" s="15" t="s">
        <v>42</v>
      </c>
    </row>
    <row r="5" spans="2:17" hidden="1" x14ac:dyDescent="0.25">
      <c r="B5" s="9" t="s">
        <v>4</v>
      </c>
      <c r="C5" s="11">
        <v>7898927111229</v>
      </c>
      <c r="D5" s="9">
        <v>30049019</v>
      </c>
      <c r="E5" s="6" t="s">
        <v>6</v>
      </c>
      <c r="F5" s="7"/>
      <c r="G5" s="7">
        <v>33.799999999999997</v>
      </c>
      <c r="H5" s="8">
        <v>0.53</v>
      </c>
      <c r="I5" s="25">
        <v>0.02</v>
      </c>
      <c r="J5" s="25">
        <v>0.02</v>
      </c>
      <c r="K5" s="21">
        <f t="shared" ref="K5:K12" si="0">G5*(1-H5)</f>
        <v>15.885999999999997</v>
      </c>
      <c r="L5" s="7">
        <f>K5*28.266%</f>
        <v>4.490336759999999</v>
      </c>
      <c r="M5" s="7">
        <f t="shared" ref="M5:M12" si="1">K5+L5</f>
        <v>20.376336759999997</v>
      </c>
      <c r="N5" s="1"/>
      <c r="O5" s="10">
        <v>0.75</v>
      </c>
      <c r="P5" s="7">
        <v>34.99</v>
      </c>
      <c r="Q5" s="2"/>
    </row>
    <row r="6" spans="2:17" hidden="1" x14ac:dyDescent="0.25">
      <c r="B6" s="9" t="s">
        <v>12</v>
      </c>
      <c r="C6" s="11">
        <v>7898927111243</v>
      </c>
      <c r="D6" s="9">
        <v>30049019</v>
      </c>
      <c r="E6" s="6" t="s">
        <v>11</v>
      </c>
      <c r="F6" s="7"/>
      <c r="G6" s="7">
        <v>33.799999999999997</v>
      </c>
      <c r="H6" s="8">
        <v>0.53</v>
      </c>
      <c r="I6" s="25">
        <v>0.02</v>
      </c>
      <c r="J6" s="25">
        <v>0.02</v>
      </c>
      <c r="K6" s="21">
        <f t="shared" si="0"/>
        <v>15.885999999999997</v>
      </c>
      <c r="L6" s="7">
        <f t="shared" ref="L6:L20" si="2">K6*28.266%</f>
        <v>4.490336759999999</v>
      </c>
      <c r="M6" s="7">
        <f t="shared" si="1"/>
        <v>20.376336759999997</v>
      </c>
      <c r="N6" s="1"/>
      <c r="O6" s="10">
        <v>0.75</v>
      </c>
      <c r="P6" s="7">
        <v>34.99</v>
      </c>
    </row>
    <row r="7" spans="2:17" hidden="1" x14ac:dyDescent="0.25">
      <c r="B7" s="9" t="s">
        <v>14</v>
      </c>
      <c r="C7" s="11">
        <v>7898927111182</v>
      </c>
      <c r="D7" s="9">
        <v>30049019</v>
      </c>
      <c r="E7" s="6" t="s">
        <v>13</v>
      </c>
      <c r="F7" s="7"/>
      <c r="G7" s="7">
        <v>33.799999999999997</v>
      </c>
      <c r="H7" s="8">
        <v>0.53</v>
      </c>
      <c r="I7" s="17"/>
      <c r="J7" s="17"/>
      <c r="K7" s="21">
        <f>G7*(1-H7)</f>
        <v>15.885999999999997</v>
      </c>
      <c r="L7" s="7">
        <f t="shared" si="2"/>
        <v>4.490336759999999</v>
      </c>
      <c r="M7" s="7">
        <f t="shared" si="1"/>
        <v>20.376336759999997</v>
      </c>
      <c r="N7" s="1"/>
      <c r="O7" s="10">
        <v>0.75</v>
      </c>
      <c r="P7" s="7">
        <v>34.99</v>
      </c>
    </row>
    <row r="8" spans="2:17" hidden="1" x14ac:dyDescent="0.25">
      <c r="B8" s="9" t="s">
        <v>16</v>
      </c>
      <c r="C8" s="11">
        <v>7898927111205</v>
      </c>
      <c r="D8" s="9">
        <v>30049019</v>
      </c>
      <c r="E8" s="6" t="s">
        <v>15</v>
      </c>
      <c r="F8" s="7"/>
      <c r="G8" s="7">
        <v>33.799999999999997</v>
      </c>
      <c r="H8" s="8">
        <v>0.53</v>
      </c>
      <c r="I8" s="25">
        <v>0.02</v>
      </c>
      <c r="J8" s="25">
        <v>0.02</v>
      </c>
      <c r="K8" s="21">
        <f t="shared" si="0"/>
        <v>15.885999999999997</v>
      </c>
      <c r="L8" s="7">
        <f t="shared" si="2"/>
        <v>4.490336759999999</v>
      </c>
      <c r="M8" s="7">
        <f t="shared" si="1"/>
        <v>20.376336759999997</v>
      </c>
      <c r="N8" s="1"/>
      <c r="O8" s="10">
        <v>0.75</v>
      </c>
      <c r="P8" s="7">
        <v>34.99</v>
      </c>
    </row>
    <row r="9" spans="2:17" hidden="1" x14ac:dyDescent="0.25">
      <c r="B9" s="9" t="s">
        <v>18</v>
      </c>
      <c r="C9" s="11">
        <v>7898927111250</v>
      </c>
      <c r="D9" s="9">
        <v>30049019</v>
      </c>
      <c r="E9" s="6" t="s">
        <v>17</v>
      </c>
      <c r="F9" s="7"/>
      <c r="G9" s="7">
        <v>33.799999999999997</v>
      </c>
      <c r="H9" s="8">
        <v>0.53</v>
      </c>
      <c r="I9" s="25">
        <v>0.02</v>
      </c>
      <c r="J9" s="25">
        <v>0.02</v>
      </c>
      <c r="K9" s="21">
        <f t="shared" si="0"/>
        <v>15.885999999999997</v>
      </c>
      <c r="L9" s="7">
        <f t="shared" si="2"/>
        <v>4.490336759999999</v>
      </c>
      <c r="M9" s="7">
        <f t="shared" si="1"/>
        <v>20.376336759999997</v>
      </c>
      <c r="N9" s="1"/>
      <c r="O9" s="10">
        <v>0.75</v>
      </c>
      <c r="P9" s="7">
        <v>34.99</v>
      </c>
    </row>
    <row r="10" spans="2:17" hidden="1" x14ac:dyDescent="0.25">
      <c r="B10" s="9" t="s">
        <v>20</v>
      </c>
      <c r="C10" s="11">
        <v>7898927111199</v>
      </c>
      <c r="D10" s="9">
        <v>30049019</v>
      </c>
      <c r="E10" s="6" t="s">
        <v>19</v>
      </c>
      <c r="F10" s="7"/>
      <c r="G10" s="7">
        <v>33.799999999999997</v>
      </c>
      <c r="H10" s="8">
        <v>0.53</v>
      </c>
      <c r="I10" s="25">
        <v>0.02</v>
      </c>
      <c r="J10" s="25">
        <v>0.02</v>
      </c>
      <c r="K10" s="21">
        <f t="shared" si="0"/>
        <v>15.885999999999997</v>
      </c>
      <c r="L10" s="7">
        <f t="shared" si="2"/>
        <v>4.490336759999999</v>
      </c>
      <c r="M10" s="7">
        <f t="shared" si="1"/>
        <v>20.376336759999997</v>
      </c>
      <c r="N10" s="1"/>
      <c r="O10" s="10">
        <v>0.75</v>
      </c>
      <c r="P10" s="7">
        <v>34.99</v>
      </c>
    </row>
    <row r="11" spans="2:17" hidden="1" x14ac:dyDescent="0.25">
      <c r="B11" s="9" t="s">
        <v>22</v>
      </c>
      <c r="C11" s="11">
        <v>7898927111236</v>
      </c>
      <c r="D11" s="9">
        <v>30049019</v>
      </c>
      <c r="E11" s="6" t="s">
        <v>21</v>
      </c>
      <c r="F11" s="7"/>
      <c r="G11" s="7">
        <v>33.799999999999997</v>
      </c>
      <c r="H11" s="8">
        <v>0.53</v>
      </c>
      <c r="I11" s="25">
        <v>0.02</v>
      </c>
      <c r="J11" s="25">
        <v>0.02</v>
      </c>
      <c r="K11" s="21">
        <f t="shared" si="0"/>
        <v>15.885999999999997</v>
      </c>
      <c r="L11" s="7">
        <f t="shared" si="2"/>
        <v>4.490336759999999</v>
      </c>
      <c r="M11" s="7">
        <f t="shared" si="1"/>
        <v>20.376336759999997</v>
      </c>
      <c r="N11" s="1"/>
      <c r="O11" s="10">
        <v>0.75</v>
      </c>
      <c r="P11" s="7">
        <v>34.99</v>
      </c>
    </row>
    <row r="12" spans="2:17" hidden="1" x14ac:dyDescent="0.25">
      <c r="B12" s="9" t="s">
        <v>24</v>
      </c>
      <c r="C12" s="11">
        <v>7898927111212</v>
      </c>
      <c r="D12" s="9">
        <v>30049019</v>
      </c>
      <c r="E12" s="6" t="s">
        <v>23</v>
      </c>
      <c r="F12" s="7"/>
      <c r="G12" s="7">
        <v>33.799999999999997</v>
      </c>
      <c r="H12" s="8">
        <v>0.53</v>
      </c>
      <c r="K12" s="21">
        <f t="shared" si="0"/>
        <v>15.885999999999997</v>
      </c>
      <c r="L12" s="7">
        <f t="shared" si="2"/>
        <v>4.490336759999999</v>
      </c>
      <c r="M12" s="7">
        <f t="shared" si="1"/>
        <v>20.376336759999997</v>
      </c>
      <c r="N12" s="1"/>
      <c r="O12" s="10">
        <v>0.75</v>
      </c>
      <c r="P12" s="7">
        <v>34.99</v>
      </c>
    </row>
    <row r="13" spans="2:17" hidden="1" x14ac:dyDescent="0.25">
      <c r="B13" s="17"/>
      <c r="C13" s="18"/>
      <c r="D13" s="17"/>
      <c r="E13" s="19"/>
      <c r="F13" s="17"/>
      <c r="G13" s="17"/>
      <c r="H13" s="17"/>
      <c r="K13" s="20"/>
      <c r="L13" s="20"/>
      <c r="M13" s="17"/>
      <c r="N13" s="1"/>
      <c r="O13" s="17"/>
      <c r="P13" s="17"/>
    </row>
    <row r="14" spans="2:17" x14ac:dyDescent="0.25">
      <c r="B14" s="9" t="s">
        <v>25</v>
      </c>
      <c r="C14" s="11">
        <v>7898927111144</v>
      </c>
      <c r="D14" s="9">
        <v>30049019</v>
      </c>
      <c r="E14" s="6" t="s">
        <v>3</v>
      </c>
      <c r="F14" s="7"/>
      <c r="G14" s="7">
        <v>39.312525000000001</v>
      </c>
      <c r="H14" s="8">
        <v>0.45</v>
      </c>
      <c r="I14" s="25">
        <v>0.02</v>
      </c>
      <c r="J14" s="25">
        <f>I14+H14</f>
        <v>0.47000000000000003</v>
      </c>
      <c r="K14" s="21">
        <f>G14*(1-J14)</f>
        <v>20.835638250000002</v>
      </c>
      <c r="L14" s="7">
        <f t="shared" si="2"/>
        <v>5.8894015077450002</v>
      </c>
      <c r="M14" s="7">
        <f>K14+L14</f>
        <v>26.725039757745002</v>
      </c>
      <c r="N14" s="1"/>
      <c r="O14" s="10">
        <f>(P14-M14)/P14</f>
        <v>0.33019950481842097</v>
      </c>
      <c r="P14" s="7">
        <v>39.9</v>
      </c>
      <c r="Q14" s="24"/>
    </row>
    <row r="15" spans="2:17" x14ac:dyDescent="0.25">
      <c r="B15" s="9" t="s">
        <v>26</v>
      </c>
      <c r="C15" s="11">
        <v>7898927111168</v>
      </c>
      <c r="D15" s="9">
        <v>30049099</v>
      </c>
      <c r="E15" s="6" t="s">
        <v>2</v>
      </c>
      <c r="F15" s="7"/>
      <c r="G15" s="7">
        <v>46.450425000000003</v>
      </c>
      <c r="H15" s="8">
        <v>0.45</v>
      </c>
      <c r="I15" s="25">
        <v>0.02</v>
      </c>
      <c r="J15" s="25">
        <f>I15+H15</f>
        <v>0.47000000000000003</v>
      </c>
      <c r="K15" s="21">
        <f>G15*(1-J15)</f>
        <v>24.618725250000004</v>
      </c>
      <c r="L15" s="7">
        <f t="shared" si="2"/>
        <v>6.9587288791650002</v>
      </c>
      <c r="M15" s="7">
        <f t="shared" ref="M15:M20" si="3">K15+L15</f>
        <v>31.577454129165005</v>
      </c>
      <c r="N15" s="1"/>
      <c r="O15" s="10">
        <f>(P15-M15)/P15</f>
        <v>0.33098614133124993</v>
      </c>
      <c r="P15" s="7">
        <v>47.2</v>
      </c>
      <c r="Q15" s="24"/>
    </row>
    <row r="16" spans="2:17" x14ac:dyDescent="0.25">
      <c r="B16" s="17"/>
      <c r="C16" s="17"/>
      <c r="D16" s="17"/>
      <c r="E16" s="19"/>
      <c r="F16" s="17"/>
      <c r="G16" s="17"/>
      <c r="H16" s="17"/>
      <c r="I16" s="17"/>
      <c r="J16" s="17"/>
      <c r="K16" s="20"/>
      <c r="L16" s="20"/>
      <c r="M16" s="17"/>
      <c r="N16" s="1"/>
      <c r="O16" s="17"/>
      <c r="P16" s="17"/>
    </row>
    <row r="17" spans="2:17" x14ac:dyDescent="0.25">
      <c r="B17" s="9" t="s">
        <v>27</v>
      </c>
      <c r="C17" s="11">
        <v>7898927111045</v>
      </c>
      <c r="D17" s="9">
        <v>30049019</v>
      </c>
      <c r="E17" s="6" t="s">
        <v>1</v>
      </c>
      <c r="F17" s="7">
        <v>41</v>
      </c>
      <c r="G17" s="7">
        <v>60.186126000000023</v>
      </c>
      <c r="H17" s="8">
        <v>0.35</v>
      </c>
      <c r="I17" s="25">
        <v>0.02</v>
      </c>
      <c r="J17" s="25">
        <f>I17+H17</f>
        <v>0.37</v>
      </c>
      <c r="K17" s="21">
        <f t="shared" ref="K17:K20" si="4">G17*(1-J17)</f>
        <v>37.917259380000012</v>
      </c>
      <c r="L17" s="7">
        <f>K17*28.266%</f>
        <v>10.717692536350802</v>
      </c>
      <c r="M17" s="7">
        <f t="shared" si="3"/>
        <v>48.634951916350815</v>
      </c>
      <c r="N17" s="1"/>
      <c r="O17" s="10">
        <f>(P17-M17)/P17</f>
        <v>0.3148076653092306</v>
      </c>
      <c r="P17" s="7">
        <v>70.98</v>
      </c>
      <c r="Q17" s="24"/>
    </row>
    <row r="18" spans="2:17" x14ac:dyDescent="0.25">
      <c r="B18" s="9" t="s">
        <v>28</v>
      </c>
      <c r="C18" s="11">
        <v>7898927111090</v>
      </c>
      <c r="D18" s="9">
        <v>30049019</v>
      </c>
      <c r="E18" s="6" t="s">
        <v>0</v>
      </c>
      <c r="F18" s="7">
        <v>130</v>
      </c>
      <c r="G18" s="7">
        <v>180.23586048000001</v>
      </c>
      <c r="H18" s="8">
        <v>0.35</v>
      </c>
      <c r="I18" s="25">
        <v>0.02</v>
      </c>
      <c r="J18" s="25">
        <f>I18+H18</f>
        <v>0.37</v>
      </c>
      <c r="K18" s="21">
        <f t="shared" si="4"/>
        <v>113.54859210240001</v>
      </c>
      <c r="L18" s="7">
        <f t="shared" si="2"/>
        <v>32.095645043664383</v>
      </c>
      <c r="M18" s="7">
        <f t="shared" si="3"/>
        <v>145.6442371460644</v>
      </c>
      <c r="N18" s="1"/>
      <c r="O18" s="10">
        <f t="shared" ref="O18:O20" si="5">(P18-M18)/P18</f>
        <v>0.2825407037139685</v>
      </c>
      <c r="P18" s="7">
        <v>203</v>
      </c>
      <c r="Q18" s="24"/>
    </row>
    <row r="19" spans="2:17" x14ac:dyDescent="0.25">
      <c r="B19" s="9" t="s">
        <v>30</v>
      </c>
      <c r="C19" s="11">
        <v>7898927111014</v>
      </c>
      <c r="D19" s="9">
        <v>30049019</v>
      </c>
      <c r="E19" s="6" t="s">
        <v>29</v>
      </c>
      <c r="F19" s="7">
        <v>43.5</v>
      </c>
      <c r="G19" s="7">
        <v>71.552242850000027</v>
      </c>
      <c r="H19" s="8">
        <v>0.47</v>
      </c>
      <c r="I19" s="25">
        <v>0.02</v>
      </c>
      <c r="J19" s="25">
        <f>I19+H19</f>
        <v>0.49</v>
      </c>
      <c r="K19" s="21">
        <f t="shared" si="4"/>
        <v>36.491643853500015</v>
      </c>
      <c r="L19" s="7">
        <f t="shared" si="2"/>
        <v>10.314728051630313</v>
      </c>
      <c r="M19" s="7">
        <f t="shared" si="3"/>
        <v>46.806371905130327</v>
      </c>
      <c r="N19" s="1"/>
      <c r="O19" s="10">
        <f t="shared" si="5"/>
        <v>0.30451156158795945</v>
      </c>
      <c r="P19" s="7">
        <v>67.3</v>
      </c>
      <c r="Q19" s="24"/>
    </row>
    <row r="20" spans="2:17" x14ac:dyDescent="0.25">
      <c r="B20" s="9" t="s">
        <v>32</v>
      </c>
      <c r="C20" s="11">
        <v>7898927111106</v>
      </c>
      <c r="D20" s="9">
        <v>30049019</v>
      </c>
      <c r="E20" s="6" t="s">
        <v>31</v>
      </c>
      <c r="F20" s="7">
        <v>35</v>
      </c>
      <c r="G20" s="7">
        <v>54.309428250000018</v>
      </c>
      <c r="H20" s="8">
        <v>0.47</v>
      </c>
      <c r="I20" s="25">
        <v>0.02</v>
      </c>
      <c r="J20" s="25">
        <f>I20+H20</f>
        <v>0.49</v>
      </c>
      <c r="K20" s="21">
        <f t="shared" si="4"/>
        <v>27.697808407500009</v>
      </c>
      <c r="L20" s="7">
        <f t="shared" si="2"/>
        <v>7.8290625244639518</v>
      </c>
      <c r="M20" s="7">
        <f t="shared" si="3"/>
        <v>35.526870931963963</v>
      </c>
      <c r="N20" s="1"/>
      <c r="O20" s="10">
        <f t="shared" si="5"/>
        <v>0.30746840288569272</v>
      </c>
      <c r="P20" s="7">
        <v>51.3</v>
      </c>
      <c r="Q20" s="24"/>
    </row>
    <row r="21" spans="2:17" x14ac:dyDescent="0.25">
      <c r="C21" s="23" t="s">
        <v>45</v>
      </c>
      <c r="D21" s="1"/>
    </row>
    <row r="22" spans="2:17" x14ac:dyDescent="0.25">
      <c r="F22" s="3"/>
      <c r="G22" s="3"/>
      <c r="H22" s="3"/>
      <c r="K22" s="3"/>
    </row>
    <row r="23" spans="2:17" x14ac:dyDescent="0.25">
      <c r="F23" s="2"/>
      <c r="G23" s="2"/>
    </row>
    <row r="24" spans="2:17" x14ac:dyDescent="0.25">
      <c r="F24" s="3"/>
      <c r="G24" s="2"/>
    </row>
    <row r="25" spans="2:17" x14ac:dyDescent="0.25">
      <c r="G25" s="2"/>
    </row>
    <row r="26" spans="2:17" x14ac:dyDescent="0.25">
      <c r="G26" s="2"/>
    </row>
  </sheetData>
  <mergeCells count="6">
    <mergeCell ref="J3:J4"/>
    <mergeCell ref="B3:C3"/>
    <mergeCell ref="D3:D4"/>
    <mergeCell ref="E3:E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RJ Drogarias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CRUZ_G</dc:creator>
  <cp:lastModifiedBy>Bomfim Gleudemir Camilo</cp:lastModifiedBy>
  <cp:lastPrinted>2016-01-12T17:59:32Z</cp:lastPrinted>
  <dcterms:created xsi:type="dcterms:W3CDTF">2015-10-26T10:53:30Z</dcterms:created>
  <dcterms:modified xsi:type="dcterms:W3CDTF">2019-03-29T21:38:34Z</dcterms:modified>
</cp:coreProperties>
</file>