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DC66367A-1335-49F9-84D1-30F41DD9F1B7}" xr6:coauthVersionLast="31" xr6:coauthVersionMax="31" xr10:uidLastSave="{00000000-0000-0000-0000-000000000000}"/>
  <bookViews>
    <workbookView xWindow="0" yWindow="0" windowWidth="16155" windowHeight="4935" tabRatio="390" xr2:uid="{00000000-000D-0000-FFFF-FFFF00000000}"/>
  </bookViews>
  <sheets>
    <sheet name="PFIZER" sheetId="1" r:id="rId1"/>
    <sheet name="WYETH" sheetId="2" r:id="rId2"/>
    <sheet name="NÍVEIS - HISTÓRICO" sheetId="8" r:id="rId3"/>
  </sheets>
  <externalReferences>
    <externalReference r:id="rId4"/>
    <externalReference r:id="rId5"/>
  </externalReferences>
  <definedNames>
    <definedName name="_xlnm._FilterDatabase" localSheetId="0" hidden="1">PFIZER!$A$7:$BK$48</definedName>
    <definedName name="_xlnm._FilterDatabase" localSheetId="1" hidden="1">WYETH!$A$7:$BJ$237</definedName>
  </definedNames>
  <calcPr calcId="179017"/>
</workbook>
</file>

<file path=xl/calcChain.xml><?xml version="1.0" encoding="utf-8"?>
<calcChain xmlns="http://schemas.openxmlformats.org/spreadsheetml/2006/main">
  <c r="AL93" i="2" l="1"/>
  <c r="AL92" i="2"/>
  <c r="AF93" i="2"/>
  <c r="AF92" i="2"/>
  <c r="AD93" i="2"/>
  <c r="AD92" i="2"/>
  <c r="AB93" i="2"/>
  <c r="AB92" i="2"/>
  <c r="X93" i="2"/>
  <c r="X92" i="2"/>
  <c r="L8" i="8" l="1"/>
  <c r="L7" i="8"/>
  <c r="L6" i="8"/>
  <c r="J14" i="8"/>
  <c r="H14" i="8"/>
  <c r="G14" i="8"/>
  <c r="F14" i="8"/>
  <c r="J13" i="8"/>
  <c r="H13" i="8"/>
  <c r="G13" i="8"/>
  <c r="F13" i="8"/>
  <c r="E13" i="8"/>
  <c r="D13" i="8"/>
  <c r="E14" i="8"/>
  <c r="D14" i="8"/>
  <c r="C14" i="8"/>
  <c r="C13" i="8"/>
  <c r="H12" i="8"/>
  <c r="G12" i="8"/>
  <c r="F12" i="8"/>
  <c r="E12" i="8"/>
  <c r="D12" i="8"/>
  <c r="C12" i="8"/>
  <c r="K8" i="8"/>
  <c r="J8" i="8"/>
  <c r="I8" i="8"/>
  <c r="K7" i="8"/>
  <c r="J7" i="8"/>
  <c r="I7" i="8"/>
  <c r="K6" i="8"/>
  <c r="J6" i="8"/>
  <c r="I6" i="8"/>
  <c r="AA37" i="1" l="1"/>
  <c r="AB37" i="1" l="1"/>
  <c r="AC37" i="1"/>
  <c r="AD37" i="1"/>
  <c r="AE37" i="1"/>
  <c r="AB38" i="1"/>
  <c r="AC38" i="1"/>
  <c r="X38" i="1"/>
  <c r="Y38" i="1"/>
  <c r="AM46" i="1" l="1"/>
  <c r="AM47" i="1"/>
  <c r="AM45" i="1"/>
  <c r="AM44" i="1"/>
  <c r="AM43" i="1"/>
  <c r="AM42" i="1"/>
  <c r="AM41" i="1"/>
  <c r="AM40" i="1"/>
  <c r="AM39" i="1"/>
  <c r="AM36" i="1"/>
  <c r="AM35" i="1"/>
  <c r="AM30" i="1"/>
  <c r="AM32" i="1"/>
  <c r="AM31" i="1"/>
  <c r="AM26" i="1"/>
  <c r="AM27" i="1"/>
  <c r="AM28" i="1"/>
  <c r="AM29" i="1"/>
  <c r="AM19" i="1"/>
  <c r="AM20" i="1"/>
  <c r="AM21" i="1"/>
  <c r="AM25" i="1"/>
  <c r="AM24" i="1"/>
  <c r="AM23" i="1"/>
  <c r="AM22" i="1"/>
  <c r="AM16" i="1"/>
  <c r="AM18" i="1"/>
  <c r="AM17" i="1"/>
  <c r="AM15" i="1"/>
  <c r="AM14" i="1"/>
  <c r="AM13" i="1"/>
  <c r="AM12" i="1"/>
  <c r="AM9" i="1"/>
  <c r="AM8" i="1"/>
  <c r="AM11" i="1"/>
  <c r="AM10" i="1"/>
  <c r="Y46" i="1"/>
  <c r="Y47" i="1"/>
  <c r="Y45" i="1"/>
  <c r="Y44" i="1"/>
  <c r="Y43" i="1"/>
  <c r="Y42" i="1"/>
  <c r="Y41" i="1"/>
  <c r="Y40" i="1"/>
  <c r="Y39" i="1"/>
  <c r="Y36" i="1"/>
  <c r="Y35" i="1"/>
  <c r="Y30" i="1"/>
  <c r="Y32" i="1"/>
  <c r="Y31" i="1"/>
  <c r="Y26" i="1"/>
  <c r="Y27" i="1"/>
  <c r="Y28" i="1"/>
  <c r="Y29" i="1"/>
  <c r="Y19" i="1"/>
  <c r="Y20" i="1"/>
  <c r="Y21" i="1"/>
  <c r="Y25" i="1"/>
  <c r="Y24" i="1"/>
  <c r="Y23" i="1"/>
  <c r="Y22" i="1"/>
  <c r="Y16" i="1"/>
  <c r="Y18" i="1"/>
  <c r="Y17" i="1"/>
  <c r="Y15" i="1"/>
  <c r="Y14" i="1"/>
  <c r="Y13" i="1"/>
  <c r="Y12" i="1"/>
  <c r="Y9" i="1"/>
  <c r="Y8" i="1"/>
  <c r="Y11" i="1"/>
  <c r="Y10" i="1"/>
  <c r="AA46" i="1"/>
  <c r="AA47" i="1"/>
  <c r="AA45" i="1"/>
  <c r="AA44" i="1"/>
  <c r="AA43" i="1"/>
  <c r="AA42" i="1"/>
  <c r="AA41" i="1"/>
  <c r="AA40" i="1"/>
  <c r="AA39" i="1"/>
  <c r="AA36" i="1"/>
  <c r="AA35" i="1"/>
  <c r="AA30" i="1"/>
  <c r="AA32" i="1"/>
  <c r="AA31" i="1"/>
  <c r="AA26" i="1"/>
  <c r="AA27" i="1"/>
  <c r="AA28" i="1"/>
  <c r="AA29" i="1"/>
  <c r="AA19" i="1"/>
  <c r="AA20" i="1"/>
  <c r="AA21" i="1"/>
  <c r="AA25" i="1"/>
  <c r="AA24" i="1"/>
  <c r="AA23" i="1"/>
  <c r="AA22" i="1"/>
  <c r="AA16" i="1"/>
  <c r="AA18" i="1"/>
  <c r="AA17" i="1"/>
  <c r="AA15" i="1"/>
  <c r="AA14" i="1"/>
  <c r="AA13" i="1"/>
  <c r="AA12" i="1"/>
  <c r="AA9" i="1"/>
  <c r="AA8" i="1"/>
  <c r="AA11" i="1"/>
  <c r="AA10" i="1"/>
  <c r="AE46" i="1"/>
  <c r="AE47" i="1"/>
  <c r="AE45" i="1"/>
  <c r="AE44" i="1"/>
  <c r="AE43" i="1"/>
  <c r="AE42" i="1"/>
  <c r="AE41" i="1"/>
  <c r="AE40" i="1"/>
  <c r="AE39" i="1"/>
  <c r="AE36" i="1"/>
  <c r="AE35" i="1"/>
  <c r="AE30" i="1"/>
  <c r="AE32" i="1"/>
  <c r="AE31" i="1"/>
  <c r="AE26" i="1"/>
  <c r="AE27" i="1"/>
  <c r="AE28" i="1"/>
  <c r="AE29" i="1"/>
  <c r="AE19" i="1"/>
  <c r="AE20" i="1"/>
  <c r="AE21" i="1"/>
  <c r="AE25" i="1"/>
  <c r="AE24" i="1"/>
  <c r="AE23" i="1"/>
  <c r="AE22" i="1"/>
  <c r="AE16" i="1"/>
  <c r="AE18" i="1"/>
  <c r="AE17" i="1"/>
  <c r="AE15" i="1"/>
  <c r="AE14" i="1"/>
  <c r="AE13" i="1"/>
  <c r="AE12" i="1"/>
  <c r="AE9" i="1"/>
  <c r="AE8" i="1"/>
  <c r="AE11" i="1"/>
  <c r="AE10" i="1"/>
  <c r="AC46" i="1"/>
  <c r="AC47" i="1"/>
  <c r="AC45" i="1"/>
  <c r="AC44" i="1"/>
  <c r="AC43" i="1"/>
  <c r="AC42" i="1"/>
  <c r="AC41" i="1"/>
  <c r="AC40" i="1"/>
  <c r="AC39" i="1"/>
  <c r="AC36" i="1"/>
  <c r="AC35" i="1"/>
  <c r="AC30" i="1"/>
  <c r="AC32" i="1"/>
  <c r="AC31" i="1"/>
  <c r="AC26" i="1"/>
  <c r="AC27" i="1"/>
  <c r="AC28" i="1"/>
  <c r="AC29" i="1"/>
  <c r="AC19" i="1"/>
  <c r="AC20" i="1"/>
  <c r="AC21" i="1"/>
  <c r="AC25" i="1"/>
  <c r="AC24" i="1"/>
  <c r="AC23" i="1"/>
  <c r="AC22" i="1"/>
  <c r="AC16" i="1"/>
  <c r="AC18" i="1"/>
  <c r="AC17" i="1"/>
  <c r="AC15" i="1"/>
  <c r="AC14" i="1"/>
  <c r="AC13" i="1"/>
  <c r="AC12" i="1"/>
  <c r="AC9" i="1"/>
  <c r="AC8" i="1"/>
  <c r="AC11" i="1"/>
  <c r="AC10" i="1"/>
  <c r="AG46" i="1"/>
  <c r="AG47" i="1"/>
  <c r="AG45" i="1"/>
  <c r="AG44" i="1"/>
  <c r="AG43" i="1"/>
  <c r="AG42" i="1"/>
  <c r="AG41" i="1"/>
  <c r="AG40" i="1"/>
  <c r="AG39" i="1"/>
  <c r="AG36" i="1"/>
  <c r="AG35" i="1"/>
  <c r="AG30" i="1"/>
  <c r="AG32" i="1"/>
  <c r="AG31" i="1"/>
  <c r="AG26" i="1"/>
  <c r="AG27" i="1"/>
  <c r="AG28" i="1"/>
  <c r="AG29" i="1"/>
  <c r="AG19" i="1"/>
  <c r="AG20" i="1"/>
  <c r="AG21" i="1"/>
  <c r="AG25" i="1"/>
  <c r="AG24" i="1"/>
  <c r="AG23" i="1"/>
  <c r="AG22" i="1"/>
  <c r="AG16" i="1"/>
  <c r="AG18" i="1"/>
  <c r="AG17" i="1"/>
  <c r="AG15" i="1"/>
  <c r="AG14" i="1"/>
  <c r="AG13" i="1"/>
  <c r="AG12" i="1"/>
  <c r="AG9" i="1"/>
  <c r="AG8" i="1"/>
  <c r="AG11" i="1"/>
  <c r="AG10" i="1"/>
  <c r="AL46" i="1"/>
  <c r="AL47" i="1"/>
  <c r="AL45" i="1"/>
  <c r="AL63" i="1"/>
  <c r="AL44" i="1"/>
  <c r="AL43" i="1"/>
  <c r="AL42" i="1"/>
  <c r="AL41" i="1"/>
  <c r="AL40" i="1"/>
  <c r="AL39" i="1"/>
  <c r="AL36" i="1"/>
  <c r="AL35" i="1"/>
  <c r="AL30" i="1"/>
  <c r="AL32" i="1"/>
  <c r="AL31" i="1"/>
  <c r="AL26" i="1"/>
  <c r="AL27" i="1"/>
  <c r="AL28" i="1"/>
  <c r="AL29" i="1"/>
  <c r="AL19" i="1"/>
  <c r="AL20" i="1"/>
  <c r="AL21" i="1"/>
  <c r="AL25" i="1"/>
  <c r="AL24" i="1"/>
  <c r="AL23" i="1"/>
  <c r="AL22" i="1"/>
  <c r="AL16" i="1"/>
  <c r="AL18" i="1"/>
  <c r="AL17" i="1"/>
  <c r="AL62" i="1"/>
  <c r="AL15" i="1"/>
  <c r="AL14" i="1"/>
  <c r="AL13" i="1"/>
  <c r="AL12" i="1"/>
  <c r="AL9" i="1"/>
  <c r="AL8" i="1"/>
  <c r="AL11" i="1"/>
  <c r="AL10" i="1"/>
  <c r="X46" i="1"/>
  <c r="X47" i="1"/>
  <c r="X45" i="1"/>
  <c r="X63" i="1"/>
  <c r="X44" i="1"/>
  <c r="X43" i="1"/>
  <c r="X42" i="1"/>
  <c r="X41" i="1"/>
  <c r="X40" i="1"/>
  <c r="X39" i="1"/>
  <c r="X36" i="1"/>
  <c r="X35" i="1"/>
  <c r="X30" i="1"/>
  <c r="X32" i="1"/>
  <c r="X31" i="1"/>
  <c r="X26" i="1"/>
  <c r="X27" i="1"/>
  <c r="X28" i="1"/>
  <c r="X29" i="1"/>
  <c r="X19" i="1"/>
  <c r="X20" i="1"/>
  <c r="X21" i="1"/>
  <c r="X25" i="1"/>
  <c r="X24" i="1"/>
  <c r="X23" i="1"/>
  <c r="X22" i="1"/>
  <c r="X16" i="1"/>
  <c r="X18" i="1"/>
  <c r="X17" i="1"/>
  <c r="X62" i="1"/>
  <c r="X15" i="1"/>
  <c r="X14" i="1"/>
  <c r="X13" i="1"/>
  <c r="X12" i="1"/>
  <c r="X9" i="1"/>
  <c r="X8" i="1"/>
  <c r="X11" i="1"/>
  <c r="X10" i="1"/>
  <c r="Z46" i="1"/>
  <c r="Z47" i="1"/>
  <c r="Z45" i="1"/>
  <c r="Z63" i="1"/>
  <c r="Z44" i="1"/>
  <c r="Z43" i="1"/>
  <c r="Z42" i="1"/>
  <c r="Z41" i="1"/>
  <c r="Z40" i="1"/>
  <c r="Z39" i="1"/>
  <c r="Z36" i="1"/>
  <c r="Z35" i="1"/>
  <c r="Z30" i="1"/>
  <c r="Z32" i="1"/>
  <c r="Z31" i="1"/>
  <c r="Z26" i="1"/>
  <c r="Z27" i="1"/>
  <c r="Z28" i="1"/>
  <c r="Z29" i="1"/>
  <c r="Z19" i="1"/>
  <c r="Z20" i="1"/>
  <c r="Z21" i="1"/>
  <c r="Z25" i="1"/>
  <c r="Z24" i="1"/>
  <c r="Z23" i="1"/>
  <c r="Z22" i="1"/>
  <c r="Z16" i="1"/>
  <c r="Z18" i="1"/>
  <c r="Z17" i="1"/>
  <c r="Z62" i="1"/>
  <c r="Z15" i="1"/>
  <c r="Z14" i="1"/>
  <c r="Z13" i="1"/>
  <c r="Z12" i="1"/>
  <c r="Z9" i="1"/>
  <c r="Z8" i="1"/>
  <c r="Z11" i="1"/>
  <c r="Z10" i="1"/>
  <c r="AD46" i="1"/>
  <c r="AD47" i="1"/>
  <c r="AD45" i="1"/>
  <c r="AD63" i="1"/>
  <c r="AD44" i="1"/>
  <c r="AD43" i="1"/>
  <c r="AD42" i="1"/>
  <c r="AD41" i="1"/>
  <c r="AD40" i="1"/>
  <c r="AD39" i="1"/>
  <c r="AD36" i="1"/>
  <c r="AD35" i="1"/>
  <c r="AD30" i="1"/>
  <c r="AD32" i="1"/>
  <c r="AD31" i="1"/>
  <c r="AD26" i="1"/>
  <c r="AD27" i="1"/>
  <c r="AD28" i="1"/>
  <c r="AD29" i="1"/>
  <c r="AD19" i="1"/>
  <c r="AD20" i="1"/>
  <c r="AD21" i="1"/>
  <c r="AD25" i="1"/>
  <c r="AD24" i="1"/>
  <c r="AD23" i="1"/>
  <c r="AD22" i="1"/>
  <c r="AD16" i="1"/>
  <c r="AD18" i="1"/>
  <c r="AD17" i="1"/>
  <c r="AD62" i="1"/>
  <c r="AD15" i="1"/>
  <c r="AD14" i="1"/>
  <c r="AD13" i="1"/>
  <c r="AD12" i="1"/>
  <c r="AD9" i="1"/>
  <c r="AD8" i="1"/>
  <c r="AD11" i="1"/>
  <c r="AD10" i="1"/>
  <c r="AB46" i="1"/>
  <c r="AB47" i="1"/>
  <c r="AB45" i="1"/>
  <c r="AB63" i="1"/>
  <c r="AB44" i="1"/>
  <c r="AB43" i="1"/>
  <c r="AB42" i="1"/>
  <c r="AB41" i="1"/>
  <c r="AB40" i="1"/>
  <c r="AB39" i="1"/>
  <c r="AB36" i="1"/>
  <c r="AB35" i="1"/>
  <c r="AB30" i="1"/>
  <c r="AB32" i="1"/>
  <c r="AB31" i="1"/>
  <c r="AB26" i="1"/>
  <c r="AB27" i="1"/>
  <c r="AB28" i="1"/>
  <c r="AB29" i="1"/>
  <c r="AB19" i="1"/>
  <c r="AB20" i="1"/>
  <c r="AB21" i="1"/>
  <c r="AB25" i="1"/>
  <c r="AB24" i="1"/>
  <c r="AB23" i="1"/>
  <c r="AB22" i="1"/>
  <c r="AB16" i="1"/>
  <c r="AB18" i="1"/>
  <c r="AB17" i="1"/>
  <c r="AB62" i="1"/>
  <c r="AB15" i="1"/>
  <c r="AB14" i="1"/>
  <c r="AB13" i="1"/>
  <c r="AB12" i="1"/>
  <c r="AB9" i="1"/>
  <c r="AB8" i="1"/>
  <c r="AB11" i="1"/>
  <c r="AB10" i="1"/>
  <c r="AF46" i="1"/>
  <c r="AF47" i="1"/>
  <c r="AF45" i="1"/>
  <c r="AF63" i="1"/>
  <c r="AF44" i="1"/>
  <c r="AF43" i="1"/>
  <c r="AF42" i="1"/>
  <c r="AF41" i="1"/>
  <c r="AF40" i="1"/>
  <c r="AF39" i="1"/>
  <c r="AF36" i="1"/>
  <c r="AF35" i="1"/>
  <c r="AF30" i="1"/>
  <c r="AF32" i="1"/>
  <c r="AF31" i="1"/>
  <c r="AF26" i="1"/>
  <c r="AF27" i="1"/>
  <c r="AF28" i="1"/>
  <c r="AF29" i="1"/>
  <c r="AF19" i="1"/>
  <c r="AF20" i="1"/>
  <c r="AF21" i="1"/>
  <c r="AF25" i="1"/>
  <c r="AF24" i="1"/>
  <c r="AF23" i="1"/>
  <c r="AF22" i="1"/>
  <c r="AF16" i="1"/>
  <c r="AF18" i="1"/>
  <c r="AF17" i="1"/>
  <c r="AF62" i="1"/>
  <c r="AF15" i="1"/>
  <c r="AF14" i="1"/>
  <c r="AF13" i="1"/>
  <c r="AF12" i="1"/>
  <c r="AF9" i="1"/>
  <c r="AF8" i="1"/>
  <c r="AF11" i="1"/>
  <c r="AF10" i="1"/>
  <c r="Z34" i="1" l="1"/>
  <c r="Z37" i="1"/>
  <c r="Z38" i="1"/>
  <c r="AA34" i="1" l="1"/>
  <c r="AL34" i="1"/>
  <c r="AF34" i="1"/>
  <c r="X34" i="1"/>
  <c r="AB34" i="1"/>
  <c r="AD34" i="1"/>
  <c r="AD38" i="1"/>
  <c r="AA38" i="1"/>
  <c r="AL38" i="1"/>
  <c r="AF38" i="1"/>
  <c r="AF37" i="1"/>
  <c r="AL37" i="1"/>
  <c r="X37" i="1"/>
  <c r="AN55" i="1"/>
  <c r="AN54" i="1"/>
  <c r="AN56" i="1"/>
  <c r="Z33" i="1"/>
  <c r="Z48" i="1"/>
  <c r="AL48" i="1" l="1"/>
  <c r="AF48" i="1"/>
  <c r="X48" i="1"/>
  <c r="AD48" i="1"/>
  <c r="AA48" i="1"/>
  <c r="AB48" i="1"/>
  <c r="AB33" i="1"/>
  <c r="AD33" i="1"/>
  <c r="X33" i="1"/>
  <c r="AF33" i="1"/>
  <c r="AL33" i="1"/>
  <c r="AA33" i="1"/>
  <c r="AO56" i="1"/>
  <c r="AO54" i="1"/>
  <c r="AO55" i="1"/>
  <c r="Y37" i="1"/>
  <c r="AM37" i="1"/>
  <c r="AG37" i="1"/>
  <c r="AG38" i="1"/>
  <c r="AM38" i="1"/>
  <c r="AE38" i="1"/>
  <c r="AE34" i="1"/>
  <c r="AC34" i="1"/>
  <c r="Y34" i="1"/>
  <c r="AG34" i="1"/>
  <c r="AM34" i="1"/>
  <c r="AM33" i="1" l="1"/>
  <c r="AG33" i="1"/>
  <c r="Y33" i="1"/>
  <c r="AE33" i="1"/>
  <c r="AC33" i="1"/>
  <c r="AC48" i="1"/>
  <c r="AE48" i="1"/>
  <c r="Y48" i="1"/>
  <c r="AG48" i="1"/>
  <c r="AM48" i="1"/>
  <c r="E47" i="1" l="1"/>
  <c r="E62" i="1" l="1"/>
  <c r="E22" i="1"/>
  <c r="E19" i="1"/>
  <c r="E28" i="1"/>
  <c r="E38" i="1"/>
  <c r="E40" i="1"/>
  <c r="E41" i="1"/>
  <c r="E63" i="1"/>
  <c r="E23" i="1"/>
  <c r="E27" i="1"/>
  <c r="E31" i="1"/>
  <c r="E35" i="1"/>
  <c r="E42" i="1"/>
  <c r="E56" i="1"/>
  <c r="E46" i="1"/>
  <c r="E24" i="1"/>
  <c r="E26" i="1"/>
  <c r="E32" i="1"/>
  <c r="E36" i="1"/>
  <c r="E48" i="1"/>
  <c r="E9" i="1"/>
  <c r="E25" i="1"/>
  <c r="E30" i="1"/>
  <c r="E37" i="1"/>
  <c r="E55" i="1"/>
  <c r="E12" i="1"/>
  <c r="E33" i="1"/>
  <c r="E43" i="1"/>
  <c r="E54" i="1"/>
  <c r="E13" i="1"/>
  <c r="E17" i="1"/>
  <c r="E21" i="1"/>
  <c r="E34" i="1"/>
  <c r="E39" i="1"/>
  <c r="E14" i="1"/>
  <c r="E18" i="1"/>
  <c r="E20" i="1"/>
  <c r="E44" i="1"/>
  <c r="E45" i="1"/>
  <c r="E11" i="1"/>
  <c r="E8" i="1"/>
  <c r="E15" i="1"/>
  <c r="E16" i="1"/>
  <c r="E29" i="1"/>
  <c r="E10" i="1"/>
</calcChain>
</file>

<file path=xl/sharedStrings.xml><?xml version="1.0" encoding="utf-8"?>
<sst xmlns="http://schemas.openxmlformats.org/spreadsheetml/2006/main" count="4607" uniqueCount="1146">
  <si>
    <t>ICMS 0%      Convênio 140/01; Convênio 162/94</t>
  </si>
  <si>
    <t>FAVOR TARJAR ALTERAÇÕES DESEJADAS.</t>
  </si>
  <si>
    <t>ICMS 20% (RJ)</t>
  </si>
  <si>
    <t>ICMS 17,5% (ALC)</t>
  </si>
  <si>
    <t>ICMS 17% (ALC)</t>
  </si>
  <si>
    <t>CÓDIGO DE BARRAS (EAN)</t>
  </si>
  <si>
    <t>REGISTRO ANVISA</t>
  </si>
  <si>
    <t>GGREM</t>
  </si>
  <si>
    <t>PRODUTO</t>
  </si>
  <si>
    <t>CONCENTRAÇÃO(ÕES) FARMACOLÓGICA(S) E APRESENTAÇÃO</t>
  </si>
  <si>
    <t>PRINCÍPIO(S) ATIVO(S)</t>
  </si>
  <si>
    <t>CAT** CATEGORIA: LIBERADO (C/ PF E PMC), LIBERADO (SOMENTE C/ PF), MONITORADO, HOSPITALARES (SOMENTE C/ PF)  e OUTROS</t>
  </si>
  <si>
    <t xml:space="preserve">LCCT** CLASSIFICAÇÃO: POSITIVO, NEGATIVO, NEUTRO e OUTROS </t>
  </si>
  <si>
    <t>PF</t>
  </si>
  <si>
    <t>PMC</t>
  </si>
  <si>
    <t>PFIZER</t>
  </si>
  <si>
    <t>WYETH</t>
  </si>
  <si>
    <t xml:space="preserve">isento </t>
  </si>
  <si>
    <t>Benefix</t>
  </si>
  <si>
    <t>Besilato De Anlodipino</t>
  </si>
  <si>
    <t>Champix - Kit Manutenção</t>
  </si>
  <si>
    <t>Champix-  Kit Tratamento Completo</t>
  </si>
  <si>
    <t>Champix - Kit Inicio</t>
  </si>
  <si>
    <t>Enbrel</t>
  </si>
  <si>
    <t>Enbrel PFS</t>
  </si>
  <si>
    <t>Enbrel PFS (PEN)</t>
  </si>
  <si>
    <t>Eliquis</t>
  </si>
  <si>
    <t>Genotropin</t>
  </si>
  <si>
    <t>Inlyta</t>
  </si>
  <si>
    <t>Lyrica</t>
  </si>
  <si>
    <t>NIMENRIX</t>
  </si>
  <si>
    <t>PREVENAR 13</t>
  </si>
  <si>
    <t>Rapamune</t>
  </si>
  <si>
    <t>Somavert</t>
  </si>
  <si>
    <t>Supositórios Glicerina</t>
  </si>
  <si>
    <t>Vyndaqel</t>
  </si>
  <si>
    <t>Xalkori</t>
  </si>
  <si>
    <t>Xeljanz</t>
  </si>
  <si>
    <t>16 UI c/ 1 frasco-ampola</t>
  </si>
  <si>
    <t>36 UI c/ 1 frasco-ampola de duplo compartimento</t>
  </si>
  <si>
    <t xml:space="preserve">16 UI x 1 Caneta x 1 frasco-ampola </t>
  </si>
  <si>
    <t xml:space="preserve">36 UI x 1 Caneta x 1 frasco-ampola </t>
  </si>
  <si>
    <t>1mg FCT 1x180</t>
  </si>
  <si>
    <t>5mg FCT 1x60</t>
  </si>
  <si>
    <t>sus inj ct est 01 ser preench x 0,5 ml + 1agu</t>
  </si>
  <si>
    <t>Adu 24 unidades</t>
  </si>
  <si>
    <t>Inf 24 unidades</t>
  </si>
  <si>
    <t>Alfanonacogue</t>
  </si>
  <si>
    <t>Tartarato de Vareniclina</t>
  </si>
  <si>
    <t>Etanercepte</t>
  </si>
  <si>
    <t>Apixabana</t>
  </si>
  <si>
    <t>Somatotropina</t>
  </si>
  <si>
    <t>Axitinibe</t>
  </si>
  <si>
    <t>Pregabalina</t>
  </si>
  <si>
    <t>Polissacarídeo de Neisseria meningitidis</t>
  </si>
  <si>
    <t>Vacina Pneumocócica Conjugada 13 - Valente</t>
  </si>
  <si>
    <t>Sirolimo</t>
  </si>
  <si>
    <t>Pegvisomanto</t>
  </si>
  <si>
    <t>Glicerina</t>
  </si>
  <si>
    <t>Tafamidis Meglumina</t>
  </si>
  <si>
    <t>CRIZOTINIBE</t>
  </si>
  <si>
    <t>Citrato de Tofacitinibe</t>
  </si>
  <si>
    <t>Positiva</t>
  </si>
  <si>
    <t>Negativa</t>
  </si>
  <si>
    <t xml:space="preserve">Bextra IM / IV </t>
  </si>
  <si>
    <t>40mg 10 frascos-ampolas</t>
  </si>
  <si>
    <t xml:space="preserve">Zoltec IV  </t>
  </si>
  <si>
    <t>display com 6 bolsas plásticas 100 ml</t>
  </si>
  <si>
    <t>Parecoxib</t>
  </si>
  <si>
    <t>Fluconazol</t>
  </si>
  <si>
    <t>Sutent</t>
  </si>
  <si>
    <t xml:space="preserve">Aracytin </t>
  </si>
  <si>
    <t>Camptosar</t>
  </si>
  <si>
    <t>Daunoblastina</t>
  </si>
  <si>
    <t>Eunades</t>
  </si>
  <si>
    <t>Platamine</t>
  </si>
  <si>
    <t>Zavedos</t>
  </si>
  <si>
    <t>Malato de Sunitinibe</t>
  </si>
  <si>
    <t>Cloridrato de Doxorrubicina</t>
  </si>
  <si>
    <t>Citarabina</t>
  </si>
  <si>
    <t>Cloridrato de Irinotecano</t>
  </si>
  <si>
    <t xml:space="preserve">Cloridrato de Daunorrubicina </t>
  </si>
  <si>
    <t>Carboplatina</t>
  </si>
  <si>
    <t xml:space="preserve">Cloridrato de Idarrubicina </t>
  </si>
  <si>
    <t>Gelfoam x 6 esponjas</t>
  </si>
  <si>
    <t>Esponja Gelatina Absorvível Env. Tam 100</t>
  </si>
  <si>
    <t>Hylo</t>
  </si>
  <si>
    <t>Gel Frasco 10mg</t>
  </si>
  <si>
    <t>Comod Frasco 10mg</t>
  </si>
  <si>
    <t>Isento</t>
  </si>
  <si>
    <t>Anidulafungina</t>
  </si>
  <si>
    <t>Aldactone</t>
  </si>
  <si>
    <t>Aldazida</t>
  </si>
  <si>
    <t xml:space="preserve">50mg + 50 mg - 30 comprimidos </t>
  </si>
  <si>
    <t>Aromasin</t>
  </si>
  <si>
    <t>25 mg caixa c/  30 drágeas</t>
  </si>
  <si>
    <t xml:space="preserve">Carduran XL </t>
  </si>
  <si>
    <t xml:space="preserve">Caverject </t>
  </si>
  <si>
    <t>Celebra</t>
  </si>
  <si>
    <t xml:space="preserve">Citalor </t>
  </si>
  <si>
    <t xml:space="preserve">10mg x 30 comp rev </t>
  </si>
  <si>
    <t xml:space="preserve">20mg x 30 comp rev </t>
  </si>
  <si>
    <t xml:space="preserve">40mg x 30 comp rev </t>
  </si>
  <si>
    <t xml:space="preserve">80mg x 30 comp rev </t>
  </si>
  <si>
    <t>10mg x 60 comp</t>
  </si>
  <si>
    <t>20mg x 60 comp</t>
  </si>
  <si>
    <t>Dalacin C</t>
  </si>
  <si>
    <t>Depo-Medrol</t>
  </si>
  <si>
    <t>Depo Provera</t>
  </si>
  <si>
    <t>150mg/ml Susp Seringa préenchida 1ml</t>
  </si>
  <si>
    <t>Detrusitol LA</t>
  </si>
  <si>
    <t>4mg x 30 caps</t>
  </si>
  <si>
    <t>Dicoxibe</t>
  </si>
  <si>
    <t>Dostinex</t>
  </si>
  <si>
    <t>Ecalta</t>
  </si>
  <si>
    <t xml:space="preserve">Efexor  XR </t>
  </si>
  <si>
    <t>75 mg ct 1 bl x 14 cap</t>
  </si>
  <si>
    <t>375mg capgel dura ct bl al plas inc x 7</t>
  </si>
  <si>
    <t>Elifore</t>
  </si>
  <si>
    <t>Eranz</t>
  </si>
  <si>
    <t>5mg ct 2 bl x 14 comp</t>
  </si>
  <si>
    <t>10 mg ct 2 bl x 14 comp</t>
  </si>
  <si>
    <t>Evanor</t>
  </si>
  <si>
    <t>ct 3 bl x 21 comp</t>
  </si>
  <si>
    <t>ct 1 bl x 21 comp</t>
  </si>
  <si>
    <t>EXEMESTANO</t>
  </si>
  <si>
    <t xml:space="preserve">Feldene </t>
  </si>
  <si>
    <t>Gel bisn 30 g</t>
  </si>
  <si>
    <t>20mg x 10 caps</t>
  </si>
  <si>
    <t>20mg x 15 caps</t>
  </si>
  <si>
    <t>20mg x 10 comp solúveis</t>
  </si>
  <si>
    <t>20mg x 10 suposit</t>
  </si>
  <si>
    <t xml:space="preserve">40mg inj  2 amp im </t>
  </si>
  <si>
    <t>Feldene SL</t>
  </si>
  <si>
    <t>20mg 5 Bl X 2 comp</t>
  </si>
  <si>
    <t>Frademicina</t>
  </si>
  <si>
    <t>Fragmin</t>
  </si>
  <si>
    <t>2500  UI  Caixa com 10 seringas de 0,2 ml + Disp Proteção</t>
  </si>
  <si>
    <t>5000  UI  Caixa com 10 seringas de 0,2 ml + Disp Proteção</t>
  </si>
  <si>
    <t>2500  UI  Caixa com 10 seringas de 0,2 ml</t>
  </si>
  <si>
    <t>5000  UI  Caixa com 10 seringas de 0,2 ml</t>
  </si>
  <si>
    <t>Frontal</t>
  </si>
  <si>
    <t>2mg - Cartucho c/ 30 comp em bl</t>
  </si>
  <si>
    <t>Frontal XR</t>
  </si>
  <si>
    <t>Geodon</t>
  </si>
  <si>
    <t>40mg x 14 caps</t>
  </si>
  <si>
    <t>40mg x 30 caps</t>
  </si>
  <si>
    <t>80mg x 14 caps</t>
  </si>
  <si>
    <t>80mg x 30 caps</t>
  </si>
  <si>
    <t>Harmonet</t>
  </si>
  <si>
    <t>(0,075 mg + 0,020 mg) 21 drg ct bl al plas inc</t>
  </si>
  <si>
    <t>Linezolida</t>
  </si>
  <si>
    <t xml:space="preserve">Lipitor </t>
  </si>
  <si>
    <t xml:space="preserve">10 mg x 30 comp rev </t>
  </si>
  <si>
    <t xml:space="preserve">10 mg x 90 comp rev </t>
  </si>
  <si>
    <t>Lipitor</t>
  </si>
  <si>
    <t xml:space="preserve">20 mg x 10 comp rev </t>
  </si>
  <si>
    <t xml:space="preserve">20 mg x 30 comp rev </t>
  </si>
  <si>
    <t xml:space="preserve">20 mg x 90 comp rev </t>
  </si>
  <si>
    <t xml:space="preserve">40 mg x 30 comp rev </t>
  </si>
  <si>
    <t xml:space="preserve">80 mg x 30 comp rev </t>
  </si>
  <si>
    <t>Loniten</t>
  </si>
  <si>
    <t>10 mg. - Caixa com 1 bl. de 30 comp.</t>
  </si>
  <si>
    <t xml:space="preserve">Lopid </t>
  </si>
  <si>
    <t xml:space="preserve">600mg x 2 bl x 12 comp rev </t>
  </si>
  <si>
    <t>900mg x bl x 10 comp</t>
  </si>
  <si>
    <t>Lorax</t>
  </si>
  <si>
    <t>1 mg ct 1 bl x 30 comp</t>
  </si>
  <si>
    <t>2 mg ct 1 bl x 30 comp</t>
  </si>
  <si>
    <t>Nestle Materna</t>
  </si>
  <si>
    <t>Minidiab</t>
  </si>
  <si>
    <t>5 mg - 30 comp.</t>
  </si>
  <si>
    <t>Minesse</t>
  </si>
  <si>
    <t xml:space="preserve">(0,06 mg + 0,015 mg) 24 com rev ct bl al plas inc </t>
  </si>
  <si>
    <t>Minipress SR</t>
  </si>
  <si>
    <t>1mg x 15 caps</t>
  </si>
  <si>
    <t>2mg x 15 caps</t>
  </si>
  <si>
    <t>4mg x 15 caps</t>
  </si>
  <si>
    <t>Minulet</t>
  </si>
  <si>
    <t>ct 1 bl x 21 drg</t>
  </si>
  <si>
    <t>Motrin</t>
  </si>
  <si>
    <t>600 mg - Caixa com 1 frasco de 30 drg</t>
  </si>
  <si>
    <t>600 mg x 12 cpr</t>
  </si>
  <si>
    <t xml:space="preserve">Neurontin </t>
  </si>
  <si>
    <t xml:space="preserve">300mg x  30 caps </t>
  </si>
  <si>
    <t xml:space="preserve">400mg x  30 caps </t>
  </si>
  <si>
    <t>600mg x 27 comp rev Sulcado</t>
  </si>
  <si>
    <t>Nordette</t>
  </si>
  <si>
    <t>0,15mg+0,03mg drg ct 3bl al plas inc x 21</t>
  </si>
  <si>
    <t>015mg + 0,03mg drg ct bl al plas inc x 21</t>
  </si>
  <si>
    <t xml:space="preserve">Norvasc </t>
  </si>
  <si>
    <t>5mg x 10 comp</t>
  </si>
  <si>
    <t>5mg x 30 comp</t>
  </si>
  <si>
    <t>10mg x 30 comp</t>
  </si>
  <si>
    <t>5mg x 60 comp</t>
  </si>
  <si>
    <t>Olmetec</t>
  </si>
  <si>
    <t>20mg 10 comp</t>
  </si>
  <si>
    <t>20mg 30 comp</t>
  </si>
  <si>
    <t>40mg 10 comp</t>
  </si>
  <si>
    <t>40mg 30 comp</t>
  </si>
  <si>
    <t>Olmetec Anlo</t>
  </si>
  <si>
    <t>Olmetec HCT</t>
  </si>
  <si>
    <t xml:space="preserve">Pletil  </t>
  </si>
  <si>
    <t>4 comprimidos</t>
  </si>
  <si>
    <t>8 comprimidos</t>
  </si>
  <si>
    <t>Ponstan</t>
  </si>
  <si>
    <t>500mg 2 bl x 12 comp</t>
  </si>
  <si>
    <t>Precedex</t>
  </si>
  <si>
    <t>Premarin</t>
  </si>
  <si>
    <t>0,625 mg 28 drg ct bl al plas inc</t>
  </si>
  <si>
    <t>0,3 mg 28 drg ct bl al plas inc</t>
  </si>
  <si>
    <t>Premarin Creme Vaginal</t>
  </si>
  <si>
    <t>Pristiq</t>
  </si>
  <si>
    <t>Provera</t>
  </si>
  <si>
    <t>Revatio</t>
  </si>
  <si>
    <t>Sermion</t>
  </si>
  <si>
    <t>Sorcal</t>
  </si>
  <si>
    <t>cx 60 env x 30 g  emb múltipla</t>
  </si>
  <si>
    <t>Solu Medrol</t>
  </si>
  <si>
    <t xml:space="preserve">Terramicina c/Polimixina </t>
  </si>
  <si>
    <t>pom oft 3,5 g</t>
  </si>
  <si>
    <t>pom tp 15 g</t>
  </si>
  <si>
    <t>Tazocin</t>
  </si>
  <si>
    <t>2,25 g   2g+250mg po liof inj ct fa vd inc</t>
  </si>
  <si>
    <t>4,5 g   4g+500mg po liof inj ct fa vd inc</t>
  </si>
  <si>
    <t>Totelle Ciclo</t>
  </si>
  <si>
    <t>ciclo ct 1 bl  x 14 + 14 drg</t>
  </si>
  <si>
    <t>Totelle</t>
  </si>
  <si>
    <t xml:space="preserve">Tralen </t>
  </si>
  <si>
    <t>1%  creme 30 g</t>
  </si>
  <si>
    <t xml:space="preserve">Trofodermin  </t>
  </si>
  <si>
    <t>Creme Dermatológico - 30 g.</t>
  </si>
  <si>
    <t>Creme Ginecológico - 45 g 8 aplicadores</t>
  </si>
  <si>
    <t>Tygacil</t>
  </si>
  <si>
    <t xml:space="preserve">Unasyn </t>
  </si>
  <si>
    <t>500/1000 mg pó inj cx 30 fr</t>
  </si>
  <si>
    <t>1000/2000 mg pó inj cx 30 fr</t>
  </si>
  <si>
    <t xml:space="preserve">Viagra </t>
  </si>
  <si>
    <t xml:space="preserve">50mg x 1 comp rev </t>
  </si>
  <si>
    <t xml:space="preserve">25mg x 4 comp rev </t>
  </si>
  <si>
    <t xml:space="preserve">50mg x 4 comp rev </t>
  </si>
  <si>
    <t xml:space="preserve">100mg x 4 comp rev </t>
  </si>
  <si>
    <t>Viagra</t>
  </si>
  <si>
    <t>50mg x 8 comp rev</t>
  </si>
  <si>
    <t xml:space="preserve">Vibramicina </t>
  </si>
  <si>
    <t>100mg 15 drg</t>
  </si>
  <si>
    <t>100mg 20 comp solúveis</t>
  </si>
  <si>
    <t xml:space="preserve">Vfend </t>
  </si>
  <si>
    <t>200mg X 1 amp</t>
  </si>
  <si>
    <t>200mg X 14 comp</t>
  </si>
  <si>
    <t>50mg X 14 comp</t>
  </si>
  <si>
    <t>Xalacom</t>
  </si>
  <si>
    <t>Xalatan</t>
  </si>
  <si>
    <t xml:space="preserve">Zitromax </t>
  </si>
  <si>
    <t xml:space="preserve">500mg bl x 2 comp rev </t>
  </si>
  <si>
    <t xml:space="preserve">500mg bl x 3 comp rev </t>
  </si>
  <si>
    <t>Zitromax IV</t>
  </si>
  <si>
    <t>500mg 1 fr x 10</t>
  </si>
  <si>
    <t xml:space="preserve">Zyvox   </t>
  </si>
  <si>
    <t>600mg cx com 1 bl de  10 comprimidos</t>
  </si>
  <si>
    <t>600mg Sol inj cx com 10 bolsas plásticas x 300ml</t>
  </si>
  <si>
    <t>Zoloft</t>
  </si>
  <si>
    <t xml:space="preserve">50mg x 28 comp rev </t>
  </si>
  <si>
    <t xml:space="preserve">100mg x 14 comp rev </t>
  </si>
  <si>
    <t xml:space="preserve">Zoltec </t>
  </si>
  <si>
    <t>50mg x 8 caps</t>
  </si>
  <si>
    <t>100mg x 8 caps</t>
  </si>
  <si>
    <t>150mg x 1 caps</t>
  </si>
  <si>
    <t>150mg x 2 caps</t>
  </si>
  <si>
    <t>Adriblastina  RD</t>
  </si>
  <si>
    <t>Caixa c/ 1 frasco 100 mg + 1 ampola diluente</t>
  </si>
  <si>
    <t>Aracytin CS</t>
  </si>
  <si>
    <t>1 g sol. inj. frasco-ampola plástico</t>
  </si>
  <si>
    <t>100 mg Solução Injetável - Caixa c/ 10 frascos-ampola</t>
  </si>
  <si>
    <t>Meronem</t>
  </si>
  <si>
    <t>Farmorubicina CS</t>
  </si>
  <si>
    <t>Farmorubicina RD</t>
  </si>
  <si>
    <t>Zinforo</t>
  </si>
  <si>
    <t>Espironolactona</t>
  </si>
  <si>
    <t>Espironolactona + Hidroclorotiazida</t>
  </si>
  <si>
    <t>Exemestano</t>
  </si>
  <si>
    <t>Mesilato de Doxazosina</t>
  </si>
  <si>
    <t xml:space="preserve">Alprostadil </t>
  </si>
  <si>
    <t>Celecoxib</t>
  </si>
  <si>
    <t>Atorvastatina Cálcica</t>
  </si>
  <si>
    <t>Cloridrato de Clindamicina</t>
  </si>
  <si>
    <t>Acetato de Metilprednisolona</t>
  </si>
  <si>
    <t>Acetato de Medroxiprogesterona</t>
  </si>
  <si>
    <t>Tartarato de Tolterodina</t>
  </si>
  <si>
    <t>Clorpropamida</t>
  </si>
  <si>
    <t>Cabergolina</t>
  </si>
  <si>
    <t>Cloridrato de Venlafaxina</t>
  </si>
  <si>
    <t>Succinato de Desvenlafaxina</t>
  </si>
  <si>
    <t>Cloridrato de Donepezila</t>
  </si>
  <si>
    <t>Levonorgestrel Etinilestradiol</t>
  </si>
  <si>
    <t>Piroxicam</t>
  </si>
  <si>
    <t>Cloridrato de Lincomicina</t>
  </si>
  <si>
    <t>Dalteparina Sódica</t>
  </si>
  <si>
    <t xml:space="preserve">Alprazolam </t>
  </si>
  <si>
    <t xml:space="preserve">Cloridrato de Ziprasidona </t>
  </si>
  <si>
    <t>Gestodeno Etinilestradiol</t>
  </si>
  <si>
    <t>Minoxidil</t>
  </si>
  <si>
    <t>Genfibrozila</t>
  </si>
  <si>
    <t>Lorazepam</t>
  </si>
  <si>
    <t>Glipizida</t>
  </si>
  <si>
    <t>Cloridrato de Prazosina</t>
  </si>
  <si>
    <t>Ibuprofeno</t>
  </si>
  <si>
    <t>Gabapentina</t>
  </si>
  <si>
    <t>Besilato de Amlodipina</t>
  </si>
  <si>
    <t>Olmesartana</t>
  </si>
  <si>
    <t>Olmesartana medoxomila + Anlodipino</t>
  </si>
  <si>
    <t>olmesartana medoxomila + hidroclorotiazida</t>
  </si>
  <si>
    <t>Tinidazol</t>
  </si>
  <si>
    <t xml:space="preserve">Ácido Mefenâmico </t>
  </si>
  <si>
    <t>Cloridrato de Dexmedetomidina</t>
  </si>
  <si>
    <t>Estrogênios Conjugados</t>
  </si>
  <si>
    <t>Acetato de medroxiprogesterona</t>
  </si>
  <si>
    <t>Citrato de Sildenafil</t>
  </si>
  <si>
    <t xml:space="preserve">Nicergolina </t>
  </si>
  <si>
    <t>Poliestirenossulfonato de Cálcio</t>
  </si>
  <si>
    <t>Succinato Sódico de Metilprednisolona</t>
  </si>
  <si>
    <t>Cloridrato de Oxitetraciclina + Sulfato de Polimixina B</t>
  </si>
  <si>
    <t>Piperacilina Sódica Tazobactam Sódico</t>
  </si>
  <si>
    <t>Estradiol Trimegestona</t>
  </si>
  <si>
    <t>Tioconazol</t>
  </si>
  <si>
    <t>Sulfato de Neomicina + Acetato de Clostebol</t>
  </si>
  <si>
    <t>Tigeciclina</t>
  </si>
  <si>
    <t>Sulbactam Sódico + Ampicilina Sódica</t>
  </si>
  <si>
    <t>Cloridrato de Doxiciclina</t>
  </si>
  <si>
    <t>Doxiciclina Monohidratada</t>
  </si>
  <si>
    <t>Voriconazol</t>
  </si>
  <si>
    <t>Latanoprost + Maleato de Timolol</t>
  </si>
  <si>
    <t>Latanoprost</t>
  </si>
  <si>
    <t>Azitromicina Diidratada</t>
  </si>
  <si>
    <t>Cloridrato de Sertralina</t>
  </si>
  <si>
    <t xml:space="preserve">Etoposídeo </t>
  </si>
  <si>
    <t>Meropeném TriHidratado</t>
  </si>
  <si>
    <t>Cloridrato de Epirrubicina</t>
  </si>
  <si>
    <t>Ceftarolina Fosamila</t>
  </si>
  <si>
    <t>Neutra</t>
  </si>
  <si>
    <t>MONITORADO</t>
  </si>
  <si>
    <t>OUTRO</t>
  </si>
  <si>
    <t>LIBERADO (SOMENTE C/ PF)</t>
  </si>
  <si>
    <t>OUTROS</t>
  </si>
  <si>
    <t>HOSPITALAR (SOMENTE C/ PF)</t>
  </si>
  <si>
    <t>NCM</t>
  </si>
  <si>
    <t>TARJA                   VL-Venda Livre;        TV-Tarja Vermelha; TP-Tarja Preta</t>
  </si>
  <si>
    <t>Tipo de Produto (Genérico/ Referencia/ Similar/ Fitoterápico/ Especifico/outros)</t>
  </si>
  <si>
    <t>Número do CAS</t>
  </si>
  <si>
    <t>DCB</t>
  </si>
  <si>
    <t>Classe Terapêutica</t>
  </si>
  <si>
    <t>Código ATC</t>
  </si>
  <si>
    <t>Portaria 344/98</t>
  </si>
  <si>
    <t>Produto de Referência</t>
  </si>
  <si>
    <t>CONFAZ_87</t>
  </si>
  <si>
    <t>CAP</t>
  </si>
  <si>
    <t>Código TISS/TUSS</t>
  </si>
  <si>
    <t>Código de Substituição Tributária (CEST)</t>
  </si>
  <si>
    <t>TV-Tarja Vermelha</t>
  </si>
  <si>
    <t>NA</t>
  </si>
  <si>
    <t>VL - Venda Livre</t>
  </si>
  <si>
    <t>Não</t>
  </si>
  <si>
    <t>Genérico</t>
  </si>
  <si>
    <t>Similar</t>
  </si>
  <si>
    <t>Referência</t>
  </si>
  <si>
    <t>111470-99-6</t>
  </si>
  <si>
    <t>71-58-9</t>
  </si>
  <si>
    <t>56-81-5</t>
  </si>
  <si>
    <t>10592-13-9</t>
  </si>
  <si>
    <t>17086-28-1</t>
  </si>
  <si>
    <t>00805</t>
  </si>
  <si>
    <t>05563</t>
  </si>
  <si>
    <t>03218</t>
  </si>
  <si>
    <t>03221</t>
  </si>
  <si>
    <t>Progestágenos Simples</t>
  </si>
  <si>
    <t>C08CA01</t>
  </si>
  <si>
    <t xml:space="preserve">G03AC06 </t>
  </si>
  <si>
    <t>A06AG04</t>
  </si>
  <si>
    <t>J01AA02</t>
  </si>
  <si>
    <t>Norvasc</t>
  </si>
  <si>
    <t>VL-Venda Livre</t>
  </si>
  <si>
    <t>TP-Tarja Preta</t>
  </si>
  <si>
    <t>166663-25-8</t>
  </si>
  <si>
    <t>52-01-7</t>
  </si>
  <si>
    <t>52-01-7 (Espironolactona); 58-93-5 (Hidroclorotiazida)</t>
  </si>
  <si>
    <t>107868-30-4</t>
  </si>
  <si>
    <t>77883-43-3</t>
  </si>
  <si>
    <t>745-65-3</t>
  </si>
  <si>
    <t>169590-42-5</t>
  </si>
  <si>
    <t>134523-03-8</t>
  </si>
  <si>
    <t>21462-39-5</t>
  </si>
  <si>
    <t>53-36-1</t>
  </si>
  <si>
    <t>124937-52-6</t>
  </si>
  <si>
    <t>94-20-2</t>
  </si>
  <si>
    <t>81409-90-7</t>
  </si>
  <si>
    <t>99300-78-4</t>
  </si>
  <si>
    <t>386750-22-7</t>
  </si>
  <si>
    <t>142057-77-0</t>
  </si>
  <si>
    <t>797-63-7
57-63-6</t>
  </si>
  <si>
    <t>36322-90-4</t>
  </si>
  <si>
    <t>859-18-7</t>
  </si>
  <si>
    <t>2608411.0</t>
  </si>
  <si>
    <t>28981 - 97 - 7</t>
  </si>
  <si>
    <t>138982-67-9</t>
  </si>
  <si>
    <t>60282-87-3
57-63-6</t>
  </si>
  <si>
    <t>165800-03-3</t>
  </si>
  <si>
    <t>38304-91-5</t>
  </si>
  <si>
    <t>25812-30-0</t>
  </si>
  <si>
    <t>846-49-1</t>
  </si>
  <si>
    <t>29094-61-9</t>
  </si>
  <si>
    <t>19237-84-4</t>
  </si>
  <si>
    <t>15687-27-1</t>
  </si>
  <si>
    <t>60142-96-3</t>
  </si>
  <si>
    <t>144689-63-4</t>
  </si>
  <si>
    <t>144689-63-4 (Olmesartana medoxomila)
111470-99-6 (Besilato de Anlodipino)</t>
  </si>
  <si>
    <t>144689-63-4 (Olmesartana medoxomila)
58-93-5 (hidroclorotiazida)</t>
  </si>
  <si>
    <t>19387-91-8</t>
  </si>
  <si>
    <t>61-68-7</t>
  </si>
  <si>
    <t>145108-58-3</t>
  </si>
  <si>
    <t>12126-59-9</t>
  </si>
  <si>
    <t>171599-83-0</t>
  </si>
  <si>
    <t>27848-84-6</t>
  </si>
  <si>
    <t>37286-92-3</t>
  </si>
  <si>
    <t>2375-03-3</t>
  </si>
  <si>
    <t>2058-46-0
1405-20-5</t>
  </si>
  <si>
    <t>59703-84-3
89786-04-9</t>
  </si>
  <si>
    <t>50-28-2
74513-62-5</t>
  </si>
  <si>
    <t>65899-73-2</t>
  </si>
  <si>
    <t>1405-10-3
855-19-6</t>
  </si>
  <si>
    <t>220620-09-7</t>
  </si>
  <si>
    <t>69388-84-7
69-52-3</t>
  </si>
  <si>
    <t>137234-62-9</t>
  </si>
  <si>
    <t>130209-82-4 e 26921-17-5</t>
  </si>
  <si>
    <t>130209-82-4</t>
  </si>
  <si>
    <t>117772-70-0</t>
  </si>
  <si>
    <t>79559-97-0</t>
  </si>
  <si>
    <t>86386-73-4</t>
  </si>
  <si>
    <t>25316-40-9</t>
  </si>
  <si>
    <t>147-94-4</t>
  </si>
  <si>
    <t>136572-09-3</t>
  </si>
  <si>
    <t>23541-50-6</t>
  </si>
  <si>
    <t>33419-42-0</t>
  </si>
  <si>
    <t>119478-56-7</t>
  </si>
  <si>
    <t>57852-57-0</t>
  </si>
  <si>
    <t>56390-09-1</t>
  </si>
  <si>
    <t>41575-94-4</t>
  </si>
  <si>
    <t>229016-73-3</t>
  </si>
  <si>
    <t>00790</t>
  </si>
  <si>
    <t>03561</t>
  </si>
  <si>
    <t>03561 (Espironolactona); 04652 (Hidroclorotiazida)</t>
  </si>
  <si>
    <t>03774</t>
  </si>
  <si>
    <t>03210</t>
  </si>
  <si>
    <t>00600</t>
  </si>
  <si>
    <t>00920</t>
  </si>
  <si>
    <t>02230</t>
  </si>
  <si>
    <t>05814</t>
  </si>
  <si>
    <t>08762</t>
  </si>
  <si>
    <t>02505</t>
  </si>
  <si>
    <t>01633</t>
  </si>
  <si>
    <t>09608</t>
  </si>
  <si>
    <t>05279
03699</t>
  </si>
  <si>
    <t>07211</t>
  </si>
  <si>
    <t>05325</t>
  </si>
  <si>
    <t>02666</t>
  </si>
  <si>
    <t>00597</t>
  </si>
  <si>
    <t>09417</t>
  </si>
  <si>
    <t>04430
03699</t>
  </si>
  <si>
    <t>05328</t>
  </si>
  <si>
    <t>05980</t>
  </si>
  <si>
    <t>04421</t>
  </si>
  <si>
    <t>04499</t>
  </si>
  <si>
    <t>07325</t>
  </si>
  <si>
    <t>06591</t>
  </si>
  <si>
    <t>06591 (Olmesartana medoxomila)
00805 (Besilato de Anlodipino)</t>
  </si>
  <si>
    <t>06591 (Olmesartana medoxomila)
04652 (hidroclorotiazida)</t>
  </si>
  <si>
    <t>08616</t>
  </si>
  <si>
    <t>00286</t>
  </si>
  <si>
    <t>02851</t>
  </si>
  <si>
    <t>09380</t>
  </si>
  <si>
    <t>07260</t>
  </si>
  <si>
    <t>05816</t>
  </si>
  <si>
    <t>06765
07269</t>
  </si>
  <si>
    <t>07096
08320</t>
  </si>
  <si>
    <t>03595
08912</t>
  </si>
  <si>
    <t>08627</t>
  </si>
  <si>
    <t>06284
02522</t>
  </si>
  <si>
    <t>09535</t>
  </si>
  <si>
    <t>08092
00741</t>
  </si>
  <si>
    <t>07991</t>
  </si>
  <si>
    <t>09188</t>
  </si>
  <si>
    <t>05175 e 08604</t>
  </si>
  <si>
    <t>05175</t>
  </si>
  <si>
    <t>00998</t>
  </si>
  <si>
    <t>04109</t>
  </si>
  <si>
    <t>03229</t>
  </si>
  <si>
    <t>02164</t>
  </si>
  <si>
    <t>09419</t>
  </si>
  <si>
    <t>02696</t>
  </si>
  <si>
    <t>03741</t>
  </si>
  <si>
    <t>09494</t>
  </si>
  <si>
    <t>04791</t>
  </si>
  <si>
    <t>03448</t>
  </si>
  <si>
    <t>01754</t>
  </si>
  <si>
    <t>09949</t>
  </si>
  <si>
    <t>Anti-Hipertensivos</t>
  </si>
  <si>
    <t>Vasodilatadores</t>
  </si>
  <si>
    <t>Outros Produtos com Ação no Trato Urinário</t>
  </si>
  <si>
    <t>Antidiabéticos</t>
  </si>
  <si>
    <t>Antidepressivos</t>
  </si>
  <si>
    <t>Anticoncepcionais</t>
  </si>
  <si>
    <t>Antibióticos Sistêmicos Simples</t>
  </si>
  <si>
    <t>Antibióticos Antineoplásicos</t>
  </si>
  <si>
    <t>J02AX06</t>
  </si>
  <si>
    <t>C03DA01</t>
  </si>
  <si>
    <t>C03DA01 (Espironolactona)
C03AX01 (Hidroclorotiazida)</t>
  </si>
  <si>
    <t>L02BG06</t>
  </si>
  <si>
    <t>C02CA04</t>
  </si>
  <si>
    <t xml:space="preserve">G04BE01 </t>
  </si>
  <si>
    <t xml:space="preserve">L01XX33 
M01AH01 
</t>
  </si>
  <si>
    <t xml:space="preserve">L01XX33 
M01AH01 </t>
  </si>
  <si>
    <t>C10AA05</t>
  </si>
  <si>
    <t>J01FF01</t>
  </si>
  <si>
    <t>H02AB04</t>
  </si>
  <si>
    <t>G04BD07</t>
  </si>
  <si>
    <t>A10BB02</t>
  </si>
  <si>
    <t>G02CB03</t>
  </si>
  <si>
    <t>N06AX16</t>
  </si>
  <si>
    <t>N06AX23</t>
  </si>
  <si>
    <t>N06DA02</t>
  </si>
  <si>
    <t>G03AA07
G03AB03</t>
  </si>
  <si>
    <t xml:space="preserve">G03AA07
G03AB03
</t>
  </si>
  <si>
    <t>M02AA07</t>
  </si>
  <si>
    <t>M01AC01</t>
  </si>
  <si>
    <t>J01FF02</t>
  </si>
  <si>
    <t xml:space="preserve">B01AB04 </t>
  </si>
  <si>
    <t>N05BA12</t>
  </si>
  <si>
    <t>N05AE04</t>
  </si>
  <si>
    <t>G03AA10
G03AB06</t>
  </si>
  <si>
    <t>J01XX08</t>
  </si>
  <si>
    <t>C02DC01</t>
  </si>
  <si>
    <t>C10AB04</t>
  </si>
  <si>
    <t>N05BA06</t>
  </si>
  <si>
    <t>A10BB07</t>
  </si>
  <si>
    <t>C02CA01</t>
  </si>
  <si>
    <t>M01AE01</t>
  </si>
  <si>
    <t>N03AX12</t>
  </si>
  <si>
    <t>C09CA08</t>
  </si>
  <si>
    <t>C09DB02</t>
  </si>
  <si>
    <t>C09DA08</t>
  </si>
  <si>
    <t>P01AB02</t>
  </si>
  <si>
    <t>M01AG01</t>
  </si>
  <si>
    <t>N05CM18</t>
  </si>
  <si>
    <t>G03CA57</t>
  </si>
  <si>
    <t>G04BE03</t>
  </si>
  <si>
    <t>C04AE02</t>
  </si>
  <si>
    <t>V03AE01</t>
  </si>
  <si>
    <t>J01AA56</t>
  </si>
  <si>
    <t>J01CR05</t>
  </si>
  <si>
    <t>G03CC</t>
  </si>
  <si>
    <t>D01AC07</t>
  </si>
  <si>
    <t>A07AA51</t>
  </si>
  <si>
    <t>J01AA12</t>
  </si>
  <si>
    <t>J01CR04</t>
  </si>
  <si>
    <t>J02AC03</t>
  </si>
  <si>
    <t>S01ED51</t>
  </si>
  <si>
    <t>S01EE01</t>
  </si>
  <si>
    <t>J01FA10</t>
  </si>
  <si>
    <t>N06AB06</t>
  </si>
  <si>
    <t xml:space="preserve">J02AC01 </t>
  </si>
  <si>
    <t>L01DB01</t>
  </si>
  <si>
    <t>L01BC01</t>
  </si>
  <si>
    <t>L01XX19</t>
  </si>
  <si>
    <t>L01DB02</t>
  </si>
  <si>
    <t>L01CB01</t>
  </si>
  <si>
    <t>J01DH02</t>
  </si>
  <si>
    <t>L01DB06</t>
  </si>
  <si>
    <t>L01DB03</t>
  </si>
  <si>
    <t>L01XA02</t>
  </si>
  <si>
    <t>J01DI02</t>
  </si>
  <si>
    <t>C1</t>
  </si>
  <si>
    <t>B1</t>
  </si>
  <si>
    <t>ECALTA</t>
  </si>
  <si>
    <t>Femiane</t>
  </si>
  <si>
    <t>Citalor</t>
  </si>
  <si>
    <t>BENICARANLO</t>
  </si>
  <si>
    <t>BENICAR HCT</t>
  </si>
  <si>
    <t>Vfend</t>
  </si>
  <si>
    <t>Sim</t>
  </si>
  <si>
    <t>Antineoplásicos Citotóxicos</t>
  </si>
  <si>
    <t>Antineoplásicos</t>
  </si>
  <si>
    <t>Prostaglandinas</t>
  </si>
  <si>
    <t>Antiglaucomatosos</t>
  </si>
  <si>
    <t>Classe das Tetraciclinas</t>
  </si>
  <si>
    <t>Antifúngicos</t>
  </si>
  <si>
    <t>Diuréticos</t>
  </si>
  <si>
    <t>Antiinfecciosos Tópicos - Ass. Medicamentosas</t>
  </si>
  <si>
    <t>Anti-Inflamatórios</t>
  </si>
  <si>
    <t>Antilipêmicos</t>
  </si>
  <si>
    <t>Glicocorticóides Sistêmicos</t>
  </si>
  <si>
    <t>Agonista da Acetilcolina</t>
  </si>
  <si>
    <t>Antitrombóticos</t>
  </si>
  <si>
    <t>Ansiolíticos Simples</t>
  </si>
  <si>
    <t>Neurolépticos</t>
  </si>
  <si>
    <t>Benzodiazepínicos</t>
  </si>
  <si>
    <t>Polivitamínicos</t>
  </si>
  <si>
    <t>Anti-Hipertensivos Simples</t>
  </si>
  <si>
    <t>Anticonvulsivantes</t>
  </si>
  <si>
    <t>Anti-Hipertensivos - Ass. Medicamentosas</t>
  </si>
  <si>
    <t>Estrógenos Simples</t>
  </si>
  <si>
    <t>Amebicidas, Giardicidas, Tricomonicidas</t>
  </si>
  <si>
    <t>Antinflamatórios, Antireumáticos</t>
  </si>
  <si>
    <t>Anti-Hipertensivos, Antianginosos e Vasodilatadores (0302007)</t>
  </si>
  <si>
    <t>Anti-Hipertensivo Arterial Pulmonar</t>
  </si>
  <si>
    <t>Penicilina Penicilinase Resistente</t>
  </si>
  <si>
    <t>Estrógenos associados a outros fármacos exclusive Andrógenos</t>
  </si>
  <si>
    <t>Antimicóticos Tópicos</t>
  </si>
  <si>
    <t>Ceratolíticos e Ceratoplásticos</t>
  </si>
  <si>
    <t>Antibióticos Sistêmicos - Ass. Medicamentosas</t>
  </si>
  <si>
    <t>Antimicóticos Sistêmicos de Uso Oral</t>
  </si>
  <si>
    <t>Antimetabólicos Análogos da Pirimidina</t>
  </si>
  <si>
    <t>Cefalosporinas</t>
  </si>
  <si>
    <t>Hipnóticos</t>
  </si>
  <si>
    <t>Vasodilatadores Cerebrais</t>
  </si>
  <si>
    <t>Outros Produtos não enquadrados em Classe Terapêutica Específica</t>
  </si>
  <si>
    <t>Laxantes</t>
  </si>
  <si>
    <t>Diabinese</t>
  </si>
  <si>
    <t>113478-33-4</t>
  </si>
  <si>
    <t>B02BD04</t>
  </si>
  <si>
    <t>375815-87-5</t>
  </si>
  <si>
    <t>N07BA03</t>
  </si>
  <si>
    <t>185243-69-0</t>
  </si>
  <si>
    <t>L04AB01</t>
  </si>
  <si>
    <t>503612-47-3</t>
  </si>
  <si>
    <t>B01AF02</t>
  </si>
  <si>
    <t>12629-01-5</t>
  </si>
  <si>
    <t>H01AC01</t>
  </si>
  <si>
    <t>319460-85-0</t>
  </si>
  <si>
    <t>L01XE17</t>
  </si>
  <si>
    <t>148553-50-8</t>
  </si>
  <si>
    <t>N03AG</t>
  </si>
  <si>
    <t>J07AH08</t>
  </si>
  <si>
    <t>J07AL02</t>
  </si>
  <si>
    <t>53123-88-9</t>
  </si>
  <si>
    <t>L04AA10</t>
  </si>
  <si>
    <t>218620-50-9</t>
  </si>
  <si>
    <t>H01AX01</t>
  </si>
  <si>
    <t>951395-08-7</t>
  </si>
  <si>
    <t>Outros produtos que atuam sobre o Sistema Nervoso</t>
  </si>
  <si>
    <t xml:space="preserve">N07XX08 </t>
  </si>
  <si>
    <t>877399-52-5</t>
  </si>
  <si>
    <t>L01XE16</t>
  </si>
  <si>
    <t>540737-29-9</t>
  </si>
  <si>
    <t>L04AA29</t>
  </si>
  <si>
    <t>198470-85-8</t>
  </si>
  <si>
    <t>M01AH04</t>
  </si>
  <si>
    <t>341031-54-7</t>
  </si>
  <si>
    <t>L01XE04 </t>
  </si>
  <si>
    <t>C5</t>
  </si>
  <si>
    <t>Outros</t>
  </si>
  <si>
    <t>Imunossupressores</t>
  </si>
  <si>
    <t>Outros Produtos para Uso em Ginecologia e Obstetrícia</t>
  </si>
  <si>
    <t>Outros Produtos Anti-Hemorrágicos</t>
  </si>
  <si>
    <t>Antitabágicos</t>
  </si>
  <si>
    <t>Vacinas</t>
  </si>
  <si>
    <t>Outros Hormônios Mediadores e Produtos Equivalentes</t>
  </si>
  <si>
    <t>Agentes imunosupressores</t>
  </si>
  <si>
    <t>Hormônios Recombinantes do Crescimento Humano</t>
  </si>
  <si>
    <t>13.001.00</t>
  </si>
  <si>
    <t>13.002.00</t>
  </si>
  <si>
    <t>13.004.00</t>
  </si>
  <si>
    <t>13.004.01</t>
  </si>
  <si>
    <t>13.001.01</t>
  </si>
  <si>
    <t>13.003.00</t>
  </si>
  <si>
    <t>Suplemento de vitaminas</t>
  </si>
  <si>
    <t>CÓD SAP</t>
  </si>
  <si>
    <t>F000034320</t>
  </si>
  <si>
    <t>F000034318</t>
  </si>
  <si>
    <t>F000034321</t>
  </si>
  <si>
    <t>F000034319</t>
  </si>
  <si>
    <t>F000150288</t>
  </si>
  <si>
    <t>F000149578</t>
  </si>
  <si>
    <t>F000149570</t>
  </si>
  <si>
    <t>F00008073240</t>
  </si>
  <si>
    <t>F000007079</t>
  </si>
  <si>
    <t>F000027245</t>
  </si>
  <si>
    <t>F000027246</t>
  </si>
  <si>
    <t>F000027205</t>
  </si>
  <si>
    <t>F000027206</t>
  </si>
  <si>
    <t>F000113519</t>
  </si>
  <si>
    <t>F000113521</t>
  </si>
  <si>
    <t>F000146374</t>
  </si>
  <si>
    <t>F000146380</t>
  </si>
  <si>
    <t>F000166774</t>
  </si>
  <si>
    <t>F000166776</t>
  </si>
  <si>
    <t>F000679206</t>
  </si>
  <si>
    <t>F000127452</t>
  </si>
  <si>
    <t>F000127454</t>
  </si>
  <si>
    <t>F000125998</t>
  </si>
  <si>
    <t>F000028454</t>
  </si>
  <si>
    <t>F000016298</t>
  </si>
  <si>
    <t>F000016288</t>
  </si>
  <si>
    <t>F000129737</t>
  </si>
  <si>
    <t>F000129739</t>
  </si>
  <si>
    <t>F000027769</t>
  </si>
  <si>
    <t>F000019740</t>
  </si>
  <si>
    <t>F000019739</t>
  </si>
  <si>
    <t>F000788063</t>
  </si>
  <si>
    <t>F000017337</t>
  </si>
  <si>
    <t>F000113387</t>
  </si>
  <si>
    <t>F000113399</t>
  </si>
  <si>
    <t>F000113401</t>
  </si>
  <si>
    <t>F000203926</t>
  </si>
  <si>
    <t>F000113411</t>
  </si>
  <si>
    <t>F000106714</t>
  </si>
  <si>
    <t>F000113417</t>
  </si>
  <si>
    <t>F000116653</t>
  </si>
  <si>
    <t>F000203928</t>
  </si>
  <si>
    <t>F000203927</t>
  </si>
  <si>
    <t>F000203929</t>
  </si>
  <si>
    <t>F000203932</t>
  </si>
  <si>
    <t>F000203930</t>
  </si>
  <si>
    <t>F000204080</t>
  </si>
  <si>
    <t>F000204083</t>
  </si>
  <si>
    <t>F000128899</t>
  </si>
  <si>
    <t>F000129015</t>
  </si>
  <si>
    <t>F000204085</t>
  </si>
  <si>
    <t>F000204086</t>
  </si>
  <si>
    <t>F000204071</t>
  </si>
  <si>
    <t>F000113435</t>
  </si>
  <si>
    <t>F000113439</t>
  </si>
  <si>
    <t>F000113441</t>
  </si>
  <si>
    <t>F000127654</t>
  </si>
  <si>
    <t>F000031026</t>
  </si>
  <si>
    <t>F000031027</t>
  </si>
  <si>
    <t>F000031028</t>
  </si>
  <si>
    <t>F000204081</t>
  </si>
  <si>
    <t>F000204082</t>
  </si>
  <si>
    <t>F482070014</t>
  </si>
  <si>
    <t>F000148738</t>
  </si>
  <si>
    <t>F000148740</t>
  </si>
  <si>
    <t>F000156050</t>
  </si>
  <si>
    <t>F000156048</t>
  </si>
  <si>
    <t>F000156040</t>
  </si>
  <si>
    <t>F000035445</t>
  </si>
  <si>
    <t>F000035442</t>
  </si>
  <si>
    <t>F000035443</t>
  </si>
  <si>
    <t>F86394ID</t>
  </si>
  <si>
    <t>F86394IC</t>
  </si>
  <si>
    <t>F000029573</t>
  </si>
  <si>
    <t>F000204207</t>
  </si>
  <si>
    <t>F000204206</t>
  </si>
  <si>
    <t>F000204203</t>
  </si>
  <si>
    <t>F000204204</t>
  </si>
  <si>
    <t>F000128989</t>
  </si>
  <si>
    <t>F000204205</t>
  </si>
  <si>
    <t>F000129221</t>
  </si>
  <si>
    <t>F000021724</t>
  </si>
  <si>
    <t>F000204069</t>
  </si>
  <si>
    <t>F000204070</t>
  </si>
  <si>
    <t>F000155868</t>
  </si>
  <si>
    <t>F000155876</t>
  </si>
  <si>
    <t>F000137553</t>
  </si>
  <si>
    <t>F000204090</t>
  </si>
  <si>
    <t>F000204091</t>
  </si>
  <si>
    <t>F000204092</t>
  </si>
  <si>
    <t>F000204095</t>
  </si>
  <si>
    <t>F000138703</t>
  </si>
  <si>
    <t>F000138705</t>
  </si>
  <si>
    <t>F000086336</t>
  </si>
  <si>
    <t>F000129213</t>
  </si>
  <si>
    <t>F000129029</t>
  </si>
  <si>
    <t>F000127372</t>
  </si>
  <si>
    <t>F000129215</t>
  </si>
  <si>
    <t>F000148732</t>
  </si>
  <si>
    <t>F000204185</t>
  </si>
  <si>
    <t>F000204191</t>
  </si>
  <si>
    <t>F000204180</t>
  </si>
  <si>
    <t>F000204186</t>
  </si>
  <si>
    <t>F000204192</t>
  </si>
  <si>
    <t>F000128901</t>
  </si>
  <si>
    <t>F000128903</t>
  </si>
  <si>
    <t>F000113537</t>
  </si>
  <si>
    <t>F000204199</t>
  </si>
  <si>
    <t>F000204193</t>
  </si>
  <si>
    <t>F000146300</t>
  </si>
  <si>
    <t>F000146302</t>
  </si>
  <si>
    <t>F000034878</t>
  </si>
  <si>
    <t>F000113549</t>
  </si>
  <si>
    <t>F000148744</t>
  </si>
  <si>
    <t>F000204211</t>
  </si>
  <si>
    <t>F000204212</t>
  </si>
  <si>
    <t>F000204213</t>
  </si>
  <si>
    <t>F000146358</t>
  </si>
  <si>
    <t>F000204101</t>
  </si>
  <si>
    <t>F000204099</t>
  </si>
  <si>
    <t>F000128885</t>
  </si>
  <si>
    <t>F000128887</t>
  </si>
  <si>
    <t>F000089974</t>
  </si>
  <si>
    <t>F000148750</t>
  </si>
  <si>
    <t>F000148748</t>
  </si>
  <si>
    <t>F000204224</t>
  </si>
  <si>
    <t>F000204214</t>
  </si>
  <si>
    <t>F000204215</t>
  </si>
  <si>
    <t>F000204209</t>
  </si>
  <si>
    <t>F000204210</t>
  </si>
  <si>
    <t>F000129418</t>
  </si>
  <si>
    <t>F000204216</t>
  </si>
  <si>
    <t>F000129420</t>
  </si>
  <si>
    <t>F000204217</t>
  </si>
  <si>
    <t>F000204221</t>
  </si>
  <si>
    <t>F000204222</t>
  </si>
  <si>
    <t>F000204223</t>
  </si>
  <si>
    <t>F000204218</t>
  </si>
  <si>
    <t>F000204219</t>
  </si>
  <si>
    <t>F000204220</t>
  </si>
  <si>
    <t>F000204103</t>
  </si>
  <si>
    <t>F000204104</t>
  </si>
  <si>
    <t>F000204195</t>
  </si>
  <si>
    <t>F000146360</t>
  </si>
  <si>
    <t>F000148754</t>
  </si>
  <si>
    <t>F000146296</t>
  </si>
  <si>
    <t>F000024490</t>
  </si>
  <si>
    <t>F000113307</t>
  </si>
  <si>
    <t>F000204118</t>
  </si>
  <si>
    <t>F000204112</t>
  </si>
  <si>
    <t>F000113329</t>
  </si>
  <si>
    <t>F000113327</t>
  </si>
  <si>
    <t>F000113331</t>
  </si>
  <si>
    <t>F000113333</t>
  </si>
  <si>
    <t>F000204098</t>
  </si>
  <si>
    <t>F000204100</t>
  </si>
  <si>
    <t>F000169010</t>
  </si>
  <si>
    <t>F000167132</t>
  </si>
  <si>
    <t>F000146418</t>
  </si>
  <si>
    <t>F000203931</t>
  </si>
  <si>
    <t>F000204128</t>
  </si>
  <si>
    <t>F000204129</t>
  </si>
  <si>
    <t>F000129009</t>
  </si>
  <si>
    <t>F000129011</t>
  </si>
  <si>
    <t>F000204078</t>
  </si>
  <si>
    <t>F000204113</t>
  </si>
  <si>
    <t>F000204114</t>
  </si>
  <si>
    <t>F000204115</t>
  </si>
  <si>
    <t>F000204116</t>
  </si>
  <si>
    <t>F000204175</t>
  </si>
  <si>
    <t>F000204176</t>
  </si>
  <si>
    <t>F000128895</t>
  </si>
  <si>
    <t>F000019854</t>
  </si>
  <si>
    <t>F000026167</t>
  </si>
  <si>
    <t>F000113359</t>
  </si>
  <si>
    <t>F000113361</t>
  </si>
  <si>
    <t>F000129001</t>
  </si>
  <si>
    <t>F000128999</t>
  </si>
  <si>
    <t>F000172060</t>
  </si>
  <si>
    <t>F000176500</t>
  </si>
  <si>
    <t>F000204089</t>
  </si>
  <si>
    <t>F000128997</t>
  </si>
  <si>
    <t>F000028504</t>
  </si>
  <si>
    <t>F000204074</t>
  </si>
  <si>
    <t>F000204075</t>
  </si>
  <si>
    <t>F000204073</t>
  </si>
  <si>
    <t>F000204076</t>
  </si>
  <si>
    <t>F000113383</t>
  </si>
  <si>
    <t>F000113385</t>
  </si>
  <si>
    <t>F000113405</t>
  </si>
  <si>
    <t>F000113407</t>
  </si>
  <si>
    <t>F000113409</t>
  </si>
  <si>
    <t>F000020518</t>
  </si>
  <si>
    <t>F000167002</t>
  </si>
  <si>
    <t>F000166250</t>
  </si>
  <si>
    <t>F000113433</t>
  </si>
  <si>
    <t>F000113475</t>
  </si>
  <si>
    <t>F000034760</t>
  </si>
  <si>
    <t>F000034761</t>
  </si>
  <si>
    <t>F000034813</t>
  </si>
  <si>
    <t>F000113487</t>
  </si>
  <si>
    <t>F000113489</t>
  </si>
  <si>
    <t>F000113493</t>
  </si>
  <si>
    <t>F000133799</t>
  </si>
  <si>
    <t>F000113287</t>
  </si>
  <si>
    <t>F000113289</t>
  </si>
  <si>
    <t>F000113291</t>
  </si>
  <si>
    <t>F000207406</t>
  </si>
  <si>
    <t>F000113377</t>
  </si>
  <si>
    <t>F000113371</t>
  </si>
  <si>
    <t>F000033841</t>
  </si>
  <si>
    <t>F000104150</t>
  </si>
  <si>
    <t>F000104146</t>
  </si>
  <si>
    <t>F000104148</t>
  </si>
  <si>
    <t>F034201014</t>
  </si>
  <si>
    <t>F000151354</t>
  </si>
  <si>
    <t>F000151358</t>
  </si>
  <si>
    <t>F000204202</t>
  </si>
  <si>
    <t>F000204201</t>
  </si>
  <si>
    <t>F000204077</t>
  </si>
  <si>
    <t>F000035444</t>
  </si>
  <si>
    <t>F000190010</t>
  </si>
  <si>
    <t>F000024712</t>
  </si>
  <si>
    <t>F000190004</t>
  </si>
  <si>
    <t>F000204117</t>
  </si>
  <si>
    <t xml:space="preserve">50mg x 2 comp rev </t>
  </si>
  <si>
    <t>F000016862</t>
  </si>
  <si>
    <t>F000016863</t>
  </si>
  <si>
    <t>Nível</t>
  </si>
  <si>
    <t>NÍVEIS DE REAJUSTE</t>
  </si>
  <si>
    <t>ICMS 18% (ALC) ZONA FRANCA</t>
  </si>
  <si>
    <t xml:space="preserve">ICMS 17,5% (Rondônia) </t>
  </si>
  <si>
    <t>ICMS 18%                      (AM-AP-BA-CE-MA-MG-PB-PE-PI-PR-RN-RS-SE-SP-TO)</t>
  </si>
  <si>
    <t>ICMS 17%                        (AC-AL-DF-ES-GO-MS-MT-PA-RR-SC</t>
  </si>
  <si>
    <t>F000035918</t>
  </si>
  <si>
    <t>50mg x 30 comp ver</t>
  </si>
  <si>
    <t>F000207185</t>
  </si>
  <si>
    <t>Cloridrato De Dexmedetomidina</t>
  </si>
  <si>
    <t>Anestésicos Gerais Injetáveis</t>
  </si>
  <si>
    <t>F000210122</t>
  </si>
  <si>
    <t>Remsima</t>
  </si>
  <si>
    <t>INFLIXIMABE</t>
  </si>
  <si>
    <t>Produtos Anti-TNF( fator de necrose tumoral)</t>
  </si>
  <si>
    <t>ISENTOS DE ICMS</t>
  </si>
  <si>
    <t xml:space="preserve">            VENDA RESTRITA HOSPITAIS</t>
  </si>
  <si>
    <t xml:space="preserve">         VENDA RESTRITA HOSPITAIS</t>
  </si>
  <si>
    <t>ICMS 12%                      (Apenas genéricos SP-MG)</t>
  </si>
  <si>
    <t>ICMS 12%                  (Apenas genéricos SP-MG)</t>
  </si>
  <si>
    <t>F000178466</t>
  </si>
  <si>
    <t>F000000475</t>
  </si>
  <si>
    <t>F000028652</t>
  </si>
  <si>
    <t>F000028653</t>
  </si>
  <si>
    <t>F000016865</t>
  </si>
  <si>
    <t>F000016864</t>
  </si>
  <si>
    <t>F000028021</t>
  </si>
  <si>
    <t>F000156046</t>
  </si>
  <si>
    <t>F000156038</t>
  </si>
  <si>
    <t>F000178468</t>
  </si>
  <si>
    <t>F000031477</t>
  </si>
  <si>
    <t>F000028746</t>
  </si>
  <si>
    <t>F000180390</t>
  </si>
  <si>
    <t>F000129209</t>
  </si>
  <si>
    <t>25mg X 14 Caps</t>
  </si>
  <si>
    <t>75mg x 14 Caps</t>
  </si>
  <si>
    <t>75mg x 28 Caps</t>
  </si>
  <si>
    <t>150mg x 28 Caps</t>
  </si>
  <si>
    <t>50mg sol inj ct 4 ser preench c/ agu x 1,0 ml + 4 lenços</t>
  </si>
  <si>
    <t>50mg sol inj ct 4 ser preench x 1,0 ml + sist aplic plas (pen) + 4 lenços</t>
  </si>
  <si>
    <t>250 UI pó liof inj ct 1 fa vd inc + 1 ser preench dil x 5 ml + 1 adapt + 1 conj infus + 2 lenços + 1 curativo + 1 gaze</t>
  </si>
  <si>
    <t>500 UI pó liof inj ct 1 fa vd inc + 1 ser preench dil x 5 ml + 1 adapt + 1 conj infus + 2 lenços + 1 curativo + 1 gaze</t>
  </si>
  <si>
    <t>1000 UI pó liof inj ct 1 fa vd inc + 1 ser preench dil x 5 ml + 1 adapt + 1 conj infus + 2 lenços + 1 curativo + 1 gaze</t>
  </si>
  <si>
    <t>2000 UI pó liof inj ct 1 fa vd inc + 1 ser preench dil x 5 ml + 1 adapt + 1 conj infus + 2 lenços + 1 curativo + 1 gaze</t>
  </si>
  <si>
    <t>1,0mg com rev cart bl al plas inc x 112 / 8 weeks pack</t>
  </si>
  <si>
    <t>15 mg SFDPO 30x1ml GV</t>
  </si>
  <si>
    <t>10mg com ct bl al plas opc x 30</t>
  </si>
  <si>
    <t>10mg com ct bl al plas opc x 60</t>
  </si>
  <si>
    <t>5mg com ct bl al plas opc x 30</t>
  </si>
  <si>
    <t>5mg com ct bl al plas opc x 60</t>
  </si>
  <si>
    <t>0,5mg + 1,0 mg com rev ct x 1 cart bl al plas inc x 11 (0,5 mg) + 3 cart bl al plas inc x 14 (1,0 mg) / 4 weeks pack</t>
  </si>
  <si>
    <t>0,5mg + 1,0 mg com rev cart bl al plas inc x 11 (0,5 mg) + 154 (1,0 mg)/ 12 weeks pack</t>
  </si>
  <si>
    <t>25mg pó liof inj ct 4 est x 1 fa vd inc + 1 ser preench dil x 1 ml + 1 agu+ 1 adapt + 2 lenços</t>
  </si>
  <si>
    <t xml:space="preserve">2.5mg fct 2X10 blst </t>
  </si>
  <si>
    <t xml:space="preserve">2.5mg fct 6X10 blst </t>
  </si>
  <si>
    <t xml:space="preserve">5mg fct 2X10 blst </t>
  </si>
  <si>
    <t xml:space="preserve">5mg fct 6X10 blst </t>
  </si>
  <si>
    <t>po liof inj ct fa vd trans + sol dil ser preenc vd trans x 0,5 ml</t>
  </si>
  <si>
    <t>1mg  60 drg ct bl al plas inc</t>
  </si>
  <si>
    <t>2 mg 30 drg ct bl al plas inc</t>
  </si>
  <si>
    <t>50mg  x 28 caps</t>
  </si>
  <si>
    <t>25mg x 28 caps</t>
  </si>
  <si>
    <t>12,5mg x 28 caps</t>
  </si>
  <si>
    <t>500mg po inj ct 10 fa vd inc + 10 bols plas flex x 100 ml (emb hosp)</t>
  </si>
  <si>
    <t>1000mg po inj ct 10 fa vd inc + 10 bols plas flex x 100 ml (emb hosp)</t>
  </si>
  <si>
    <t>500mg po inj ct 10 fa vd inc</t>
  </si>
  <si>
    <t>1000mg po inj ct 10 fa vd inc</t>
  </si>
  <si>
    <t>10mg sol. Inj. frasco-ampola plástico</t>
  </si>
  <si>
    <t>200mg sol. Inj. frasco-ampola plástico</t>
  </si>
  <si>
    <t>50mg sol. Inj. frasco-ampola plástico.</t>
  </si>
  <si>
    <t>10mg 1 frasco-ampola.</t>
  </si>
  <si>
    <t>100mcg/ml sol inj ct 5 fa vd inc x 2 ml </t>
  </si>
  <si>
    <t xml:space="preserve">600mg vial 1X10 pack </t>
  </si>
  <si>
    <t>100mcg/ml sol inj cx 5 fa vd inc x 2 ml </t>
  </si>
  <si>
    <t>50mg - Caixa com 1 frasco-ampola</t>
  </si>
  <si>
    <t>5mg frascoampola injetável</t>
  </si>
  <si>
    <t>10mg frascoampola injetável</t>
  </si>
  <si>
    <t>450mg - Caixa com 1 frasco-ampola</t>
  </si>
  <si>
    <t>150mg - Caixa com 1 frasco-ampola</t>
  </si>
  <si>
    <t>20mg 1 frasco-ampola</t>
  </si>
  <si>
    <t>20mg/ml sol inj ct fa plas amb x 2 ml (rest hosp)</t>
  </si>
  <si>
    <t>20mg/ml sol inj ct fa plas amb x 5 ml (rest hosp)</t>
  </si>
  <si>
    <t xml:space="preserve">20mg/ml sol inj ct 05 fa plas inc x 05 ml </t>
  </si>
  <si>
    <t>500mg sol. inj. frasco-ampola  plástico</t>
  </si>
  <si>
    <t>50mg 1 frascoampola</t>
  </si>
  <si>
    <t>10mg 1 frascoampola</t>
  </si>
  <si>
    <t xml:space="preserve">100mg x 30 comp  rev </t>
  </si>
  <si>
    <t>50mcg/ml + 5 mg/ml sol oft ct fr plas trans got x 2,5 ml</t>
  </si>
  <si>
    <t>50mcg/ml sol oft ct fr plas trans got x 2,5 ml </t>
  </si>
  <si>
    <t xml:space="preserve">Voriconazol </t>
  </si>
  <si>
    <t>200mg com rev ct bl al plas trans x 14</t>
  </si>
  <si>
    <t>200mg po liof sol inj infus iv ct 1 fa vd  trans</t>
  </si>
  <si>
    <t>50mg ct 10 fa</t>
  </si>
  <si>
    <t>1,0mg + 0,125 mg drg ct env bl al plas inc x 28</t>
  </si>
  <si>
    <t>50mg com rev lib cont ct bl pvc/pvdc/al x 14</t>
  </si>
  <si>
    <t>50mg com rev lib cont ct bl pvc/pvdc/al x 28</t>
  </si>
  <si>
    <t>100mg com rev lib cont ct bl pvc/pvdc/al x 14</t>
  </si>
  <si>
    <t>100mg com rev lib cont ct bl pvc/pvdc/al x 28</t>
  </si>
  <si>
    <t>cx. c/ 1 frasco 1 g. + 1 amp. diluente</t>
  </si>
  <si>
    <t>cx. c/ 1 frasco 125 mg. + 1 amp. diluente</t>
  </si>
  <si>
    <t>cx. c/ 1 frasco 40 mg. + 1 amp. diluente</t>
  </si>
  <si>
    <t>cx. c/ 1 frasco 500 mg. + 1 amp. diluente</t>
  </si>
  <si>
    <t>30mg - Caixa com 20 comprimidos</t>
  </si>
  <si>
    <t>100mg/1ml 1x1 vl br</t>
  </si>
  <si>
    <t>20mg x 90 comp</t>
  </si>
  <si>
    <t>10mg - Cartucho com 14 comprimidos</t>
  </si>
  <si>
    <t>100mg com rev lib cont ct bl pvc / pvdc / al x 14</t>
  </si>
  <si>
    <t>50mg com rev lib cont ct bl pvc / pvdc / al x 28</t>
  </si>
  <si>
    <t>50mg com rev lib cont ct bl pvc / pvdc / al x 14</t>
  </si>
  <si>
    <t>50mg com rev lib cont ct bl pvc / pvdc / al x 7</t>
  </si>
  <si>
    <t>100mg com rev lib cont ct bl pvc / pvdc / al x 28</t>
  </si>
  <si>
    <t>0625 mg/g 26g crem vag ct bg + aplic</t>
  </si>
  <si>
    <t>20mg + 5mg X 30 comp</t>
  </si>
  <si>
    <t>40mg + 5mg x 30 comp</t>
  </si>
  <si>
    <t>40mg + 10mg x 30 comp</t>
  </si>
  <si>
    <t>20mg + 12,5mg x 30 comp</t>
  </si>
  <si>
    <t>40mg + 12,5mg x 30 comp</t>
  </si>
  <si>
    <t>40mg + 25mg x 30 comp</t>
  </si>
  <si>
    <t>Tab 1X30</t>
  </si>
  <si>
    <t>2,0mg X 30's</t>
  </si>
  <si>
    <t>1,0mg X 30's</t>
  </si>
  <si>
    <t>0,5mg X 30's</t>
  </si>
  <si>
    <t>1.00mg - Cartucho c/ 30 comp em bl</t>
  </si>
  <si>
    <t>0.50mg - Cartucho c/ 30 comp em bl</t>
  </si>
  <si>
    <t>0.25mg - Cartucho c/ 30 comp em bl</t>
  </si>
  <si>
    <t>300mg Pediátrico Inj. 1amp. x 1 ml</t>
  </si>
  <si>
    <t>20mg com dissol inst ct str x  bl al plas opc x 6</t>
  </si>
  <si>
    <t>25mg drg ct bl al plas opc x 30</t>
  </si>
  <si>
    <t>150mg cap gel dura ct bl al plas inc x 30</t>
  </si>
  <si>
    <t>75mg cap gel dura ct bl al plas inc x 30</t>
  </si>
  <si>
    <t>37,5mg cap gel dura ct bl al plas inc x 30</t>
  </si>
  <si>
    <t>37,5mg 14 cap gel dura ct bl al plas inc</t>
  </si>
  <si>
    <t>150mg ct 1 bl x 14 cap</t>
  </si>
  <si>
    <t>100mg 1 Vial</t>
  </si>
  <si>
    <t>0,5mg com cartucho c/ Fr x 8</t>
  </si>
  <si>
    <t>0,5mg com cartucho c/ Fr x 2</t>
  </si>
  <si>
    <t>200mg cap dura ct bl al plas trans x 30</t>
  </si>
  <si>
    <t>200mg cap dura ct bl al plas trans x 15</t>
  </si>
  <si>
    <t>200mg cap dura ct bl al plas trans x 10</t>
  </si>
  <si>
    <t>150mg Caixa com 1 frascoampola de 1 ml</t>
  </si>
  <si>
    <t>40mg - Caixa c/ 1 frasco 2 ml</t>
  </si>
  <si>
    <t>300mg - Cápsulas / Caixa c/ 16 cápsulas</t>
  </si>
  <si>
    <t>200mg - 3 blisters com 10 cápsulas</t>
  </si>
  <si>
    <t>200mg - 15 cápsulas</t>
  </si>
  <si>
    <t>200mg - 10 cápsulas</t>
  </si>
  <si>
    <t>200mg - 04 cápsulas</t>
  </si>
  <si>
    <t>100mg - 20 cápsulas</t>
  </si>
  <si>
    <t>20mcg - 1 frasco-ampola com 1ml</t>
  </si>
  <si>
    <t>10mcg - 1 frasco-ampola com 1ml</t>
  </si>
  <si>
    <t>50mg - 30 comprimidos</t>
  </si>
  <si>
    <t>25mg - 30 comprimidos</t>
  </si>
  <si>
    <t>100mg - 16 comprimidos</t>
  </si>
  <si>
    <t>100mg po liof sol inj iv ct 1 fa vd trans</t>
  </si>
  <si>
    <t>4mg bl al/al x 30</t>
  </si>
  <si>
    <t>250mg com ct fbl al plas inc x 30</t>
  </si>
  <si>
    <t>250mg com ct bl al plas inc x 100</t>
  </si>
  <si>
    <t>600mg Sol. Inj. 1 amp. x 2 ml</t>
  </si>
  <si>
    <t>20mg cap 2 x15 blst</t>
  </si>
  <si>
    <t xml:space="preserve">250mg cap 1 x 60 btl </t>
  </si>
  <si>
    <t xml:space="preserve">200mg cap 1 x 60 btl </t>
  </si>
  <si>
    <t xml:space="preserve">5mg fct 1 x 60 btl </t>
  </si>
  <si>
    <t>F000034812</t>
  </si>
  <si>
    <t>F000029166</t>
  </si>
  <si>
    <t>Ibrance</t>
  </si>
  <si>
    <t xml:space="preserve">75mg CAP 1x21 </t>
  </si>
  <si>
    <t>100mg CAP 1x21</t>
  </si>
  <si>
    <t>125mg CAP 1x21</t>
  </si>
  <si>
    <t>palbociclib</t>
  </si>
  <si>
    <t>571190-30-2</t>
  </si>
  <si>
    <t>ANTINEOPLÁSICO</t>
  </si>
  <si>
    <t>L01XE33</t>
  </si>
  <si>
    <t>NÃO</t>
  </si>
  <si>
    <t>F000028015</t>
  </si>
  <si>
    <t>F000028017</t>
  </si>
  <si>
    <t>F000028016</t>
  </si>
  <si>
    <t>13.005.00</t>
  </si>
  <si>
    <t>13.008.01</t>
  </si>
  <si>
    <t>13.008.00</t>
  </si>
  <si>
    <t>13.003.01</t>
  </si>
  <si>
    <t>13.004.02</t>
  </si>
  <si>
    <t>13.009.01</t>
  </si>
  <si>
    <t>13.009.00</t>
  </si>
  <si>
    <t>Besilato de Anlodipino</t>
  </si>
  <si>
    <t>N/A</t>
  </si>
  <si>
    <t>75mg cap gel dura ct bl al plas inc x 7</t>
  </si>
  <si>
    <t>150mg cap gel dura ct bl al plas inc x 7</t>
  </si>
  <si>
    <t>F000038632</t>
  </si>
  <si>
    <t>F000038633</t>
  </si>
  <si>
    <t>10 mg SFDPO 30x1ml GV</t>
  </si>
  <si>
    <t>F000204087</t>
  </si>
  <si>
    <t>OBSERVAÇÕES</t>
  </si>
  <si>
    <t xml:space="preserve">50mg x 10 comp rev </t>
  </si>
  <si>
    <t>Feldene</t>
  </si>
  <si>
    <t>20mg x 4 comp solúveis</t>
  </si>
  <si>
    <t>F000034807</t>
  </si>
  <si>
    <t>Durolane</t>
  </si>
  <si>
    <t>60 mg 3ml PFS 1x1 CTN BR</t>
  </si>
  <si>
    <t>Ácido Hialuronico Estabilizado</t>
  </si>
  <si>
    <t>F000039483</t>
  </si>
  <si>
    <t>F000038674</t>
  </si>
  <si>
    <t>Sayana</t>
  </si>
  <si>
    <t>160mg/ml 1x0.65ml UNJ BR</t>
  </si>
  <si>
    <t>G03AC06</t>
  </si>
  <si>
    <t>CÓDIGO DE BARRAS (EAN) PARA CONFERÊNCIA</t>
  </si>
  <si>
    <t>Alond</t>
  </si>
  <si>
    <t>F000036335</t>
  </si>
  <si>
    <t>F000039227</t>
  </si>
  <si>
    <t>F000039224</t>
  </si>
  <si>
    <t>F000036251</t>
  </si>
  <si>
    <t xml:space="preserve">150mg CAP 2x14 BLS </t>
  </si>
  <si>
    <t>25mg CAP 1x10 BLS</t>
  </si>
  <si>
    <t>75mg CAP 1x10 BLS</t>
  </si>
  <si>
    <t>75mg CAP 2x14 BLS</t>
  </si>
  <si>
    <t>Antiepilépticos</t>
  </si>
  <si>
    <t>Citostáticos inibidores da aromatase</t>
  </si>
  <si>
    <t>F000027904</t>
  </si>
  <si>
    <t>F000026610</t>
  </si>
  <si>
    <t>PREÇOS ANTERIOR AO REAJUSTE</t>
  </si>
  <si>
    <t>F000034112</t>
  </si>
  <si>
    <t>Torgena</t>
  </si>
  <si>
    <t>Ceftazidima-avibactam</t>
  </si>
  <si>
    <t>9370 / 11295</t>
  </si>
  <si>
    <t>Antibacterianos para uso Sistêmico</t>
  </si>
  <si>
    <t>F000035847</t>
  </si>
  <si>
    <t>100 Mg Cap Gel Dura Ct Bl Al Plas Inc X 20</t>
  </si>
  <si>
    <t>2000 MG + 500 MG PO SOL INFUS CT FA VD TRANS X 10</t>
  </si>
  <si>
    <t>F000203090</t>
  </si>
  <si>
    <t>Torisel</t>
  </si>
  <si>
    <t>Tensirolimo</t>
  </si>
  <si>
    <t>162635-04-3</t>
  </si>
  <si>
    <t>L01XE09</t>
  </si>
  <si>
    <t>F000029127</t>
  </si>
  <si>
    <t>25mg / ml sol inj ct fa vd inc x 1,2 ml + fa vd inc dil x 1,8 ml</t>
  </si>
  <si>
    <t>NÍVEIS DE REAJUSTES</t>
  </si>
  <si>
    <t>Fator X</t>
  </si>
  <si>
    <t>Fator Y</t>
  </si>
  <si>
    <t>IPCA (*)</t>
  </si>
  <si>
    <t>Var FX Avg</t>
  </si>
  <si>
    <t>Var FX YE</t>
  </si>
  <si>
    <t>(*) Período: Março (ano anterior) - Fevereiro (ano corrrente)</t>
  </si>
  <si>
    <t>Fator X: Produtividade</t>
  </si>
  <si>
    <t xml:space="preserve">Fator Y: Fator de Ajuste de Preços Relativos Entre Setores </t>
  </si>
  <si>
    <t>F000026540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</si>
</sst>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mm/yy"/>
    <numFmt numFmtId="167" formatCode="_(* #,##0.00_);_(* \(#,##0.00\);_(* &quot;-&quot;??_);_(@_)"/>
  </numFmts>
  <fonts count="2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i/>
      <sz val="10"/>
      <color rgb="FFFFFFFF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rgb="FFFFFFFF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7030A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rgb="FFCCCC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1" fillId="0" borderId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</xf>
    <xf numFmtId="0" fontId="8" fillId="0" borderId="0" xfId="1" applyNumberFormat="1" applyFont="1" applyAlignment="1">
      <alignment vertical="center"/>
    </xf>
    <xf numFmtId="0" fontId="9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7" fillId="3" borderId="0" xfId="1" applyNumberFormat="1" applyFont="1" applyFill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left" vertical="center" wrapText="1"/>
    </xf>
    <xf numFmtId="1" fontId="7" fillId="0" borderId="9" xfId="2" applyNumberFormat="1" applyFont="1" applyFill="1" applyBorder="1" applyAlignment="1">
      <alignment horizontal="center" vertical="center"/>
    </xf>
    <xf numFmtId="39" fontId="7" fillId="0" borderId="9" xfId="2" applyNumberFormat="1" applyFont="1" applyFill="1" applyBorder="1" applyAlignment="1">
      <alignment horizontal="left" vertical="center"/>
    </xf>
    <xf numFmtId="166" fontId="7" fillId="3" borderId="8" xfId="1" applyNumberFormat="1" applyFont="1" applyFill="1" applyBorder="1" applyAlignment="1" applyProtection="1">
      <alignment horizontal="center" vertical="center" wrapText="1"/>
    </xf>
    <xf numFmtId="164" fontId="7" fillId="3" borderId="8" xfId="1" applyFont="1" applyFill="1" applyBorder="1" applyAlignment="1" applyProtection="1">
      <alignment horizontal="center" vertical="center" wrapText="1"/>
    </xf>
    <xf numFmtId="0" fontId="7" fillId="3" borderId="9" xfId="1" applyNumberFormat="1" applyFont="1" applyFill="1" applyBorder="1" applyAlignment="1" applyProtection="1">
      <alignment horizontal="center" vertical="center" wrapText="1"/>
    </xf>
    <xf numFmtId="166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9" xfId="1" applyFont="1" applyFill="1" applyBorder="1" applyAlignment="1" applyProtection="1">
      <alignment horizontal="center" vertical="center" wrapText="1"/>
    </xf>
    <xf numFmtId="1" fontId="7" fillId="0" borderId="9" xfId="4" applyNumberFormat="1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4" fontId="7" fillId="0" borderId="9" xfId="2" applyNumberFormat="1" applyFont="1" applyFill="1" applyBorder="1" applyAlignment="1">
      <alignment horizontal="left" vertical="center"/>
    </xf>
    <xf numFmtId="0" fontId="7" fillId="3" borderId="9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7" fillId="3" borderId="0" xfId="1" applyNumberFormat="1" applyFont="1" applyFill="1" applyAlignment="1">
      <alignment horizontal="center" vertical="center"/>
    </xf>
    <xf numFmtId="0" fontId="10" fillId="0" borderId="0" xfId="1" applyNumberFormat="1" applyFont="1" applyAlignment="1">
      <alignment horizontal="center" vertical="center" wrapText="1"/>
    </xf>
    <xf numFmtId="39" fontId="7" fillId="0" borderId="9" xfId="2" applyNumberFormat="1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4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4" fontId="7" fillId="0" borderId="9" xfId="2" applyNumberFormat="1" applyFont="1" applyFill="1" applyBorder="1" applyAlignment="1">
      <alignment vertical="center"/>
    </xf>
    <xf numFmtId="0" fontId="13" fillId="0" borderId="9" xfId="2" applyFont="1" applyBorder="1" applyAlignment="1">
      <alignment horizontal="center" vertical="center"/>
    </xf>
    <xf numFmtId="0" fontId="4" fillId="0" borderId="9" xfId="2" applyBorder="1" applyAlignment="1">
      <alignment horizontal="center" vertical="center"/>
    </xf>
    <xf numFmtId="0" fontId="7" fillId="0" borderId="8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4" fontId="7" fillId="0" borderId="9" xfId="2" applyNumberFormat="1" applyFont="1" applyFill="1" applyBorder="1" applyAlignment="1">
      <alignment horizontal="center"/>
    </xf>
    <xf numFmtId="4" fontId="7" fillId="0" borderId="8" xfId="2" applyNumberFormat="1" applyFont="1" applyFill="1" applyBorder="1" applyAlignment="1">
      <alignment vertical="center"/>
    </xf>
    <xf numFmtId="0" fontId="15" fillId="0" borderId="9" xfId="2" applyFont="1" applyFill="1" applyBorder="1" applyAlignment="1">
      <alignment vertical="center"/>
    </xf>
    <xf numFmtId="1" fontId="1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166" fontId="10" fillId="3" borderId="0" xfId="1" applyNumberFormat="1" applyFont="1" applyFill="1" applyBorder="1" applyAlignment="1" applyProtection="1">
      <alignment horizontal="center" vertical="center" wrapText="1"/>
    </xf>
    <xf numFmtId="164" fontId="10" fillId="3" borderId="0" xfId="1" applyFont="1" applyFill="1" applyBorder="1" applyAlignment="1" applyProtection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166" fontId="7" fillId="3" borderId="0" xfId="1" applyNumberFormat="1" applyFont="1" applyFill="1" applyBorder="1" applyAlignment="1" applyProtection="1">
      <alignment horizontal="center" vertical="center" wrapText="1"/>
    </xf>
    <xf numFmtId="164" fontId="7" fillId="3" borderId="0" xfId="1" applyFont="1" applyFill="1" applyBorder="1" applyAlignment="1" applyProtection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164" fontId="7" fillId="0" borderId="9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7" fillId="0" borderId="0" xfId="1" applyNumberFormat="1" applyFont="1" applyBorder="1" applyAlignment="1">
      <alignment vertical="center"/>
    </xf>
    <xf numFmtId="0" fontId="14" fillId="3" borderId="0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/>
    </xf>
    <xf numFmtId="0" fontId="7" fillId="0" borderId="9" xfId="1" applyNumberFormat="1" applyFont="1" applyFill="1" applyBorder="1" applyAlignment="1">
      <alignment horizontal="center" vertical="center" wrapText="1"/>
    </xf>
    <xf numFmtId="1" fontId="14" fillId="0" borderId="0" xfId="2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 applyProtection="1">
      <alignment horizontal="center" vertical="center" wrapText="1"/>
    </xf>
    <xf numFmtId="49" fontId="19" fillId="5" borderId="1" xfId="1" applyNumberFormat="1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" vertical="center"/>
    </xf>
    <xf numFmtId="0" fontId="12" fillId="4" borderId="1" xfId="1" applyNumberFormat="1" applyFont="1" applyFill="1" applyBorder="1" applyAlignment="1" applyProtection="1">
      <alignment horizontal="center" vertical="center" wrapText="1"/>
    </xf>
    <xf numFmtId="166" fontId="12" fillId="4" borderId="1" xfId="1" applyNumberFormat="1" applyFont="1" applyFill="1" applyBorder="1" applyAlignment="1" applyProtection="1">
      <alignment horizontal="center" vertical="center" wrapText="1"/>
    </xf>
    <xf numFmtId="166" fontId="12" fillId="4" borderId="3" xfId="1" applyNumberFormat="1" applyFont="1" applyFill="1" applyBorder="1" applyAlignment="1" applyProtection="1">
      <alignment horizontal="center" vertical="center" wrapText="1"/>
    </xf>
    <xf numFmtId="164" fontId="12" fillId="2" borderId="4" xfId="1" applyFont="1" applyFill="1" applyBorder="1" applyAlignment="1" applyProtection="1">
      <alignment horizontal="center" vertical="center" wrapText="1"/>
    </xf>
    <xf numFmtId="164" fontId="12" fillId="2" borderId="5" xfId="1" applyFont="1" applyFill="1" applyBorder="1" applyAlignment="1" applyProtection="1">
      <alignment horizontal="center" vertical="center" wrapText="1"/>
    </xf>
    <xf numFmtId="164" fontId="12" fillId="2" borderId="6" xfId="1" applyFont="1" applyFill="1" applyBorder="1" applyAlignment="1" applyProtection="1">
      <alignment horizontal="center" vertical="center" wrapText="1"/>
    </xf>
    <xf numFmtId="164" fontId="12" fillId="2" borderId="7" xfId="1" applyFont="1" applyFill="1" applyBorder="1" applyAlignment="1" applyProtection="1">
      <alignment horizontal="center" vertical="center" wrapText="1"/>
    </xf>
    <xf numFmtId="49" fontId="12" fillId="4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Alignment="1">
      <alignment horizontal="left" vertical="center"/>
    </xf>
    <xf numFmtId="165" fontId="12" fillId="0" borderId="0" xfId="1" applyNumberFormat="1" applyFont="1" applyBorder="1" applyAlignment="1" applyProtection="1">
      <alignment horizontal="left" vertical="center"/>
    </xf>
    <xf numFmtId="0" fontId="22" fillId="0" borderId="0" xfId="1" applyNumberFormat="1" applyFont="1" applyAlignment="1">
      <alignment horizontal="left" vertical="center"/>
    </xf>
    <xf numFmtId="0" fontId="14" fillId="0" borderId="0" xfId="1" applyNumberFormat="1" applyFont="1" applyAlignment="1">
      <alignment horizontal="left" vertical="center"/>
    </xf>
    <xf numFmtId="1" fontId="12" fillId="0" borderId="8" xfId="2" applyNumberFormat="1" applyFont="1" applyFill="1" applyBorder="1" applyAlignment="1">
      <alignment horizontal="left" vertical="center"/>
    </xf>
    <xf numFmtId="49" fontId="12" fillId="3" borderId="9" xfId="1" applyNumberFormat="1" applyFont="1" applyFill="1" applyBorder="1" applyAlignment="1" applyProtection="1">
      <alignment horizontal="left" vertical="center" wrapText="1"/>
    </xf>
    <xf numFmtId="1" fontId="12" fillId="0" borderId="0" xfId="2" applyNumberFormat="1" applyFont="1" applyFill="1" applyBorder="1" applyAlignment="1">
      <alignment horizontal="left" vertical="center"/>
    </xf>
    <xf numFmtId="1" fontId="14" fillId="0" borderId="0" xfId="2" applyNumberFormat="1" applyFont="1" applyFill="1" applyBorder="1" applyAlignment="1">
      <alignment horizontal="left" vertical="center"/>
    </xf>
    <xf numFmtId="1" fontId="12" fillId="0" borderId="9" xfId="2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1" applyNumberFormat="1" applyFont="1" applyBorder="1" applyAlignment="1">
      <alignment horizontal="left" vertical="center"/>
    </xf>
    <xf numFmtId="49" fontId="12" fillId="3" borderId="0" xfId="1" applyNumberFormat="1" applyFont="1" applyFill="1" applyBorder="1" applyAlignment="1" applyProtection="1">
      <alignment horizontal="left" vertical="center" wrapText="1"/>
    </xf>
    <xf numFmtId="0" fontId="12" fillId="0" borderId="9" xfId="4" applyFont="1" applyFill="1" applyBorder="1" applyAlignment="1">
      <alignment horizontal="left" vertical="center"/>
    </xf>
    <xf numFmtId="4" fontId="7" fillId="0" borderId="9" xfId="2" applyNumberFormat="1" applyFont="1" applyFill="1" applyBorder="1" applyAlignment="1">
      <alignment horizontal="right"/>
    </xf>
    <xf numFmtId="4" fontId="7" fillId="0" borderId="9" xfId="3" applyNumberFormat="1" applyFont="1" applyFill="1" applyBorder="1" applyAlignment="1">
      <alignment horizontal="right"/>
    </xf>
    <xf numFmtId="164" fontId="7" fillId="3" borderId="9" xfId="1" applyFont="1" applyFill="1" applyBorder="1" applyAlignment="1" applyProtection="1">
      <alignment horizontal="right" vertical="center" wrapText="1"/>
    </xf>
    <xf numFmtId="4" fontId="12" fillId="0" borderId="9" xfId="2" applyNumberFormat="1" applyFont="1" applyFill="1" applyBorder="1" applyAlignment="1">
      <alignment horizontal="right"/>
    </xf>
    <xf numFmtId="4" fontId="12" fillId="0" borderId="9" xfId="3" applyNumberFormat="1" applyFont="1" applyFill="1" applyBorder="1" applyAlignment="1">
      <alignment horizontal="right"/>
    </xf>
    <xf numFmtId="4" fontId="7" fillId="0" borderId="9" xfId="2" applyNumberFormat="1" applyFont="1" applyFill="1" applyBorder="1" applyAlignment="1"/>
    <xf numFmtId="4" fontId="7" fillId="0" borderId="9" xfId="3" applyNumberFormat="1" applyFont="1" applyFill="1" applyBorder="1" applyAlignment="1"/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7" fillId="0" borderId="9" xfId="2" applyNumberFormat="1" applyFont="1" applyFill="1" applyBorder="1" applyAlignment="1">
      <alignment horizontal="right" vertical="center"/>
    </xf>
    <xf numFmtId="4" fontId="7" fillId="0" borderId="9" xfId="3" applyNumberFormat="1" applyFont="1" applyFill="1" applyBorder="1" applyAlignment="1">
      <alignment horizontal="right" vertical="center"/>
    </xf>
    <xf numFmtId="4" fontId="7" fillId="0" borderId="8" xfId="2" applyNumberFormat="1" applyFont="1" applyFill="1" applyBorder="1" applyAlignment="1">
      <alignment horizontal="right" vertical="center"/>
    </xf>
    <xf numFmtId="4" fontId="12" fillId="0" borderId="9" xfId="2" applyNumberFormat="1" applyFont="1" applyFill="1" applyBorder="1" applyAlignment="1">
      <alignment horizontal="right" vertical="center"/>
    </xf>
    <xf numFmtId="4" fontId="12" fillId="0" borderId="9" xfId="3" applyNumberFormat="1" applyFont="1" applyFill="1" applyBorder="1" applyAlignment="1">
      <alignment horizontal="right" vertical="center"/>
    </xf>
    <xf numFmtId="4" fontId="12" fillId="0" borderId="8" xfId="2" applyNumberFormat="1" applyFont="1" applyFill="1" applyBorder="1" applyAlignment="1">
      <alignment horizontal="right" vertical="center"/>
    </xf>
    <xf numFmtId="0" fontId="12" fillId="4" borderId="2" xfId="1" applyNumberFormat="1" applyFont="1" applyFill="1" applyBorder="1" applyAlignment="1">
      <alignment horizontal="center" vertical="center" wrapText="1"/>
    </xf>
    <xf numFmtId="49" fontId="19" fillId="5" borderId="2" xfId="1" applyNumberFormat="1" applyFont="1" applyFill="1" applyBorder="1" applyAlignment="1" applyProtection="1">
      <alignment horizontal="center" vertical="center" wrapText="1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 wrapText="1"/>
    </xf>
    <xf numFmtId="166" fontId="12" fillId="4" borderId="2" xfId="1" applyNumberFormat="1" applyFont="1" applyFill="1" applyBorder="1" applyAlignment="1" applyProtection="1">
      <alignment horizontal="center" vertical="center" wrapText="1"/>
    </xf>
    <xf numFmtId="166" fontId="12" fillId="4" borderId="13" xfId="1" applyNumberFormat="1" applyFont="1" applyFill="1" applyBorder="1" applyAlignment="1" applyProtection="1">
      <alignment horizontal="center" vertical="center" wrapText="1"/>
    </xf>
    <xf numFmtId="164" fontId="12" fillId="2" borderId="14" xfId="1" applyFont="1" applyFill="1" applyBorder="1" applyAlignment="1" applyProtection="1">
      <alignment horizontal="center" vertical="center" wrapText="1"/>
    </xf>
    <xf numFmtId="164" fontId="12" fillId="2" borderId="15" xfId="1" applyFont="1" applyFill="1" applyBorder="1" applyAlignment="1" applyProtection="1">
      <alignment horizontal="center" vertical="center" wrapText="1"/>
    </xf>
    <xf numFmtId="164" fontId="12" fillId="2" borderId="16" xfId="1" applyFont="1" applyFill="1" applyBorder="1" applyAlignment="1" applyProtection="1">
      <alignment horizontal="center" vertical="center" wrapText="1"/>
    </xf>
    <xf numFmtId="164" fontId="12" fillId="2" borderId="17" xfId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7" fillId="0" borderId="9" xfId="1" applyFont="1" applyFill="1" applyBorder="1" applyAlignment="1" applyProtection="1">
      <alignment horizontal="right" vertical="center" wrapText="1"/>
    </xf>
    <xf numFmtId="166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9" xfId="2" quotePrefix="1" applyFont="1" applyFill="1" applyBorder="1" applyAlignment="1">
      <alignment horizontal="left" vertical="center"/>
    </xf>
    <xf numFmtId="164" fontId="12" fillId="2" borderId="18" xfId="1" applyFont="1" applyFill="1" applyBorder="1" applyAlignment="1" applyProtection="1">
      <alignment horizontal="center" vertical="center" wrapText="1"/>
    </xf>
    <xf numFmtId="0" fontId="14" fillId="0" borderId="0" xfId="1" applyNumberFormat="1" applyFont="1" applyAlignment="1">
      <alignment horizontal="center" vertical="center"/>
    </xf>
    <xf numFmtId="1" fontId="7" fillId="0" borderId="9" xfId="2" applyNumberFormat="1" applyFont="1" applyFill="1" applyBorder="1" applyAlignment="1">
      <alignment horizontal="left" vertical="center"/>
    </xf>
    <xf numFmtId="43" fontId="7" fillId="0" borderId="9" xfId="11" applyFont="1" applyFill="1" applyBorder="1" applyAlignment="1">
      <alignment horizontal="right" vertical="center"/>
    </xf>
    <xf numFmtId="43" fontId="7" fillId="0" borderId="9" xfId="11" applyFont="1" applyFill="1" applyBorder="1" applyAlignment="1">
      <alignment vertical="center"/>
    </xf>
    <xf numFmtId="43" fontId="7" fillId="0" borderId="8" xfId="11" applyFont="1" applyFill="1" applyBorder="1" applyAlignment="1">
      <alignment horizontal="right"/>
    </xf>
    <xf numFmtId="43" fontId="7" fillId="0" borderId="9" xfId="11" applyFont="1" applyFill="1" applyBorder="1" applyAlignment="1">
      <alignment horizontal="right"/>
    </xf>
    <xf numFmtId="164" fontId="7" fillId="0" borderId="8" xfId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>
      <alignment vertical="center"/>
    </xf>
    <xf numFmtId="164" fontId="7" fillId="0" borderId="0" xfId="1" applyFont="1" applyFill="1" applyBorder="1" applyAlignment="1" applyProtection="1">
      <alignment horizontal="center" vertical="center" wrapText="1"/>
    </xf>
    <xf numFmtId="164" fontId="12" fillId="7" borderId="4" xfId="1" applyFont="1" applyFill="1" applyBorder="1" applyAlignment="1" applyProtection="1">
      <alignment horizontal="center" vertical="center" wrapText="1"/>
    </xf>
    <xf numFmtId="164" fontId="12" fillId="7" borderId="5" xfId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6" borderId="8" xfId="4" applyFont="1" applyFill="1" applyBorder="1" applyAlignment="1">
      <alignment horizontal="center" vertical="center"/>
    </xf>
    <xf numFmtId="166" fontId="7" fillId="0" borderId="9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 applyProtection="1">
      <alignment horizontal="center" vertical="center" wrapText="1"/>
    </xf>
    <xf numFmtId="164" fontId="12" fillId="8" borderId="14" xfId="1" applyFont="1" applyFill="1" applyBorder="1" applyAlignment="1" applyProtection="1">
      <alignment horizontal="center" vertical="center" wrapText="1"/>
    </xf>
    <xf numFmtId="164" fontId="12" fillId="8" borderId="15" xfId="1" applyFont="1" applyFill="1" applyBorder="1" applyAlignment="1" applyProtection="1">
      <alignment horizontal="center" vertical="center" wrapText="1"/>
    </xf>
    <xf numFmtId="164" fontId="12" fillId="10" borderId="5" xfId="1" applyFont="1" applyFill="1" applyBorder="1" applyAlignment="1" applyProtection="1">
      <alignment horizontal="center" vertical="center" wrapText="1"/>
    </xf>
    <xf numFmtId="164" fontId="7" fillId="0" borderId="25" xfId="1" applyFont="1" applyFill="1" applyBorder="1" applyAlignment="1" applyProtection="1">
      <alignment horizontal="center" vertical="center" wrapText="1"/>
    </xf>
    <xf numFmtId="164" fontId="7" fillId="0" borderId="24" xfId="1" applyFont="1" applyFill="1" applyBorder="1" applyAlignment="1" applyProtection="1">
      <alignment horizontal="center" vertical="center" wrapText="1"/>
    </xf>
    <xf numFmtId="1" fontId="5" fillId="0" borderId="26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0" fontId="7" fillId="0" borderId="8" xfId="4" quotePrefix="1" applyFont="1" applyFill="1" applyBorder="1" applyAlignment="1">
      <alignment horizontal="center" vertical="center"/>
    </xf>
    <xf numFmtId="0" fontId="7" fillId="9" borderId="8" xfId="4" applyFont="1" applyFill="1" applyBorder="1" applyAlignment="1">
      <alignment horizontal="center" vertical="center"/>
    </xf>
    <xf numFmtId="164" fontId="7" fillId="3" borderId="24" xfId="1" applyFont="1" applyFill="1" applyBorder="1" applyAlignment="1" applyProtection="1">
      <alignment horizontal="center" vertical="center" wrapText="1"/>
    </xf>
    <xf numFmtId="164" fontId="12" fillId="10" borderId="15" xfId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12" fillId="11" borderId="14" xfId="1" applyFont="1" applyFill="1" applyBorder="1" applyAlignment="1" applyProtection="1">
      <alignment horizontal="center" vertical="center" wrapText="1"/>
    </xf>
    <xf numFmtId="164" fontId="12" fillId="11" borderId="15" xfId="1" applyFont="1" applyFill="1" applyBorder="1" applyAlignment="1" applyProtection="1">
      <alignment horizontal="center" vertical="center" wrapText="1"/>
    </xf>
    <xf numFmtId="164" fontId="12" fillId="11" borderId="16" xfId="1" applyFont="1" applyFill="1" applyBorder="1" applyAlignment="1" applyProtection="1">
      <alignment horizontal="center" vertical="center" wrapText="1"/>
    </xf>
    <xf numFmtId="164" fontId="12" fillId="11" borderId="17" xfId="1" applyFont="1" applyFill="1" applyBorder="1" applyAlignment="1" applyProtection="1">
      <alignment horizontal="center" vertical="center" wrapText="1"/>
    </xf>
    <xf numFmtId="164" fontId="12" fillId="11" borderId="18" xfId="1" applyFont="1" applyFill="1" applyBorder="1" applyAlignment="1" applyProtection="1">
      <alignment horizontal="center" vertical="center" wrapText="1"/>
    </xf>
    <xf numFmtId="164" fontId="12" fillId="11" borderId="4" xfId="1" applyFont="1" applyFill="1" applyBorder="1" applyAlignment="1" applyProtection="1">
      <alignment horizontal="center" vertical="center" wrapText="1"/>
    </xf>
    <xf numFmtId="164" fontId="12" fillId="11" borderId="5" xfId="1" applyFont="1" applyFill="1" applyBorder="1" applyAlignment="1" applyProtection="1">
      <alignment horizontal="center" vertical="center" wrapText="1"/>
    </xf>
    <xf numFmtId="164" fontId="12" fillId="11" borderId="6" xfId="1" applyFont="1" applyFill="1" applyBorder="1" applyAlignment="1" applyProtection="1">
      <alignment horizontal="center" vertical="center" wrapText="1"/>
    </xf>
    <xf numFmtId="164" fontId="12" fillId="11" borderId="7" xfId="1" applyFont="1" applyFill="1" applyBorder="1" applyAlignment="1" applyProtection="1">
      <alignment horizontal="center" vertical="center" wrapText="1"/>
    </xf>
    <xf numFmtId="164" fontId="12" fillId="12" borderId="4" xfId="1" applyFont="1" applyFill="1" applyBorder="1" applyAlignment="1" applyProtection="1">
      <alignment horizontal="center" vertical="center" wrapText="1"/>
    </xf>
    <xf numFmtId="164" fontId="12" fillId="12" borderId="5" xfId="1" applyFont="1" applyFill="1" applyBorder="1" applyAlignment="1" applyProtection="1">
      <alignment horizontal="center" vertical="center" wrapText="1"/>
    </xf>
    <xf numFmtId="164" fontId="7" fillId="0" borderId="28" xfId="1" applyFont="1" applyFill="1" applyBorder="1" applyAlignment="1" applyProtection="1">
      <alignment horizontal="center" vertical="center" wrapText="1"/>
    </xf>
    <xf numFmtId="164" fontId="7" fillId="0" borderId="29" xfId="1" applyFont="1" applyFill="1" applyBorder="1" applyAlignment="1" applyProtection="1">
      <alignment horizontal="center" vertical="center" wrapText="1"/>
    </xf>
    <xf numFmtId="0" fontId="7" fillId="3" borderId="12" xfId="1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64" fontId="7" fillId="3" borderId="29" xfId="1" applyFont="1" applyFill="1" applyBorder="1" applyAlignment="1" applyProtection="1">
      <alignment horizontal="center" vertical="center" wrapText="1"/>
    </xf>
    <xf numFmtId="43" fontId="7" fillId="0" borderId="29" xfId="11" applyFont="1" applyFill="1" applyBorder="1" applyAlignment="1">
      <alignment horizontal="right" vertical="center"/>
    </xf>
    <xf numFmtId="43" fontId="7" fillId="0" borderId="29" xfId="11" applyFont="1" applyFill="1" applyBorder="1" applyAlignment="1">
      <alignment horizontal="right"/>
    </xf>
    <xf numFmtId="1" fontId="7" fillId="0" borderId="12" xfId="2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4" fontId="7" fillId="0" borderId="9" xfId="3" applyNumberFormat="1" applyFont="1" applyFill="1" applyBorder="1" applyAlignment="1">
      <alignment horizontal="center"/>
    </xf>
    <xf numFmtId="0" fontId="26" fillId="0" borderId="0" xfId="12" applyFont="1" applyAlignment="1">
      <alignment horizontal="centerContinuous"/>
    </xf>
    <xf numFmtId="0" fontId="1" fillId="0" borderId="0" xfId="12"/>
    <xf numFmtId="0" fontId="25" fillId="13" borderId="3" xfId="12" applyFont="1" applyFill="1" applyBorder="1" applyAlignment="1">
      <alignment horizontal="center"/>
    </xf>
    <xf numFmtId="0" fontId="25" fillId="13" borderId="1" xfId="12" applyFont="1" applyFill="1" applyBorder="1" applyAlignment="1">
      <alignment horizontal="center"/>
    </xf>
    <xf numFmtId="0" fontId="1" fillId="0" borderId="13" xfId="12" applyBorder="1" applyAlignment="1">
      <alignment horizontal="center"/>
    </xf>
    <xf numFmtId="10" fontId="0" fillId="0" borderId="13" xfId="13" applyNumberFormat="1" applyFont="1" applyBorder="1" applyAlignment="1">
      <alignment horizontal="center"/>
    </xf>
    <xf numFmtId="10" fontId="1" fillId="0" borderId="13" xfId="12" applyNumberFormat="1" applyBorder="1" applyAlignment="1">
      <alignment horizontal="center"/>
    </xf>
    <xf numFmtId="10" fontId="1" fillId="0" borderId="2" xfId="12" applyNumberFormat="1" applyBorder="1" applyAlignment="1">
      <alignment horizontal="center"/>
    </xf>
    <xf numFmtId="10" fontId="1" fillId="0" borderId="0" xfId="12" applyNumberFormat="1"/>
    <xf numFmtId="0" fontId="1" fillId="0" borderId="22" xfId="12" applyBorder="1" applyAlignment="1">
      <alignment horizontal="center"/>
    </xf>
    <xf numFmtId="10" fontId="0" fillId="0" borderId="22" xfId="13" applyNumberFormat="1" applyFont="1" applyBorder="1" applyAlignment="1">
      <alignment horizontal="center"/>
    </xf>
    <xf numFmtId="10" fontId="1" fillId="0" borderId="22" xfId="12" applyNumberFormat="1" applyBorder="1" applyAlignment="1">
      <alignment horizontal="center"/>
    </xf>
    <xf numFmtId="10" fontId="1" fillId="0" borderId="33" xfId="12" applyNumberFormat="1" applyBorder="1" applyAlignment="1">
      <alignment horizontal="center"/>
    </xf>
    <xf numFmtId="0" fontId="1" fillId="0" borderId="34" xfId="12" applyBorder="1" applyAlignment="1">
      <alignment horizontal="center"/>
    </xf>
    <xf numFmtId="10" fontId="0" fillId="0" borderId="34" xfId="13" applyNumberFormat="1" applyFont="1" applyBorder="1" applyAlignment="1">
      <alignment horizontal="center"/>
    </xf>
    <xf numFmtId="10" fontId="1" fillId="0" borderId="34" xfId="12" applyNumberFormat="1" applyBorder="1" applyAlignment="1">
      <alignment horizontal="center"/>
    </xf>
    <xf numFmtId="10" fontId="1" fillId="0" borderId="11" xfId="12" applyNumberFormat="1" applyBorder="1" applyAlignment="1">
      <alignment horizontal="center"/>
    </xf>
    <xf numFmtId="0" fontId="1" fillId="0" borderId="2" xfId="12" applyBorder="1" applyAlignment="1">
      <alignment horizontal="center"/>
    </xf>
    <xf numFmtId="10" fontId="1" fillId="0" borderId="2" xfId="12" applyNumberFormat="1" applyFill="1" applyBorder="1" applyAlignment="1">
      <alignment horizontal="center"/>
    </xf>
    <xf numFmtId="0" fontId="1" fillId="0" borderId="11" xfId="12" applyBorder="1" applyAlignment="1">
      <alignment horizontal="center"/>
    </xf>
    <xf numFmtId="10" fontId="1" fillId="0" borderId="11" xfId="12" applyNumberFormat="1" applyFill="1" applyBorder="1" applyAlignment="1">
      <alignment horizontal="center"/>
    </xf>
    <xf numFmtId="0" fontId="1" fillId="0" borderId="33" xfId="12" applyBorder="1" applyAlignment="1">
      <alignment horizontal="center"/>
    </xf>
    <xf numFmtId="10" fontId="1" fillId="0" borderId="33" xfId="12" applyNumberFormat="1" applyFill="1" applyBorder="1" applyAlignment="1">
      <alignment horizontal="center"/>
    </xf>
    <xf numFmtId="0" fontId="27" fillId="0" borderId="8" xfId="12" applyFont="1" applyBorder="1" applyAlignment="1">
      <alignment horizontal="center"/>
    </xf>
    <xf numFmtId="10" fontId="27" fillId="0" borderId="8" xfId="12" applyNumberFormat="1" applyFont="1" applyBorder="1" applyAlignment="1">
      <alignment horizontal="center"/>
    </xf>
    <xf numFmtId="10" fontId="27" fillId="0" borderId="0" xfId="12" applyNumberFormat="1" applyFont="1" applyBorder="1" applyAlignment="1">
      <alignment horizontal="center"/>
    </xf>
    <xf numFmtId="0" fontId="27" fillId="0" borderId="0" xfId="12" applyFont="1"/>
    <xf numFmtId="0" fontId="27" fillId="0" borderId="0" xfId="12" applyFont="1" applyFill="1" applyBorder="1" applyAlignment="1">
      <alignment horizontal="left"/>
    </xf>
    <xf numFmtId="0" fontId="26" fillId="0" borderId="0" xfId="12" applyFont="1" applyAlignment="1"/>
    <xf numFmtId="0" fontId="18" fillId="6" borderId="0" xfId="0" applyFont="1" applyFill="1" applyAlignment="1">
      <alignment vertical="center"/>
    </xf>
    <xf numFmtId="0" fontId="14" fillId="0" borderId="0" xfId="1" applyNumberFormat="1" applyFont="1" applyBorder="1" applyAlignment="1">
      <alignment vertical="center"/>
    </xf>
    <xf numFmtId="39" fontId="7" fillId="0" borderId="8" xfId="2" applyNumberFormat="1" applyFont="1" applyFill="1" applyBorder="1" applyAlignment="1">
      <alignment horizontal="left" vertical="center"/>
    </xf>
    <xf numFmtId="164" fontId="7" fillId="11" borderId="1" xfId="1" applyFont="1" applyFill="1" applyBorder="1" applyAlignment="1" applyProtection="1">
      <alignment horizontal="center" vertical="center" wrapText="1"/>
    </xf>
    <xf numFmtId="164" fontId="7" fillId="11" borderId="1" xfId="1" applyFont="1" applyFill="1" applyBorder="1" applyAlignment="1" applyProtection="1">
      <alignment horizontal="center" vertical="center"/>
    </xf>
    <xf numFmtId="164" fontId="7" fillId="11" borderId="3" xfId="1" applyFont="1" applyFill="1" applyBorder="1" applyAlignment="1" applyProtection="1">
      <alignment horizontal="center" vertical="center" wrapText="1"/>
    </xf>
    <xf numFmtId="164" fontId="7" fillId="11" borderId="10" xfId="1" applyFont="1" applyFill="1" applyBorder="1" applyAlignment="1" applyProtection="1">
      <alignment horizontal="center" vertical="center" wrapText="1"/>
    </xf>
    <xf numFmtId="164" fontId="7" fillId="11" borderId="2" xfId="1" applyFont="1" applyFill="1" applyBorder="1" applyAlignment="1" applyProtection="1">
      <alignment horizontal="center" vertical="center" wrapText="1"/>
    </xf>
    <xf numFmtId="164" fontId="7" fillId="8" borderId="1" xfId="1" applyFont="1" applyFill="1" applyBorder="1" applyAlignment="1" applyProtection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/>
    </xf>
    <xf numFmtId="164" fontId="7" fillId="2" borderId="3" xfId="1" applyFont="1" applyFill="1" applyBorder="1" applyAlignment="1" applyProtection="1">
      <alignment horizontal="center" vertical="center" wrapText="1"/>
    </xf>
    <xf numFmtId="164" fontId="7" fillId="2" borderId="10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12" borderId="13" xfId="1" applyFont="1" applyFill="1" applyBorder="1" applyAlignment="1" applyProtection="1">
      <alignment horizontal="center" vertical="center" wrapText="1"/>
    </xf>
    <xf numFmtId="164" fontId="7" fillId="12" borderId="19" xfId="1" applyFont="1" applyFill="1" applyBorder="1" applyAlignment="1" applyProtection="1">
      <alignment horizontal="center" vertical="center" wrapText="1"/>
    </xf>
    <xf numFmtId="164" fontId="7" fillId="12" borderId="20" xfId="1" applyFont="1" applyFill="1" applyBorder="1" applyAlignment="1" applyProtection="1">
      <alignment horizontal="center" vertical="center" wrapText="1"/>
    </xf>
    <xf numFmtId="164" fontId="7" fillId="12" borderId="21" xfId="1" applyFont="1" applyFill="1" applyBorder="1" applyAlignment="1" applyProtection="1">
      <alignment horizontal="center" vertical="center" wrapText="1"/>
    </xf>
    <xf numFmtId="164" fontId="7" fillId="12" borderId="22" xfId="1" applyFont="1" applyFill="1" applyBorder="1" applyAlignment="1" applyProtection="1">
      <alignment horizontal="center" vertical="center" wrapText="1"/>
    </xf>
    <xf numFmtId="164" fontId="7" fillId="12" borderId="23" xfId="1" applyFont="1" applyFill="1" applyBorder="1" applyAlignment="1" applyProtection="1">
      <alignment horizontal="center" vertical="center" wrapText="1"/>
    </xf>
    <xf numFmtId="164" fontId="7" fillId="7" borderId="13" xfId="1" applyFont="1" applyFill="1" applyBorder="1" applyAlignment="1" applyProtection="1">
      <alignment horizontal="center" vertical="center" wrapText="1"/>
    </xf>
    <xf numFmtId="164" fontId="7" fillId="7" borderId="19" xfId="1" applyFont="1" applyFill="1" applyBorder="1" applyAlignment="1" applyProtection="1">
      <alignment horizontal="center" vertical="center" wrapText="1"/>
    </xf>
    <xf numFmtId="164" fontId="7" fillId="7" borderId="20" xfId="1" applyFont="1" applyFill="1" applyBorder="1" applyAlignment="1" applyProtection="1">
      <alignment horizontal="center" vertical="center" wrapText="1"/>
    </xf>
    <xf numFmtId="164" fontId="7" fillId="7" borderId="21" xfId="1" applyFont="1" applyFill="1" applyBorder="1" applyAlignment="1" applyProtection="1">
      <alignment horizontal="center" vertical="center" wrapText="1"/>
    </xf>
    <xf numFmtId="164" fontId="7" fillId="7" borderId="22" xfId="1" applyFont="1" applyFill="1" applyBorder="1" applyAlignment="1" applyProtection="1">
      <alignment horizontal="center" vertical="center" wrapText="1"/>
    </xf>
    <xf numFmtId="164" fontId="7" fillId="7" borderId="23" xfId="1" applyFont="1" applyFill="1" applyBorder="1" applyAlignment="1" applyProtection="1">
      <alignment horizontal="center" vertical="center" wrapText="1"/>
    </xf>
  </cellXfs>
  <cellStyles count="15">
    <cellStyle name="Normal" xfId="0" builtinId="0"/>
    <cellStyle name="Normal 2" xfId="4" xr:uid="{00000000-0005-0000-0000-000001000000}"/>
    <cellStyle name="Normal 3" xfId="5" xr:uid="{00000000-0005-0000-0000-000002000000}"/>
    <cellStyle name="Normal 4" xfId="2" xr:uid="{00000000-0005-0000-0000-000003000000}"/>
    <cellStyle name="Normal 5" xfId="9" xr:uid="{00000000-0005-0000-0000-000004000000}"/>
    <cellStyle name="Normal 6" xfId="10" xr:uid="{00000000-0005-0000-0000-000005000000}"/>
    <cellStyle name="Normal 7" xfId="12" xr:uid="{00000000-0005-0000-0000-000006000000}"/>
    <cellStyle name="Porcentagem 2" xfId="7" xr:uid="{00000000-0005-0000-0000-000007000000}"/>
    <cellStyle name="Porcentagem 3" xfId="8" xr:uid="{00000000-0005-0000-0000-000008000000}"/>
    <cellStyle name="Porcentagem 4" xfId="13" xr:uid="{00000000-0005-0000-0000-000009000000}"/>
    <cellStyle name="Separador de milhares 2" xfId="6" xr:uid="{00000000-0005-0000-0000-00000A000000}"/>
    <cellStyle name="Texto Explicativo" xfId="1" builtinId="53" customBuiltin="1"/>
    <cellStyle name="Vírgula" xfId="11" builtinId="3"/>
    <cellStyle name="Vírgula 2" xfId="3" xr:uid="{00000000-0005-0000-0000-00000D000000}"/>
    <cellStyle name="Vírgula 3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\CMED\REAJUSTE%20PRE&#199;OS\2019\BASE%20Reajuste%20Pre&#231;os%202019_SAP-REVISTAS_ENVIO_BU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\CMED\REAJUSTE%20PRE&#199;OS\2019\Ferramenta%20de%20Reajuste%20de%20Pre&#231;os%20por%20fator_SAP_Corre&#231;&#245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_Revistas (2)"/>
      <sheetName val="SAP_Revistas"/>
      <sheetName val="ÍNDICE REAJUSTE"/>
      <sheetName val="Nível_Reajuste_2017"/>
      <sheetName val="Base_SAP"/>
      <sheetName val="Base_CMED"/>
      <sheetName val="CHECK's"/>
      <sheetName val="SAMMED"/>
      <sheetName val="Plan1"/>
      <sheetName val="Plan2"/>
      <sheetName val="Plan3"/>
      <sheetName val="Plan4"/>
    </sheetNames>
    <sheetDataSet>
      <sheetData sheetId="0"/>
      <sheetData sheetId="1">
        <row r="2">
          <cell r="C2" t="str">
            <v>NÃO Controlados (pode-se aplicar reajuste acima do percentual máximo permitido)</v>
          </cell>
          <cell r="Q2" t="str">
            <v>*Advil 200 MG com alíquota de 18% para RJ (Insenção do FECP )</v>
          </cell>
        </row>
        <row r="3">
          <cell r="C3" t="str">
            <v>Preço na CMED diferente das revistas</v>
          </cell>
          <cell r="Q3" t="str">
            <v>*Produtos oncológicos estão com ICMS 0% cadastrado em todas as faixas (exceto GO)</v>
          </cell>
        </row>
        <row r="4">
          <cell r="C4" t="str">
            <v>Novo Preço Considerando o Reajuste Máximo Permitido pela CMED</v>
          </cell>
          <cell r="Q4" t="str">
            <v>**Genéricos estão cadastrados com 12% em SP e MG</v>
          </cell>
        </row>
        <row r="5">
          <cell r="Q5" t="str">
            <v>***Todos os outros produtos estão com 18%</v>
          </cell>
          <cell r="T5" t="str">
            <v>Níveis de Aumento CMED 2018</v>
          </cell>
          <cell r="W5" t="str">
            <v>PREÇO SAP/REVISTAS (2018)</v>
          </cell>
          <cell r="Y5" t="str">
            <v>Níveis de Aumento REVISTA 2019</v>
          </cell>
        </row>
        <row r="7">
          <cell r="C7" t="str">
            <v>Material</v>
          </cell>
          <cell r="D7" t="str">
            <v>Material Description</v>
          </cell>
          <cell r="E7" t="str">
            <v>CÓD. EAN</v>
          </cell>
          <cell r="F7" t="str">
            <v>Registro ANVISA</v>
          </cell>
          <cell r="G7" t="str">
            <v>GGREM</v>
          </cell>
          <cell r="H7" t="str">
            <v>LISTA</v>
          </cell>
          <cell r="I7" t="str">
            <v>Empresa</v>
          </cell>
          <cell r="J7" t="str">
            <v>Produto</v>
          </cell>
          <cell r="K7" t="str">
            <v>Apresentação</v>
          </cell>
          <cell r="L7" t="str">
            <v>Classe Terapêutica</v>
          </cell>
          <cell r="M7" t="str">
            <v>Classe Terapêutica</v>
          </cell>
          <cell r="N7" t="str">
            <v>BU</v>
          </cell>
          <cell r="O7" t="str">
            <v>Segmento</v>
          </cell>
          <cell r="P7" t="str">
            <v>Tipo de Produto</v>
          </cell>
          <cell r="Q7" t="str">
            <v>Material Group</v>
          </cell>
          <cell r="R7" t="str">
            <v>Comentários</v>
          </cell>
          <cell r="T7" t="str">
            <v>Nível</v>
          </cell>
          <cell r="U7" t="str">
            <v>% Aumento</v>
          </cell>
          <cell r="W7" t="str">
            <v>PF 18%</v>
          </cell>
          <cell r="Y7" t="str">
            <v>Nível</v>
          </cell>
        </row>
        <row r="8">
          <cell r="C8" t="str">
            <v>F000113383</v>
          </cell>
          <cell r="D8" t="str">
            <v>ADRIBLASTINA 10mg SFDPO 1 VIAL BR</v>
          </cell>
          <cell r="E8">
            <v>7891268100112</v>
          </cell>
          <cell r="F8">
            <v>1211003570014</v>
          </cell>
          <cell r="G8">
            <v>522718030075117</v>
          </cell>
          <cell r="H8" t="str">
            <v>POSITIVA</v>
          </cell>
          <cell r="I8" t="str">
            <v>WYETH INDÚSTRIA FARMACÊUTICA LTDA</v>
          </cell>
          <cell r="J8" t="str">
            <v>ADRIBLASTINA RD</v>
          </cell>
          <cell r="K8" t="str">
            <v>10 MG PO LIOF INJ CT FA VD INC (REST HOSP)</v>
          </cell>
          <cell r="L8" t="str">
            <v>L01D0 - AGENTES ANTINEOPLÁSICOS ANTIBIÓTICOS</v>
          </cell>
          <cell r="M8" t="str">
            <v>L01D0</v>
          </cell>
          <cell r="N8" t="str">
            <v>IM</v>
          </cell>
          <cell r="O8" t="str">
            <v>ONCOLOGY - OTHER</v>
          </cell>
          <cell r="P8" t="str">
            <v>Isento ICMS (exceto Goias)</v>
          </cell>
          <cell r="Q8" t="str">
            <v>ZTRADE</v>
          </cell>
          <cell r="R8" t="str">
            <v>Cadastrar alíquota 0% p todos estados (Exceto Goias) - Somente ZA00</v>
          </cell>
          <cell r="T8">
            <v>3</v>
          </cell>
          <cell r="U8">
            <v>2.0899999999999998E-2</v>
          </cell>
          <cell r="W8">
            <v>51.31</v>
          </cell>
          <cell r="Y8">
            <v>3</v>
          </cell>
        </row>
        <row r="9">
          <cell r="C9" t="str">
            <v>F000113385</v>
          </cell>
          <cell r="D9" t="str">
            <v>ADRIBLASTINA 50mg SFDPO 1 VIAL BR</v>
          </cell>
          <cell r="E9">
            <v>7891268100136</v>
          </cell>
          <cell r="F9">
            <v>1211003570022</v>
          </cell>
          <cell r="G9">
            <v>522718030075217</v>
          </cell>
          <cell r="H9" t="str">
            <v>POSITIVA</v>
          </cell>
          <cell r="I9" t="str">
            <v>WYETH INDÚSTRIA FARMACÊUTICA LTDA</v>
          </cell>
          <cell r="J9" t="str">
            <v>ADRIBLASTINA RD</v>
          </cell>
          <cell r="K9" t="str">
            <v>50 MG PO LIOF INJ CT FA VD INC (REST HOSP)</v>
          </cell>
          <cell r="L9" t="str">
            <v>L01D0 - AGENTES ANTINEOPLÁSICOS ANTIBIÓTICOS</v>
          </cell>
          <cell r="M9" t="str">
            <v>L01D0</v>
          </cell>
          <cell r="N9" t="str">
            <v>IM</v>
          </cell>
          <cell r="O9" t="str">
            <v>ONCOLOGY - OTHER</v>
          </cell>
          <cell r="P9" t="str">
            <v>Isento ICMS (exceto Goias)</v>
          </cell>
          <cell r="Q9" t="str">
            <v>ZTRADE</v>
          </cell>
          <cell r="R9" t="str">
            <v>Cadastrar alíquota 0% p todos estados (Exceto Goias) - Somente ZA00</v>
          </cell>
          <cell r="T9">
            <v>3</v>
          </cell>
          <cell r="U9">
            <v>2.0899999999999998E-2</v>
          </cell>
          <cell r="W9">
            <v>213.21</v>
          </cell>
          <cell r="Y9">
            <v>3</v>
          </cell>
        </row>
        <row r="10">
          <cell r="C10" t="str">
            <v>F000148820</v>
          </cell>
          <cell r="D10" t="str">
            <v>ADVIL 200MG 100CP (50X2CP)</v>
          </cell>
          <cell r="E10">
            <v>7891045040501</v>
          </cell>
          <cell r="F10">
            <v>1021602560045</v>
          </cell>
          <cell r="G10">
            <v>552818050063817</v>
          </cell>
          <cell r="H10" t="str">
            <v>NEGATIVA</v>
          </cell>
          <cell r="I10" t="str">
            <v>CONSUMER</v>
          </cell>
          <cell r="J10" t="str">
            <v>ADVIL</v>
          </cell>
          <cell r="K10" t="str">
            <v>200MG 100CP (50X2CP)</v>
          </cell>
          <cell r="L10" t="str">
            <v>N02B2 - Analgésicos não narcóticos e antipiréticos isentos de prescrição</v>
          </cell>
          <cell r="M10" t="str">
            <v>N02B2</v>
          </cell>
          <cell r="N10" t="str">
            <v>PCH</v>
          </cell>
          <cell r="O10" t="str">
            <v>Consumer Health</v>
          </cell>
          <cell r="Q10" t="str">
            <v>ZTRADE</v>
          </cell>
          <cell r="R10" t="str">
            <v>RJ considerar 18% ( Isenção do FECP )</v>
          </cell>
          <cell r="T10">
            <v>1</v>
          </cell>
          <cell r="U10">
            <v>2.8400000000000002E-2</v>
          </cell>
          <cell r="W10">
            <v>105.16</v>
          </cell>
          <cell r="Y10">
            <v>1</v>
          </cell>
        </row>
        <row r="11">
          <cell r="C11" t="str">
            <v>F000148818</v>
          </cell>
          <cell r="D11" t="str">
            <v>ADVIL 200MG 20CP (2X10CP)</v>
          </cell>
          <cell r="E11">
            <v>7891045038386</v>
          </cell>
          <cell r="F11">
            <v>1021602560010</v>
          </cell>
          <cell r="G11">
            <v>552818050063917</v>
          </cell>
          <cell r="H11" t="str">
            <v>NEGATIVA</v>
          </cell>
          <cell r="I11" t="str">
            <v>CONSUMER</v>
          </cell>
          <cell r="J11" t="str">
            <v>ADVIL</v>
          </cell>
          <cell r="K11" t="str">
            <v>200MG 20CP (2X10CP)</v>
          </cell>
          <cell r="L11" t="str">
            <v>N02B2 - Analgésicos não narcóticos e antipiréticos isentos de prescrição</v>
          </cell>
          <cell r="M11" t="str">
            <v>N02B2</v>
          </cell>
          <cell r="N11" t="str">
            <v>PCH</v>
          </cell>
          <cell r="O11" t="str">
            <v>Consumer Health</v>
          </cell>
          <cell r="Q11" t="str">
            <v>ZTRADE</v>
          </cell>
          <cell r="R11" t="str">
            <v>RJ considerar 18% ( Isenção do FECP )</v>
          </cell>
          <cell r="T11">
            <v>1</v>
          </cell>
          <cell r="U11">
            <v>2.8400000000000002E-2</v>
          </cell>
          <cell r="W11">
            <v>21.02</v>
          </cell>
          <cell r="Y11">
            <v>1</v>
          </cell>
        </row>
        <row r="12">
          <cell r="C12" t="str">
            <v>F000185158</v>
          </cell>
          <cell r="D12" t="str">
            <v>ADVIL 400MG 20CS (2X10CS) IMP</v>
          </cell>
          <cell r="E12">
            <v>7891045043595</v>
          </cell>
          <cell r="H12" t="str">
            <v>NEGATIVA</v>
          </cell>
          <cell r="I12" t="str">
            <v>CONSUMER</v>
          </cell>
          <cell r="J12" t="str">
            <v>ADVIL</v>
          </cell>
          <cell r="K12" t="str">
            <v>400MG 20CS (2X10CS) IMP</v>
          </cell>
          <cell r="L12" t="e">
            <v>#N/A</v>
          </cell>
          <cell r="M12" t="e">
            <v>#N/A</v>
          </cell>
          <cell r="N12" t="str">
            <v>Não comercializado</v>
          </cell>
          <cell r="O12" t="str">
            <v>Consumer Health</v>
          </cell>
          <cell r="Q12" t="str">
            <v>ZTRADE</v>
          </cell>
          <cell r="R12" t="str">
            <v>Não subir preço</v>
          </cell>
          <cell r="T12" t="e">
            <v>#N/A</v>
          </cell>
          <cell r="U12" t="e">
            <v>#N/A</v>
          </cell>
          <cell r="W12">
            <v>31.37</v>
          </cell>
          <cell r="Y12">
            <v>1</v>
          </cell>
        </row>
        <row r="13">
          <cell r="C13" t="str">
            <v>F000027119</v>
          </cell>
          <cell r="D13" t="str">
            <v>ADVIL 400MG 20CS (2X10CS) NAC</v>
          </cell>
          <cell r="E13">
            <v>7891045043762</v>
          </cell>
          <cell r="F13">
            <v>1021602560126</v>
          </cell>
          <cell r="G13">
            <v>552818050064317</v>
          </cell>
          <cell r="H13" t="str">
            <v>NEGATIVA</v>
          </cell>
          <cell r="I13" t="str">
            <v>CONSUMER</v>
          </cell>
          <cell r="J13" t="str">
            <v>ADVIL</v>
          </cell>
          <cell r="K13" t="str">
            <v>400MG 20CS (2X10CS) NAC</v>
          </cell>
          <cell r="L13" t="str">
            <v>N02B2 - Analgésicos não narcóticos e antipiréticos isentos de prescrição</v>
          </cell>
          <cell r="M13" t="str">
            <v>N02B2</v>
          </cell>
          <cell r="N13" t="str">
            <v>PCH</v>
          </cell>
          <cell r="O13" t="str">
            <v>Consumer Health</v>
          </cell>
          <cell r="Q13" t="str">
            <v>ZTRADE</v>
          </cell>
          <cell r="T13">
            <v>1</v>
          </cell>
          <cell r="U13">
            <v>2.8400000000000002E-2</v>
          </cell>
          <cell r="W13">
            <v>31.37</v>
          </cell>
          <cell r="Y13">
            <v>1</v>
          </cell>
        </row>
        <row r="14">
          <cell r="C14" t="str">
            <v>F000146414</v>
          </cell>
          <cell r="D14" t="str">
            <v>ADVIL 400MG 36CS (12X3CS) IMP</v>
          </cell>
          <cell r="E14">
            <v>7891045040587</v>
          </cell>
          <cell r="H14" t="str">
            <v>NEGATIVA</v>
          </cell>
          <cell r="I14" t="str">
            <v>CONSUMER</v>
          </cell>
          <cell r="J14" t="str">
            <v>ADVIL</v>
          </cell>
          <cell r="K14" t="str">
            <v>400MG 36CS (12X3CS) IMP</v>
          </cell>
          <cell r="L14" t="e">
            <v>#N/A</v>
          </cell>
          <cell r="M14" t="e">
            <v>#N/A</v>
          </cell>
          <cell r="N14" t="str">
            <v>Não comercializado</v>
          </cell>
          <cell r="O14" t="str">
            <v>Consumer Health</v>
          </cell>
          <cell r="Q14" t="str">
            <v>ZTRADE</v>
          </cell>
          <cell r="R14" t="str">
            <v>Não subir preço</v>
          </cell>
          <cell r="T14" t="e">
            <v>#N/A</v>
          </cell>
          <cell r="U14" t="e">
            <v>#N/A</v>
          </cell>
          <cell r="W14">
            <v>61.16</v>
          </cell>
          <cell r="Y14">
            <v>3</v>
          </cell>
        </row>
        <row r="15">
          <cell r="C15" t="str">
            <v>F000187670</v>
          </cell>
          <cell r="D15" t="str">
            <v>ADVIL 400MG 36CS (12X3CS) NAC</v>
          </cell>
          <cell r="E15">
            <v>7891045043571</v>
          </cell>
          <cell r="F15">
            <v>1021602560118</v>
          </cell>
          <cell r="G15">
            <v>552818050064117</v>
          </cell>
          <cell r="H15" t="str">
            <v>NEGATIVA</v>
          </cell>
          <cell r="I15" t="str">
            <v>CONSUMER</v>
          </cell>
          <cell r="J15" t="str">
            <v>ADVIL</v>
          </cell>
          <cell r="K15" t="str">
            <v>400MG 36CS (12X3CS) NAC</v>
          </cell>
          <cell r="L15" t="str">
            <v>N02B2 - Analgésicos não narcóticos e antipiréticos isentos de prescrição</v>
          </cell>
          <cell r="M15" t="str">
            <v>N02B2</v>
          </cell>
          <cell r="N15" t="str">
            <v>PCH</v>
          </cell>
          <cell r="O15" t="str">
            <v>Consumer Health</v>
          </cell>
          <cell r="Q15" t="str">
            <v>ZTRADE</v>
          </cell>
          <cell r="T15">
            <v>1</v>
          </cell>
          <cell r="U15">
            <v>2.8400000000000002E-2</v>
          </cell>
          <cell r="W15">
            <v>61.16</v>
          </cell>
          <cell r="Y15">
            <v>1</v>
          </cell>
        </row>
        <row r="16">
          <cell r="C16" t="str">
            <v>F000146412</v>
          </cell>
          <cell r="D16" t="str">
            <v>ADVIL 400MG 8CS IMP</v>
          </cell>
          <cell r="E16">
            <v>7891045043564</v>
          </cell>
          <cell r="F16">
            <v>1021602560150</v>
          </cell>
          <cell r="G16">
            <v>552818050064017</v>
          </cell>
          <cell r="H16" t="str">
            <v>NEGATIVA</v>
          </cell>
          <cell r="I16" t="str">
            <v>CONSUMER</v>
          </cell>
          <cell r="J16" t="str">
            <v>ADVIL</v>
          </cell>
          <cell r="K16" t="str">
            <v>400MG 8CS IMP</v>
          </cell>
          <cell r="L16" t="str">
            <v>N02B2 - Analgésicos não narcóticos e antipiréticos isentos de prescrição</v>
          </cell>
          <cell r="M16" t="str">
            <v>N02B2</v>
          </cell>
          <cell r="N16" t="str">
            <v>PCH</v>
          </cell>
          <cell r="O16" t="str">
            <v>Consumer Health</v>
          </cell>
          <cell r="Q16" t="str">
            <v>ZTRADE</v>
          </cell>
          <cell r="T16">
            <v>1</v>
          </cell>
          <cell r="U16">
            <v>2.8400000000000002E-2</v>
          </cell>
          <cell r="W16">
            <v>13.28</v>
          </cell>
          <cell r="Y16">
            <v>1</v>
          </cell>
        </row>
        <row r="17">
          <cell r="C17" t="str">
            <v>F000187668</v>
          </cell>
          <cell r="D17" t="str">
            <v>ADVIL 400MG 8CS NAC</v>
          </cell>
          <cell r="E17">
            <v>7891045043564</v>
          </cell>
          <cell r="F17">
            <v>1021602560150</v>
          </cell>
          <cell r="G17">
            <v>552818050064017</v>
          </cell>
          <cell r="H17" t="str">
            <v>NEGATIVA</v>
          </cell>
          <cell r="I17" t="str">
            <v>CONSUMER</v>
          </cell>
          <cell r="J17" t="str">
            <v>ADVIL</v>
          </cell>
          <cell r="K17" t="str">
            <v>400MG 8CS NAC</v>
          </cell>
          <cell r="L17" t="str">
            <v>N02B2 - Analgésicos não narcóticos e antipiréticos isentos de prescrição</v>
          </cell>
          <cell r="M17" t="str">
            <v>N02B2</v>
          </cell>
          <cell r="N17" t="str">
            <v>PCH</v>
          </cell>
          <cell r="O17" t="str">
            <v>Consumer Health</v>
          </cell>
          <cell r="Q17" t="str">
            <v>ZTRADE</v>
          </cell>
          <cell r="T17">
            <v>1</v>
          </cell>
          <cell r="U17">
            <v>2.8400000000000002E-2</v>
          </cell>
          <cell r="W17">
            <v>13.28</v>
          </cell>
          <cell r="Y17">
            <v>1</v>
          </cell>
        </row>
        <row r="18">
          <cell r="C18" t="str">
            <v>F000185154</v>
          </cell>
          <cell r="D18" t="str">
            <v>ADVIL 400MG FRX16CS NAC</v>
          </cell>
          <cell r="E18">
            <v>7891045043588</v>
          </cell>
          <cell r="F18">
            <v>1021602560193</v>
          </cell>
          <cell r="G18">
            <v>552818050064517</v>
          </cell>
          <cell r="H18" t="str">
            <v>NEGATIVA</v>
          </cell>
          <cell r="I18" t="str">
            <v>CONSUMER</v>
          </cell>
          <cell r="J18" t="str">
            <v>ADVIL</v>
          </cell>
          <cell r="K18" t="str">
            <v>400MG FRX16CS NAC</v>
          </cell>
          <cell r="L18" t="str">
            <v>N02B2 - Analgésicos não narcóticos e antipiréticos isentos de prescrição</v>
          </cell>
          <cell r="M18" t="str">
            <v>N02B2</v>
          </cell>
          <cell r="N18" t="str">
            <v>PCH</v>
          </cell>
          <cell r="O18" t="str">
            <v>Consumer Health</v>
          </cell>
          <cell r="Q18" t="str">
            <v>ZTRADE</v>
          </cell>
          <cell r="T18">
            <v>1</v>
          </cell>
          <cell r="U18">
            <v>2.8400000000000002E-2</v>
          </cell>
          <cell r="W18">
            <v>26.49</v>
          </cell>
          <cell r="Y18">
            <v>1</v>
          </cell>
        </row>
        <row r="19">
          <cell r="C19" t="str">
            <v>F000129454</v>
          </cell>
          <cell r="D19" t="str">
            <v>ALDACTONE  TAB 15 MM</v>
          </cell>
          <cell r="H19" t="str">
            <v>POSITIVA</v>
          </cell>
          <cell r="I19" t="str">
            <v>WYETH INDÚSTRIA FARMACÊUTICA LTDA</v>
          </cell>
          <cell r="J19" t="str">
            <v>ALDACTONE</v>
          </cell>
          <cell r="K19" t="str">
            <v>25 MG COM CT BL AL PLAS INC X 30</v>
          </cell>
          <cell r="L19" t="str">
            <v>C03A1 - AGENTES DIURÉTICOS POUPADORES POTÁSSIO PUROS</v>
          </cell>
          <cell r="M19" t="str">
            <v>C03A1</v>
          </cell>
          <cell r="N19" t="str">
            <v>IM</v>
          </cell>
          <cell r="O19" t="str">
            <v>CARDIO OTHER</v>
          </cell>
          <cell r="Q19" t="str">
            <v>ZSAMPLE</v>
          </cell>
          <cell r="T19">
            <v>3</v>
          </cell>
          <cell r="U19">
            <v>2.0899999999999998E-2</v>
          </cell>
          <cell r="W19">
            <v>11.82</v>
          </cell>
          <cell r="Y19">
            <v>3</v>
          </cell>
        </row>
        <row r="20">
          <cell r="C20" t="str">
            <v>F000113387</v>
          </cell>
          <cell r="D20" t="str">
            <v>ALDACTONE 100mg TAB 16</v>
          </cell>
          <cell r="E20">
            <v>7891268100204</v>
          </cell>
          <cell r="F20">
            <v>1211004190096</v>
          </cell>
          <cell r="G20">
            <v>522717110064717</v>
          </cell>
          <cell r="H20" t="str">
            <v>POSITIVA</v>
          </cell>
          <cell r="I20" t="str">
            <v>WYETH INDÚSTRIA FARMACÊUTICA LTDA</v>
          </cell>
          <cell r="J20" t="str">
            <v>ALDACTONE</v>
          </cell>
          <cell r="K20" t="str">
            <v>100 MG COM CT  BL AL PLAS INC X 16</v>
          </cell>
          <cell r="L20" t="str">
            <v>C03A1 - AGENTES DIURÉTICOS POUPADORES POTÁSSIO PUROS</v>
          </cell>
          <cell r="M20" t="str">
            <v>C03A1</v>
          </cell>
          <cell r="N20" t="str">
            <v>IM</v>
          </cell>
          <cell r="O20" t="str">
            <v>CARDIO OTHER</v>
          </cell>
          <cell r="Q20" t="str">
            <v>ZTRADE</v>
          </cell>
          <cell r="T20">
            <v>3</v>
          </cell>
          <cell r="U20">
            <v>2.0899999999999998E-2</v>
          </cell>
          <cell r="W20">
            <v>26.96</v>
          </cell>
          <cell r="Y20">
            <v>3</v>
          </cell>
        </row>
        <row r="21">
          <cell r="C21" t="str">
            <v>F000113399</v>
          </cell>
          <cell r="D21" t="str">
            <v>ALDACTONE 25mg TAB 30</v>
          </cell>
          <cell r="E21">
            <v>7891268100211</v>
          </cell>
          <cell r="F21">
            <v>1211004190029</v>
          </cell>
          <cell r="G21">
            <v>522717110064817</v>
          </cell>
          <cell r="H21" t="str">
            <v>POSITIVA</v>
          </cell>
          <cell r="I21" t="str">
            <v>WYETH INDÚSTRIA FARMACÊUTICA LTDA</v>
          </cell>
          <cell r="J21" t="str">
            <v>ALDACTONE</v>
          </cell>
          <cell r="K21" t="str">
            <v>25 MG COM CT BL AL PLAS INC X 30</v>
          </cell>
          <cell r="L21" t="str">
            <v>C03A1 - AGENTES DIURÉTICOS POUPADORES POTÁSSIO PUROS</v>
          </cell>
          <cell r="M21" t="str">
            <v>C03A1</v>
          </cell>
          <cell r="N21" t="str">
            <v>IM</v>
          </cell>
          <cell r="O21" t="str">
            <v>CARDIO OTHER</v>
          </cell>
          <cell r="Q21" t="str">
            <v>ZTRADE</v>
          </cell>
          <cell r="T21">
            <v>3</v>
          </cell>
          <cell r="U21">
            <v>2.0899999999999998E-2</v>
          </cell>
          <cell r="W21">
            <v>23.64</v>
          </cell>
          <cell r="Y21">
            <v>3</v>
          </cell>
        </row>
        <row r="22">
          <cell r="C22" t="str">
            <v>F000113401</v>
          </cell>
          <cell r="D22" t="str">
            <v>ALDACTONE 50mg TAB 30</v>
          </cell>
          <cell r="E22">
            <v>7891268100228</v>
          </cell>
          <cell r="F22">
            <v>1211004190053</v>
          </cell>
          <cell r="G22">
            <v>522717110064917</v>
          </cell>
          <cell r="H22" t="str">
            <v>POSITIVA</v>
          </cell>
          <cell r="I22" t="str">
            <v>WYETH INDÚSTRIA FARMACÊUTICA LTDA</v>
          </cell>
          <cell r="J22" t="str">
            <v>ALDACTONE</v>
          </cell>
          <cell r="K22" t="str">
            <v>50 MG COM CT  BL AL PLAS INC X 30</v>
          </cell>
          <cell r="L22" t="str">
            <v>C03A1 - AGENTES DIURÉTICOS POUPADORES POTÁSSIO PUROS</v>
          </cell>
          <cell r="M22" t="str">
            <v>C03A1</v>
          </cell>
          <cell r="N22" t="str">
            <v>IM</v>
          </cell>
          <cell r="O22" t="str">
            <v>CARDIO OTHER</v>
          </cell>
          <cell r="Q22" t="str">
            <v>ZTRADE</v>
          </cell>
          <cell r="T22">
            <v>3</v>
          </cell>
          <cell r="U22">
            <v>2.0899999999999998E-2</v>
          </cell>
          <cell r="W22">
            <v>37.200000000000003</v>
          </cell>
          <cell r="Y22">
            <v>3</v>
          </cell>
        </row>
        <row r="23">
          <cell r="C23" t="str">
            <v>F000203926</v>
          </cell>
          <cell r="D23" t="str">
            <v>ALDAZIDA 50/50mg UCT 2 BLST X 15 EA BR</v>
          </cell>
          <cell r="E23">
            <v>7891268100303</v>
          </cell>
          <cell r="F23">
            <v>1211004270014</v>
          </cell>
          <cell r="G23">
            <v>522718010073017</v>
          </cell>
          <cell r="H23" t="str">
            <v>POSITIVA</v>
          </cell>
          <cell r="I23" t="str">
            <v>WYETH INDÚSTRIA FARMACÊUTICA LTDA</v>
          </cell>
          <cell r="J23" t="str">
            <v>ALDAZIDA</v>
          </cell>
          <cell r="K23" t="str">
            <v>50 MG + 50 MG COM CT 2 BL AL PLAS INC X 15</v>
          </cell>
          <cell r="L23" t="str">
            <v>C03A5 - AGENTES DIURÉTICOS POUPADORES DE POTÁSSIO ASSOCIADOS COM TIAZIDAS E/OU ANÁLOGOS</v>
          </cell>
          <cell r="M23" t="str">
            <v>C03A5</v>
          </cell>
          <cell r="N23" t="str">
            <v>IM</v>
          </cell>
          <cell r="O23" t="str">
            <v>CARDIO OTHER</v>
          </cell>
          <cell r="Q23" t="str">
            <v>ZTRADE</v>
          </cell>
          <cell r="T23">
            <v>3</v>
          </cell>
          <cell r="U23">
            <v>2.0899999999999998E-2</v>
          </cell>
          <cell r="W23">
            <v>30.53</v>
          </cell>
          <cell r="Y23">
            <v>3</v>
          </cell>
        </row>
        <row r="24">
          <cell r="C24" t="str">
            <v>F000036335</v>
          </cell>
          <cell r="D24" t="str">
            <v>ALOND 150mg CAP 2x14 BLS BR</v>
          </cell>
          <cell r="E24">
            <v>7891045032667</v>
          </cell>
          <cell r="F24">
            <v>1211004400090</v>
          </cell>
          <cell r="G24">
            <v>522718100082204</v>
          </cell>
          <cell r="H24" t="str">
            <v>POSITIVA</v>
          </cell>
          <cell r="I24" t="str">
            <v>WYETH INDÚSTRIA FARMACÊUTICA LTDA</v>
          </cell>
          <cell r="J24" t="str">
            <v>ALOND</v>
          </cell>
          <cell r="K24" t="str">
            <v>150mg CAP 2x14 BLS BR</v>
          </cell>
          <cell r="L24" t="str">
            <v>N03A0 - ANTIEPILÉPTICOS</v>
          </cell>
          <cell r="M24" t="str">
            <v>N03A0</v>
          </cell>
          <cell r="N24" t="str">
            <v>EM</v>
          </cell>
          <cell r="O24" t="str">
            <v>Internal Medicine</v>
          </cell>
          <cell r="Q24" t="str">
            <v>ZTRADE</v>
          </cell>
          <cell r="T24">
            <v>1</v>
          </cell>
          <cell r="U24">
            <v>2.8400000000000002E-2</v>
          </cell>
          <cell r="W24">
            <v>102.65</v>
          </cell>
          <cell r="Y24">
            <v>1</v>
          </cell>
        </row>
        <row r="25">
          <cell r="C25" t="str">
            <v>F000039227</v>
          </cell>
          <cell r="D25" t="str">
            <v>ALOND 25mg CAP 1x10 BLS BR</v>
          </cell>
          <cell r="E25">
            <v>7891045032377</v>
          </cell>
          <cell r="F25">
            <v>1211004400112</v>
          </cell>
          <cell r="G25">
            <v>522718100081904</v>
          </cell>
          <cell r="H25" t="str">
            <v>POSITIVA</v>
          </cell>
          <cell r="I25" t="str">
            <v>WYETH INDÚSTRIA FARMACÊUTICA LTDA</v>
          </cell>
          <cell r="J25" t="str">
            <v>ALOND</v>
          </cell>
          <cell r="K25" t="str">
            <v>25mg CAP 1x10 BLS BR</v>
          </cell>
          <cell r="L25" t="str">
            <v>N03A0 - ANTIEPILÉPTICOS</v>
          </cell>
          <cell r="M25" t="str">
            <v>N03A0</v>
          </cell>
          <cell r="N25" t="str">
            <v>EM</v>
          </cell>
          <cell r="O25" t="str">
            <v>Internal Medicine</v>
          </cell>
          <cell r="Q25" t="str">
            <v>ZTRADE</v>
          </cell>
          <cell r="T25">
            <v>1</v>
          </cell>
          <cell r="U25">
            <v>2.8400000000000002E-2</v>
          </cell>
          <cell r="W25">
            <v>8.93</v>
          </cell>
          <cell r="Y25">
            <v>1</v>
          </cell>
        </row>
        <row r="26">
          <cell r="C26" t="str">
            <v>F000039224</v>
          </cell>
          <cell r="D26" t="str">
            <v>ALOND 75mg CAP 1x10 BLS BR</v>
          </cell>
          <cell r="E26">
            <v>7891045032407</v>
          </cell>
          <cell r="F26">
            <v>1211004400015</v>
          </cell>
          <cell r="G26">
            <v>522718100082004</v>
          </cell>
          <cell r="H26" t="str">
            <v>POSITIVA</v>
          </cell>
          <cell r="I26" t="str">
            <v>WYETH INDÚSTRIA FARMACÊUTICA LTDA</v>
          </cell>
          <cell r="J26" t="str">
            <v>ALOND</v>
          </cell>
          <cell r="K26" t="str">
            <v>75mg CAP 1x10 BLS BR</v>
          </cell>
          <cell r="L26" t="str">
            <v>N03A0 - ANTIEPILÉPTICOS</v>
          </cell>
          <cell r="M26" t="str">
            <v>N03A0</v>
          </cell>
          <cell r="N26" t="str">
            <v>EM</v>
          </cell>
          <cell r="O26" t="str">
            <v>Internal Medicine</v>
          </cell>
          <cell r="Q26" t="str">
            <v>ZTRADE</v>
          </cell>
          <cell r="T26">
            <v>1</v>
          </cell>
          <cell r="U26">
            <v>2.8400000000000002E-2</v>
          </cell>
          <cell r="W26">
            <v>23.9</v>
          </cell>
          <cell r="Y26">
            <v>1</v>
          </cell>
        </row>
        <row r="27">
          <cell r="C27" t="str">
            <v>F000036251</v>
          </cell>
          <cell r="D27" t="str">
            <v>ALOND 75mg CAP 2x14 BLS BR</v>
          </cell>
          <cell r="E27">
            <v>7891045032674</v>
          </cell>
          <cell r="F27">
            <v>1211004400041</v>
          </cell>
          <cell r="G27">
            <v>522718100082104</v>
          </cell>
          <cell r="H27" t="str">
            <v>POSITIVA</v>
          </cell>
          <cell r="I27" t="str">
            <v>WYETH INDÚSTRIA FARMACÊUTICA LTDA</v>
          </cell>
          <cell r="J27" t="str">
            <v>ALOND</v>
          </cell>
          <cell r="K27" t="str">
            <v>75mg CAP 2x14 BLS BR</v>
          </cell>
          <cell r="L27" t="str">
            <v>N03A0 - ANTIEPILÉPTICOS</v>
          </cell>
          <cell r="M27" t="str">
            <v>N03A0</v>
          </cell>
          <cell r="N27" t="str">
            <v>EM</v>
          </cell>
          <cell r="O27" t="str">
            <v>Internal Medicine</v>
          </cell>
          <cell r="Q27" t="str">
            <v>ZTRADE</v>
          </cell>
          <cell r="T27">
            <v>1</v>
          </cell>
          <cell r="U27">
            <v>2.8400000000000002E-2</v>
          </cell>
          <cell r="W27">
            <v>66.92</v>
          </cell>
          <cell r="Y27">
            <v>1</v>
          </cell>
        </row>
        <row r="28">
          <cell r="C28" t="str">
            <v>F000017337</v>
          </cell>
          <cell r="D28" t="str">
            <v>ANIDULAFUNGINA SPO 100MG 1-30ML VIAL BR</v>
          </cell>
          <cell r="E28">
            <v>7891045020510</v>
          </cell>
          <cell r="F28">
            <v>1211002980014</v>
          </cell>
          <cell r="G28">
            <v>522712120030006</v>
          </cell>
          <cell r="H28" t="str">
            <v>POSITIVA</v>
          </cell>
          <cell r="I28" t="str">
            <v>WYETH INDÚSTRIA FARMACÊUTICA LTDA</v>
          </cell>
          <cell r="J28" t="str">
            <v>ANIDULAFUNGINA</v>
          </cell>
          <cell r="K28" t="str">
            <v>100 MG PO LIOF SOL INJ IV CT 1 FA VD TRANS</v>
          </cell>
          <cell r="L28" t="str">
            <v>J02A0 - AGENTES SISTÊMICOS PARA INFECÇÕES FÚNGICAS</v>
          </cell>
          <cell r="M28" t="str">
            <v>J02A0</v>
          </cell>
          <cell r="N28" t="str">
            <v>IM</v>
          </cell>
          <cell r="O28" t="str">
            <v xml:space="preserve"> HOSPITALAR</v>
          </cell>
          <cell r="P28" t="str">
            <v xml:space="preserve">Genérico </v>
          </cell>
          <cell r="Q28" t="str">
            <v>ZTRADE</v>
          </cell>
          <cell r="R28" t="str">
            <v>SP/MG cadastrar alíquota 12% (Confirmar se tem venda)</v>
          </cell>
          <cell r="T28">
            <v>1</v>
          </cell>
          <cell r="U28">
            <v>2.8400000000000002E-2</v>
          </cell>
          <cell r="W28">
            <v>249.14</v>
          </cell>
          <cell r="Y28">
            <v>2</v>
          </cell>
        </row>
        <row r="29">
          <cell r="C29" t="str">
            <v>F000113405</v>
          </cell>
          <cell r="D29" t="str">
            <v>ARACYTIN 100mg SFDPO 1 VIAL BR</v>
          </cell>
          <cell r="E29">
            <v>7891268100402</v>
          </cell>
          <cell r="F29">
            <v>1211003940016</v>
          </cell>
          <cell r="G29">
            <v>522718030074517</v>
          </cell>
          <cell r="H29" t="str">
            <v>POSITIVA</v>
          </cell>
          <cell r="I29" t="str">
            <v>WYETH INDÚSTRIA FARMACÊUTICA LTDA</v>
          </cell>
          <cell r="J29" t="str">
            <v>ARACYTIN</v>
          </cell>
          <cell r="K29" t="str">
            <v>100 MG PO LIOF INJ CT FA VD INC + AMP DI VD INC X 05 ML (REST. HOSP)</v>
          </cell>
          <cell r="L29" t="str">
            <v>L01B0 - AGENTES ANTINEOPLÁSICOS ANTIMETABÓLITOS</v>
          </cell>
          <cell r="M29" t="str">
            <v>L01B0</v>
          </cell>
          <cell r="N29" t="str">
            <v>IM</v>
          </cell>
          <cell r="O29" t="str">
            <v>ONCOLOGY - OTHER</v>
          </cell>
          <cell r="P29" t="str">
            <v>Isento ICMS (exceto Goias)</v>
          </cell>
          <cell r="Q29" t="str">
            <v>ZTRADE</v>
          </cell>
          <cell r="R29" t="str">
            <v>Cadastrar alíquota 0% p todos estados (Exceto Goias) - Somente ZA00</v>
          </cell>
          <cell r="T29">
            <v>2</v>
          </cell>
          <cell r="U29">
            <v>2.47E-2</v>
          </cell>
          <cell r="W29">
            <v>12.69</v>
          </cell>
          <cell r="Y29">
            <v>1</v>
          </cell>
        </row>
        <row r="30">
          <cell r="C30" t="str">
            <v>F000113407</v>
          </cell>
          <cell r="D30" t="str">
            <v>ARACYTIN 100mg/ml SSOL 1x10ml PVL BR</v>
          </cell>
          <cell r="E30">
            <v>7891268100419</v>
          </cell>
          <cell r="F30">
            <v>1211003940024</v>
          </cell>
          <cell r="G30">
            <v>522718030074617</v>
          </cell>
          <cell r="H30" t="str">
            <v>POSITIVA</v>
          </cell>
          <cell r="I30" t="str">
            <v>WYETH INDÚSTRIA FARMACÊUTICA LTDA</v>
          </cell>
          <cell r="J30" t="str">
            <v>ARACYTIN CS</v>
          </cell>
          <cell r="K30" t="str">
            <v>100 MG/ML SOL INJ CT FA PLAS INC X 10 ML (REST HOSP)</v>
          </cell>
          <cell r="L30" t="str">
            <v>L01B0 - AGENTES ANTINEOPLÁSICOS ANTIMETABÓLITOS</v>
          </cell>
          <cell r="M30" t="str">
            <v>L01B0</v>
          </cell>
          <cell r="N30" t="str">
            <v>IM</v>
          </cell>
          <cell r="O30" t="str">
            <v>ONCOLOGY - OTHER</v>
          </cell>
          <cell r="P30" t="str">
            <v>Isento ICMS (exceto Goias)</v>
          </cell>
          <cell r="Q30" t="str">
            <v>ZTRADE</v>
          </cell>
          <cell r="R30" t="str">
            <v>Cadastrar alíquota 0% p todos estados (Exceto Goias) - Somente ZA00</v>
          </cell>
          <cell r="T30">
            <v>2</v>
          </cell>
          <cell r="U30">
            <v>2.47E-2</v>
          </cell>
          <cell r="W30">
            <v>141.72999999999999</v>
          </cell>
          <cell r="Y30">
            <v>1</v>
          </cell>
        </row>
        <row r="31">
          <cell r="C31" t="str">
            <v>F000113409</v>
          </cell>
          <cell r="D31" t="str">
            <v>ARACYTIN 20mg/ml SSOL 1x25ml PVL BR</v>
          </cell>
          <cell r="E31">
            <v>7891268100433</v>
          </cell>
          <cell r="F31">
            <v>1211003940059</v>
          </cell>
          <cell r="G31">
            <v>522718030074817</v>
          </cell>
          <cell r="H31" t="str">
            <v>POSITIVA</v>
          </cell>
          <cell r="I31" t="str">
            <v>WYETH INDÚSTRIA FARMACÊUTICA LTDA</v>
          </cell>
          <cell r="J31" t="str">
            <v>ARACYTIN CS</v>
          </cell>
          <cell r="K31" t="str">
            <v>20 MG/ML SOL INJ CT 01 FA PLAS INC X 25 ML (REST. HOSP.)</v>
          </cell>
          <cell r="L31" t="str">
            <v>L01B0 - AGENTES ANTINEOPLÁSICOS ANTIMETABÓLITOS</v>
          </cell>
          <cell r="M31" t="str">
            <v>L01B0</v>
          </cell>
          <cell r="N31" t="str">
            <v>IM</v>
          </cell>
          <cell r="O31" t="str">
            <v>ONCOLOGY - OTHER</v>
          </cell>
          <cell r="P31" t="str">
            <v>Isento ICMS (exceto Goias)</v>
          </cell>
          <cell r="Q31" t="str">
            <v>ZTRADE</v>
          </cell>
          <cell r="R31" t="str">
            <v>Cadastrar alíquota 0% p todos estados (Exceto Goias) - Somente ZA00</v>
          </cell>
          <cell r="T31">
            <v>2</v>
          </cell>
          <cell r="U31">
            <v>2.47E-2</v>
          </cell>
          <cell r="W31">
            <v>70.87</v>
          </cell>
          <cell r="Y31">
            <v>1</v>
          </cell>
        </row>
        <row r="32">
          <cell r="C32" t="str">
            <v>F000020518</v>
          </cell>
          <cell r="D32" t="str">
            <v>ARACYTIN 20mg/ml SSOL 5x5ml PVL BR</v>
          </cell>
          <cell r="E32">
            <v>7891268110746</v>
          </cell>
          <cell r="F32">
            <v>1211003940040</v>
          </cell>
          <cell r="G32">
            <v>522718030074717</v>
          </cell>
          <cell r="H32" t="str">
            <v>POSITIVA</v>
          </cell>
          <cell r="I32" t="str">
            <v>WYETH INDÚSTRIA FARMACÊUTICA LTDA</v>
          </cell>
          <cell r="J32" t="str">
            <v>ARACYTIN</v>
          </cell>
          <cell r="K32" t="str">
            <v>20 MG/ML SOL INJ CT 05 FA PLAS INC X 05 ML (REST. HOSP.)</v>
          </cell>
          <cell r="L32" t="str">
            <v>L01B0 - AGENTES ANTINEOPLÁSICOS ANTIMETABÓLITOS</v>
          </cell>
          <cell r="M32" t="str">
            <v>L01B0</v>
          </cell>
          <cell r="N32" t="str">
            <v>IM</v>
          </cell>
          <cell r="O32" t="str">
            <v>ONCOLOGY - OTHER</v>
          </cell>
          <cell r="P32" t="str">
            <v>Isento ICMS (exceto Goias)</v>
          </cell>
          <cell r="Q32" t="str">
            <v>ZTRADE</v>
          </cell>
          <cell r="R32" t="str">
            <v>Cadastrar alíquota 0% p todos estados (Exceto Goias) - Somente ZA00</v>
          </cell>
          <cell r="T32">
            <v>2</v>
          </cell>
          <cell r="U32">
            <v>2.47E-2</v>
          </cell>
          <cell r="W32">
            <v>70.87</v>
          </cell>
          <cell r="Y32">
            <v>1</v>
          </cell>
        </row>
        <row r="33">
          <cell r="C33" t="str">
            <v>F000113411</v>
          </cell>
          <cell r="D33" t="str">
            <v>AROMASIN 25mg SCT 2x15 BLST BR</v>
          </cell>
          <cell r="E33">
            <v>7891268100501</v>
          </cell>
          <cell r="F33">
            <v>1211003970020</v>
          </cell>
          <cell r="G33">
            <v>522718030074417</v>
          </cell>
          <cell r="H33" t="str">
            <v>POSITIVA</v>
          </cell>
          <cell r="I33" t="str">
            <v>WYETH INDÚSTRIA FARMACÊUTICA LTDA</v>
          </cell>
          <cell r="J33" t="str">
            <v>AROMASIN</v>
          </cell>
          <cell r="K33" t="str">
            <v>25 MG DRG CT BL AL PLAS OPC X 30</v>
          </cell>
          <cell r="L33" t="str">
            <v>L02B3 - CITOSTÁTICOS INIBIDORES DA AROMATASE</v>
          </cell>
          <cell r="M33" t="str">
            <v>L02B3</v>
          </cell>
          <cell r="N33" t="str">
            <v>IM</v>
          </cell>
          <cell r="O33" t="str">
            <v xml:space="preserve"> ONCOLOGY</v>
          </cell>
          <cell r="Q33" t="str">
            <v>ZTRADE</v>
          </cell>
          <cell r="T33">
            <v>2</v>
          </cell>
          <cell r="U33">
            <v>2.47E-2</v>
          </cell>
          <cell r="W33">
            <v>760.18</v>
          </cell>
          <cell r="Y33">
            <v>2</v>
          </cell>
        </row>
        <row r="34">
          <cell r="C34" t="str">
            <v>F000122102</v>
          </cell>
          <cell r="D34" t="str">
            <v>AROMASIN 25mg SCT 2x15 BLST SAM BR</v>
          </cell>
          <cell r="H34" t="str">
            <v>POSITIVA</v>
          </cell>
          <cell r="I34" t="str">
            <v>WYETH INDÚSTRIA FARMACÊUTICA LTDA</v>
          </cell>
          <cell r="J34" t="str">
            <v>AROMASIN</v>
          </cell>
          <cell r="K34" t="str">
            <v>25 MG DRG CT BL AL PLAS OPC X 30</v>
          </cell>
          <cell r="L34" t="str">
            <v>L02B3 - CITOSTÁTICOS INIBIDORES DA AROMATASE</v>
          </cell>
          <cell r="M34" t="str">
            <v>L02B3</v>
          </cell>
          <cell r="N34" t="str">
            <v>IM</v>
          </cell>
          <cell r="O34" t="str">
            <v xml:space="preserve"> ONCOLOGY</v>
          </cell>
          <cell r="Q34" t="str">
            <v>ZSAMPLE</v>
          </cell>
          <cell r="T34">
            <v>2</v>
          </cell>
          <cell r="U34">
            <v>2.47E-2</v>
          </cell>
          <cell r="W34">
            <v>760.18</v>
          </cell>
          <cell r="Y34">
            <v>2</v>
          </cell>
        </row>
        <row r="35">
          <cell r="C35" t="str">
            <v>F000016864</v>
          </cell>
          <cell r="D35" t="str">
            <v>BENEFIX 1000IU/5ml INJ 1x5ml vial BR</v>
          </cell>
          <cell r="E35">
            <v>7891268109986</v>
          </cell>
          <cell r="F35">
            <v>1021602330031</v>
          </cell>
          <cell r="G35">
            <v>522214030057002</v>
          </cell>
          <cell r="H35" t="str">
            <v>POSITIVA</v>
          </cell>
          <cell r="I35" t="str">
            <v>LABORATÓRIOS PFIZER LTDA</v>
          </cell>
          <cell r="J35" t="str">
            <v>BENEFIX</v>
          </cell>
          <cell r="K35" t="str">
            <v>1000 UI PÓ LIOF INJ CT 1 FA VD INC + 1 SER PREENCH DIL X 5 ML + 1 ADAPT + 1 CONJ INFUS + 2 LENÇOS + 1 CURATIVO + 1 GAZE</v>
          </cell>
          <cell r="L35" t="str">
            <v>B02D2 - FATORES II VII IX X</v>
          </cell>
          <cell r="M35" t="str">
            <v>B02D2</v>
          </cell>
          <cell r="N35" t="str">
            <v>IM</v>
          </cell>
          <cell r="O35" t="str">
            <v>Rare Diseases</v>
          </cell>
          <cell r="Q35" t="str">
            <v>ZTRADE</v>
          </cell>
          <cell r="T35">
            <v>3</v>
          </cell>
          <cell r="U35">
            <v>2.0899999999999998E-2</v>
          </cell>
          <cell r="W35">
            <v>2837.57</v>
          </cell>
          <cell r="Y35">
            <v>3</v>
          </cell>
        </row>
        <row r="36">
          <cell r="C36" t="str">
            <v>F000020223</v>
          </cell>
          <cell r="D36" t="str">
            <v>BENEFIX 1000IU/5ml INJ 1x5ml vial BR Gov</v>
          </cell>
          <cell r="E36">
            <v>7891268109986</v>
          </cell>
          <cell r="F36">
            <v>1021602330031</v>
          </cell>
          <cell r="G36">
            <v>522214030057002</v>
          </cell>
          <cell r="H36" t="str">
            <v>POSITIVA</v>
          </cell>
          <cell r="I36" t="str">
            <v>LABORATÓRIOS PFIZER LTDA</v>
          </cell>
          <cell r="J36" t="str">
            <v>BENEFIX</v>
          </cell>
          <cell r="K36" t="str">
            <v>1000 UI PÓ LIOF INJ CT 1 FA VD INC + 1 SER PREENCH DIL X 5 ML + 1 ADAPT + 1 CONJ INFUS + 2 LENÇOS + 1 CURATIVO + 1 GAZE</v>
          </cell>
          <cell r="L36" t="str">
            <v>B02D2 - FATORES II VII IX X</v>
          </cell>
          <cell r="M36" t="str">
            <v>B02D2</v>
          </cell>
          <cell r="N36" t="str">
            <v>IM</v>
          </cell>
          <cell r="O36" t="str">
            <v>Rare Diseases</v>
          </cell>
          <cell r="Q36" t="str">
            <v>ZTRADE</v>
          </cell>
          <cell r="T36">
            <v>3</v>
          </cell>
          <cell r="U36">
            <v>2.0899999999999998E-2</v>
          </cell>
          <cell r="W36">
            <v>2837.57</v>
          </cell>
          <cell r="Y36">
            <v>3</v>
          </cell>
        </row>
        <row r="37">
          <cell r="C37" t="str">
            <v>F000016865</v>
          </cell>
          <cell r="D37" t="str">
            <v>BENEFIX 2000IU/5ml INJ 1x5ml vial BR</v>
          </cell>
          <cell r="E37">
            <v>7891268110005</v>
          </cell>
          <cell r="F37">
            <v>1021602330041</v>
          </cell>
          <cell r="G37">
            <v>522214030057102</v>
          </cell>
          <cell r="H37" t="str">
            <v>POSITIVA</v>
          </cell>
          <cell r="I37" t="str">
            <v>LABORATÓRIOS PFIZER LTDA</v>
          </cell>
          <cell r="J37" t="str">
            <v>BENEFIX</v>
          </cell>
          <cell r="K37" t="str">
            <v>2000 UI PÓ LIOF INJ CT 1 FA VD INC + 1 SER PREENCH DIL X 5 ML + 1 ADAPT + 1 CONJ INFUS + 2 LENÇOS + 1 CURATIVO + 1 GAZE</v>
          </cell>
          <cell r="L37" t="str">
            <v>B02D2 - FATORES II VII IX X</v>
          </cell>
          <cell r="M37" t="str">
            <v>B02D2</v>
          </cell>
          <cell r="N37" t="str">
            <v>IM</v>
          </cell>
          <cell r="O37" t="str">
            <v>Rare Diseases</v>
          </cell>
          <cell r="Q37" t="str">
            <v>ZTRADE</v>
          </cell>
          <cell r="T37">
            <v>3</v>
          </cell>
          <cell r="U37">
            <v>2.0899999999999998E-2</v>
          </cell>
          <cell r="W37">
            <v>4484.2299999999996</v>
          </cell>
          <cell r="Y37">
            <v>3</v>
          </cell>
        </row>
        <row r="38">
          <cell r="C38" t="str">
            <v>F000020224</v>
          </cell>
          <cell r="D38" t="str">
            <v>BENEFIX 2000IU/5ml INJ 1x5ml vial BR Gov</v>
          </cell>
          <cell r="E38">
            <v>7891268110005</v>
          </cell>
          <cell r="F38">
            <v>1021602330041</v>
          </cell>
          <cell r="G38">
            <v>522214030057102</v>
          </cell>
          <cell r="H38" t="str">
            <v>POSITIVA</v>
          </cell>
          <cell r="I38" t="str">
            <v>LABORATÓRIOS PFIZER LTDA</v>
          </cell>
          <cell r="J38" t="str">
            <v>BENEFIX</v>
          </cell>
          <cell r="K38" t="str">
            <v>2000 UI PÓ LIOF INJ CT 1 FA VD INC + 1 SER PREENCH DIL X 5 ML + 1 ADAPT + 1 CONJ INFUS + 2 LENÇOS + 1 CURATIVO + 1 GAZE</v>
          </cell>
          <cell r="L38" t="str">
            <v>B02D2 - FATORES II VII IX X</v>
          </cell>
          <cell r="M38" t="str">
            <v>B02D2</v>
          </cell>
          <cell r="N38" t="str">
            <v>IM</v>
          </cell>
          <cell r="O38" t="str">
            <v>Rare Diseases</v>
          </cell>
          <cell r="Q38" t="str">
            <v>ZTRADE</v>
          </cell>
          <cell r="T38">
            <v>3</v>
          </cell>
          <cell r="U38">
            <v>2.0899999999999998E-2</v>
          </cell>
          <cell r="W38">
            <v>4484.2299999999996</v>
          </cell>
          <cell r="Y38">
            <v>3</v>
          </cell>
        </row>
        <row r="39">
          <cell r="C39" t="str">
            <v>F000016862</v>
          </cell>
          <cell r="D39" t="str">
            <v>BENEFIX 250IU/5ml INJ 1x5ml vial BR</v>
          </cell>
          <cell r="E39">
            <v>7891268109948</v>
          </cell>
          <cell r="F39">
            <v>1021602330015</v>
          </cell>
          <cell r="G39">
            <v>522214030056802</v>
          </cell>
          <cell r="H39" t="str">
            <v>POSITIVA</v>
          </cell>
          <cell r="I39" t="str">
            <v>LABORATÓRIOS PFIZER LTDA</v>
          </cell>
          <cell r="J39" t="str">
            <v>BENEFIX</v>
          </cell>
          <cell r="K39" t="str">
            <v>250 UI PÓ LIOF INJ CT 1 FA VD INC + 1 SER PREENCH DIL X 5 ML + 1 ADAPT + 1 CONJ INFUS + 2 LENÇOS + 1 CURATIVO + 1 GAZE</v>
          </cell>
          <cell r="L39" t="str">
            <v>B02D2 - FATORES II VII IX X</v>
          </cell>
          <cell r="M39" t="str">
            <v>B02D2</v>
          </cell>
          <cell r="N39" t="str">
            <v>IM</v>
          </cell>
          <cell r="O39" t="str">
            <v>Rare Diseases</v>
          </cell>
          <cell r="Q39" t="str">
            <v>ZTRADE</v>
          </cell>
          <cell r="T39">
            <v>3</v>
          </cell>
          <cell r="U39">
            <v>2.0899999999999998E-2</v>
          </cell>
          <cell r="W39">
            <v>786.02</v>
          </cell>
          <cell r="Y39">
            <v>3</v>
          </cell>
        </row>
        <row r="40">
          <cell r="C40" t="str">
            <v>F000016863</v>
          </cell>
          <cell r="D40" t="str">
            <v>BENEFIX 500IU/5ml INJ 1x5ml vial BR</v>
          </cell>
          <cell r="E40">
            <v>7891268109962</v>
          </cell>
          <cell r="F40">
            <v>1021602330023</v>
          </cell>
          <cell r="G40">
            <v>522214030056902</v>
          </cell>
          <cell r="H40" t="str">
            <v>POSITIVA</v>
          </cell>
          <cell r="I40" t="str">
            <v>LABORATÓRIOS PFIZER LTDA</v>
          </cell>
          <cell r="J40" t="str">
            <v>BENEFIX</v>
          </cell>
          <cell r="K40" t="str">
            <v>500 UI PÓ LIOF INJ CT 1 FA VD INC + 1 SER PREENCH DIL X 5 ML + 1 ADAPT + 1 CONJ INFUS + 2 LENÇOS + 1 CURATIVO + 1 GAZE</v>
          </cell>
          <cell r="L40" t="str">
            <v>B02D2 - FATORES II VII IX X</v>
          </cell>
          <cell r="M40" t="str">
            <v>B02D2</v>
          </cell>
          <cell r="N40" t="str">
            <v>IM</v>
          </cell>
          <cell r="O40" t="str">
            <v>Rare Diseases</v>
          </cell>
          <cell r="Q40" t="str">
            <v>ZTRADE</v>
          </cell>
          <cell r="T40">
            <v>3</v>
          </cell>
          <cell r="U40">
            <v>2.0899999999999998E-2</v>
          </cell>
          <cell r="W40">
            <v>1493.41</v>
          </cell>
          <cell r="Y40">
            <v>3</v>
          </cell>
        </row>
        <row r="41">
          <cell r="C41" t="str">
            <v>F000034320</v>
          </cell>
          <cell r="D41" t="str">
            <v>BESILATO ANLOD 10MG 30CP</v>
          </cell>
          <cell r="E41">
            <v>7891268030891</v>
          </cell>
          <cell r="F41">
            <v>1021602380098</v>
          </cell>
          <cell r="G41">
            <v>552817060001006</v>
          </cell>
          <cell r="H41" t="str">
            <v>POSITIVA</v>
          </cell>
          <cell r="I41" t="str">
            <v>LABORATÓRIOS PFIZER LTDA</v>
          </cell>
          <cell r="J41" t="str">
            <v>BESILATO ANLOD</v>
          </cell>
          <cell r="K41" t="str">
            <v>10MG 30CP</v>
          </cell>
          <cell r="L41" t="str">
            <v>C08A0 - ANTAGONISTAS DO CÁLCIO PUROS</v>
          </cell>
          <cell r="M41" t="str">
            <v>C08A0</v>
          </cell>
          <cell r="N41" t="str">
            <v>EM</v>
          </cell>
          <cell r="O41" t="str">
            <v>CARDIO OTHER</v>
          </cell>
          <cell r="P41" t="str">
            <v>Genérico</v>
          </cell>
          <cell r="Q41" t="str">
            <v>ZTRADE</v>
          </cell>
          <cell r="R41" t="str">
            <v>SP/MG cadastra alíquota 12%</v>
          </cell>
          <cell r="T41">
            <v>1</v>
          </cell>
          <cell r="U41">
            <v>2.8400000000000002E-2</v>
          </cell>
          <cell r="W41">
            <v>55.08</v>
          </cell>
          <cell r="Y41">
            <v>1</v>
          </cell>
        </row>
        <row r="42">
          <cell r="C42" t="str">
            <v>F000034321</v>
          </cell>
          <cell r="D42" t="str">
            <v>BESILATO ANLOD 10MG 60CP</v>
          </cell>
          <cell r="E42">
            <v>7891268030921</v>
          </cell>
          <cell r="F42">
            <v>1021602380111</v>
          </cell>
          <cell r="G42">
            <v>552817060001206</v>
          </cell>
          <cell r="H42" t="str">
            <v>POSITIVA</v>
          </cell>
          <cell r="I42" t="str">
            <v>LABORATÓRIOS PFIZER LTDA</v>
          </cell>
          <cell r="J42" t="str">
            <v>BESILATO ANLOD</v>
          </cell>
          <cell r="K42" t="str">
            <v>10MG 60CP</v>
          </cell>
          <cell r="L42" t="str">
            <v>C08A0 - ANTAGONISTAS DO CÁLCIO PUROS</v>
          </cell>
          <cell r="M42" t="str">
            <v>C08A0</v>
          </cell>
          <cell r="N42" t="str">
            <v>EM</v>
          </cell>
          <cell r="O42" t="str">
            <v>CARDIO OTHER</v>
          </cell>
          <cell r="P42" t="str">
            <v>Genérico</v>
          </cell>
          <cell r="Q42" t="str">
            <v>ZTRADE</v>
          </cell>
          <cell r="R42" t="str">
            <v>SP/MG cadastra alíquota 12%</v>
          </cell>
          <cell r="T42">
            <v>1</v>
          </cell>
          <cell r="U42">
            <v>2.8400000000000002E-2</v>
          </cell>
          <cell r="W42">
            <v>111.95</v>
          </cell>
          <cell r="Y42">
            <v>1</v>
          </cell>
        </row>
        <row r="43">
          <cell r="C43" t="str">
            <v>F000034318</v>
          </cell>
          <cell r="D43" t="str">
            <v>BESILATO ANLOD 5MG 30CP</v>
          </cell>
          <cell r="E43">
            <v>7891268030884</v>
          </cell>
          <cell r="F43">
            <v>1021602380081</v>
          </cell>
          <cell r="G43">
            <v>552817060000906</v>
          </cell>
          <cell r="H43" t="str">
            <v>POSITIVA</v>
          </cell>
          <cell r="I43" t="str">
            <v>LABORATÓRIOS PFIZER LTDA</v>
          </cell>
          <cell r="J43" t="str">
            <v>BESILATO ANLOD</v>
          </cell>
          <cell r="K43" t="str">
            <v>5MG 30CP</v>
          </cell>
          <cell r="L43" t="str">
            <v>C08A0 - ANTAGONISTAS DO CÁLCIO PUROS</v>
          </cell>
          <cell r="M43" t="str">
            <v>C08A0</v>
          </cell>
          <cell r="N43" t="str">
            <v>EM</v>
          </cell>
          <cell r="O43" t="str">
            <v>CARDIO OTHER</v>
          </cell>
          <cell r="P43" t="str">
            <v>Genérico</v>
          </cell>
          <cell r="Q43" t="str">
            <v>ZTRADE</v>
          </cell>
          <cell r="R43" t="str">
            <v>SP/MG cadastra alíquota 12%</v>
          </cell>
          <cell r="T43">
            <v>1</v>
          </cell>
          <cell r="U43">
            <v>2.8400000000000002E-2</v>
          </cell>
          <cell r="W43">
            <v>27.99</v>
          </cell>
          <cell r="Y43">
            <v>1</v>
          </cell>
        </row>
        <row r="44">
          <cell r="C44" t="str">
            <v>F000034319</v>
          </cell>
          <cell r="D44" t="str">
            <v>BESILATO ANLOD 5MG 60CP</v>
          </cell>
          <cell r="E44">
            <v>7891268030907</v>
          </cell>
          <cell r="F44">
            <v>1021602380101</v>
          </cell>
          <cell r="G44">
            <v>552817060001106</v>
          </cell>
          <cell r="H44" t="str">
            <v>POSITIVA</v>
          </cell>
          <cell r="I44" t="str">
            <v>LABORATÓRIOS PFIZER LTDA</v>
          </cell>
          <cell r="J44" t="str">
            <v>BESILATO ANLOD</v>
          </cell>
          <cell r="K44" t="str">
            <v>5MG 60CP</v>
          </cell>
          <cell r="L44" t="str">
            <v>C08A0 - ANTAGONISTAS DO CÁLCIO PUROS</v>
          </cell>
          <cell r="M44" t="str">
            <v>C08A0</v>
          </cell>
          <cell r="N44" t="str">
            <v>EM</v>
          </cell>
          <cell r="O44" t="str">
            <v>CARDIO OTHER</v>
          </cell>
          <cell r="P44" t="str">
            <v>Genérico</v>
          </cell>
          <cell r="Q44" t="str">
            <v>ZTRADE</v>
          </cell>
          <cell r="R44" t="str">
            <v>SP/MG cadastra alíquota 12%</v>
          </cell>
          <cell r="T44">
            <v>1</v>
          </cell>
          <cell r="U44">
            <v>2.8400000000000002E-2</v>
          </cell>
          <cell r="W44">
            <v>56.83</v>
          </cell>
          <cell r="Y44">
            <v>1</v>
          </cell>
        </row>
        <row r="45">
          <cell r="C45" t="str">
            <v>F000136046</v>
          </cell>
          <cell r="D45" t="str">
            <v>BEXTRA 40mg SFDPO 10x2ml GV BR</v>
          </cell>
          <cell r="H45" t="str">
            <v>POSITIVA</v>
          </cell>
          <cell r="I45" t="str">
            <v>LABORATÓRIOS PFIZER LTDA</v>
          </cell>
          <cell r="J45" t="str">
            <v>BEXTRA IM/IV</v>
          </cell>
          <cell r="K45" t="str">
            <v>40 MG PO LIOF INJ CT 10 FA VD INC</v>
          </cell>
          <cell r="L45" t="str">
            <v>M01A3 - COXIBS</v>
          </cell>
          <cell r="M45" t="str">
            <v>M01A3</v>
          </cell>
          <cell r="N45" t="str">
            <v>IM</v>
          </cell>
          <cell r="O45" t="str">
            <v>Internal Medicine</v>
          </cell>
          <cell r="P45" t="str">
            <v>Restritos a Hospitais</v>
          </cell>
          <cell r="Q45" t="str">
            <v>ZSAMPLE</v>
          </cell>
          <cell r="T45">
            <v>3</v>
          </cell>
          <cell r="U45">
            <v>2.0899999999999998E-2</v>
          </cell>
          <cell r="W45">
            <v>472.28</v>
          </cell>
          <cell r="Y45">
            <v>3</v>
          </cell>
        </row>
        <row r="46">
          <cell r="C46" t="str">
            <v>F000028811</v>
          </cell>
          <cell r="D46" t="str">
            <v>BEXTRA 40mg SFDPO 10x2ml GV SAM BR</v>
          </cell>
          <cell r="H46" t="str">
            <v>POSITIVA</v>
          </cell>
          <cell r="I46" t="str">
            <v>LABORATÓRIOS PFIZER LTDA</v>
          </cell>
          <cell r="J46" t="str">
            <v>BEXTRA IM/IV</v>
          </cell>
          <cell r="K46" t="str">
            <v>40 MG PO LIOF INJ CT 10 FA VD INC</v>
          </cell>
          <cell r="L46" t="str">
            <v>M01A3 - COXIBS</v>
          </cell>
          <cell r="M46" t="str">
            <v>M01A3</v>
          </cell>
          <cell r="N46" t="str">
            <v>IM</v>
          </cell>
          <cell r="O46" t="str">
            <v>Internal Medicine</v>
          </cell>
          <cell r="P46" t="str">
            <v>Restritos a Hospitais</v>
          </cell>
          <cell r="Q46" t="str">
            <v>ZSAMPLE</v>
          </cell>
          <cell r="T46">
            <v>3</v>
          </cell>
          <cell r="U46">
            <v>2.0899999999999998E-2</v>
          </cell>
          <cell r="W46">
            <v>472.28</v>
          </cell>
          <cell r="Y46">
            <v>3</v>
          </cell>
        </row>
        <row r="47">
          <cell r="C47" t="str">
            <v>F000028995</v>
          </cell>
          <cell r="D47" t="str">
            <v>BEXTRA 40mg SFDPO 10x2ml GVL BR</v>
          </cell>
          <cell r="E47">
            <v>7891268111972</v>
          </cell>
          <cell r="F47">
            <v>1021601370070</v>
          </cell>
          <cell r="G47">
            <v>522235203151414</v>
          </cell>
          <cell r="H47" t="str">
            <v>POSITIVA</v>
          </cell>
          <cell r="I47" t="str">
            <v>LABORATÓRIOS PFIZER LTDA</v>
          </cell>
          <cell r="J47" t="str">
            <v>BEXTRA IM/IV</v>
          </cell>
          <cell r="K47" t="str">
            <v>40 MG PO LIOF INJ CT 10 FA VD INC</v>
          </cell>
          <cell r="L47" t="str">
            <v>M01A3 - COXIBS</v>
          </cell>
          <cell r="M47" t="str">
            <v>M01A3</v>
          </cell>
          <cell r="N47" t="str">
            <v>IM</v>
          </cell>
          <cell r="O47" t="str">
            <v>Internal Medicine</v>
          </cell>
          <cell r="P47" t="str">
            <v>Restritos a Hospitais</v>
          </cell>
          <cell r="Q47" t="str">
            <v>ZTRADE</v>
          </cell>
          <cell r="R47" t="str">
            <v>Cadastrar somente ZA00</v>
          </cell>
          <cell r="T47">
            <v>3</v>
          </cell>
          <cell r="U47">
            <v>2.0899999999999998E-2</v>
          </cell>
          <cell r="W47">
            <v>472.28</v>
          </cell>
          <cell r="Y47">
            <v>3</v>
          </cell>
        </row>
        <row r="48">
          <cell r="C48" t="str">
            <v>F000133791</v>
          </cell>
          <cell r="D48" t="str">
            <v>BEXTRA 40mg SFDPO 10x2ml GVL BR</v>
          </cell>
          <cell r="E48">
            <v>7891268111972</v>
          </cell>
          <cell r="F48">
            <v>1021601370070</v>
          </cell>
          <cell r="G48">
            <v>522235203151414</v>
          </cell>
          <cell r="H48" t="str">
            <v>POSITIVA</v>
          </cell>
          <cell r="I48" t="str">
            <v>LABORATÓRIOS PFIZER LTDA</v>
          </cell>
          <cell r="J48" t="str">
            <v>BEXTRA IM/IV</v>
          </cell>
          <cell r="K48" t="str">
            <v>40 MG PO LIOF INJ CT 10 FA VD INC</v>
          </cell>
          <cell r="L48" t="str">
            <v>M01A3 - COXIBS</v>
          </cell>
          <cell r="M48" t="str">
            <v>M01A3</v>
          </cell>
          <cell r="N48" t="str">
            <v>IM</v>
          </cell>
          <cell r="O48" t="str">
            <v>Internal Medicine</v>
          </cell>
          <cell r="P48" t="str">
            <v>Restritos a Hospitais</v>
          </cell>
          <cell r="Q48" t="str">
            <v>ZTRADE</v>
          </cell>
          <cell r="R48" t="str">
            <v>Cadastrar somente ZA00</v>
          </cell>
          <cell r="T48">
            <v>3</v>
          </cell>
          <cell r="U48">
            <v>2.0899999999999998E-2</v>
          </cell>
          <cell r="W48">
            <v>472.28</v>
          </cell>
          <cell r="Y48">
            <v>3</v>
          </cell>
        </row>
        <row r="49">
          <cell r="C49" t="str">
            <v>F000028021</v>
          </cell>
          <cell r="D49" t="str">
            <v>BEXTRA 40MG SFDPO 10X2ML GVL BR</v>
          </cell>
          <cell r="E49">
            <v>7891268111972</v>
          </cell>
          <cell r="F49">
            <v>1021601370070</v>
          </cell>
          <cell r="G49">
            <v>522235203151414</v>
          </cell>
          <cell r="H49" t="str">
            <v>POSITIVA</v>
          </cell>
          <cell r="I49" t="str">
            <v>LABORATÓRIOS PFIZER LTDA</v>
          </cell>
          <cell r="J49" t="str">
            <v>BEXTRA IM/IV</v>
          </cell>
          <cell r="K49" t="str">
            <v>40 MG PO LIOF INJ CT 10 FA VD INC</v>
          </cell>
          <cell r="L49" t="str">
            <v>M01A3 - COXIBS</v>
          </cell>
          <cell r="M49" t="str">
            <v>M01A3</v>
          </cell>
          <cell r="N49" t="str">
            <v>IM</v>
          </cell>
          <cell r="O49" t="str">
            <v>Internal Medicine</v>
          </cell>
          <cell r="P49" t="str">
            <v>Restritos a Hospitais</v>
          </cell>
          <cell r="Q49" t="str">
            <v>ZTRADE</v>
          </cell>
          <cell r="R49" t="str">
            <v>Cadastrar somente ZA00</v>
          </cell>
          <cell r="T49">
            <v>3</v>
          </cell>
          <cell r="U49">
            <v>2.0899999999999998E-2</v>
          </cell>
          <cell r="W49">
            <v>472.28</v>
          </cell>
          <cell r="Y49">
            <v>3</v>
          </cell>
        </row>
        <row r="50">
          <cell r="C50" t="str">
            <v>F000033663</v>
          </cell>
          <cell r="D50" t="str">
            <v>BEXTRA 40MG SFDPO 10X2ML GVL BR</v>
          </cell>
          <cell r="E50">
            <v>7891268111972</v>
          </cell>
          <cell r="F50">
            <v>1021601370070</v>
          </cell>
          <cell r="G50">
            <v>522235203151414</v>
          </cell>
          <cell r="H50" t="str">
            <v>POSITIVA</v>
          </cell>
          <cell r="I50" t="str">
            <v>LABORATÓRIOS PFIZER LTDA</v>
          </cell>
          <cell r="J50" t="str">
            <v>BEXTRA IM/IV</v>
          </cell>
          <cell r="K50" t="str">
            <v>40 MG PO LIOF INJ CT 10 FA VD INC</v>
          </cell>
          <cell r="L50" t="str">
            <v>M01A3 - COXIBS</v>
          </cell>
          <cell r="M50" t="str">
            <v>M01A3</v>
          </cell>
          <cell r="N50" t="str">
            <v>IM</v>
          </cell>
          <cell r="O50" t="str">
            <v>Internal Medicine</v>
          </cell>
          <cell r="P50" t="str">
            <v>Restritos a Hospitais</v>
          </cell>
          <cell r="Q50" t="str">
            <v>ZTRADE</v>
          </cell>
          <cell r="R50" t="str">
            <v>Cadastrar somente ZA00</v>
          </cell>
          <cell r="T50">
            <v>3</v>
          </cell>
          <cell r="U50">
            <v>2.0899999999999998E-2</v>
          </cell>
          <cell r="W50">
            <v>472.28</v>
          </cell>
          <cell r="Y50">
            <v>3</v>
          </cell>
        </row>
        <row r="51">
          <cell r="C51" t="str">
            <v>F00005551260</v>
          </cell>
          <cell r="D51" t="str">
            <v>CAL PLUS MNRL MINIS 200IU 60CT FG (BRZL)*</v>
          </cell>
          <cell r="E51">
            <v>7891268044164</v>
          </cell>
          <cell r="H51" t="str">
            <v>NEUTRA</v>
          </cell>
          <cell r="I51" t="str">
            <v>CONSUMER</v>
          </cell>
          <cell r="J51" t="str">
            <v>CALTRATE MINI 200UI</v>
          </cell>
          <cell r="K51" t="str">
            <v>1 X 60 TB</v>
          </cell>
          <cell r="L51" t="e">
            <v>#N/A</v>
          </cell>
          <cell r="M51" t="e">
            <v>#N/A</v>
          </cell>
          <cell r="N51" t="str">
            <v>PCH</v>
          </cell>
          <cell r="O51" t="str">
            <v>Consumer Wellness</v>
          </cell>
          <cell r="P51" t="str">
            <v>Alimentos</v>
          </cell>
          <cell r="Q51" t="str">
            <v>ZTRADE</v>
          </cell>
          <cell r="R51" t="str">
            <v>Cadastrar somente ZA00 (Reajuste somente a partir de 01/05/19) - DF (PF 18%)</v>
          </cell>
          <cell r="T51" t="e">
            <v>#N/A</v>
          </cell>
          <cell r="U51" t="e">
            <v>#N/A</v>
          </cell>
          <cell r="W51">
            <v>63.47</v>
          </cell>
          <cell r="Y51" t="str">
            <v>N/A</v>
          </cell>
        </row>
        <row r="52">
          <cell r="C52" t="str">
            <v>F00005550132</v>
          </cell>
          <cell r="D52" t="str">
            <v>CALTRATE 400 IU +D 30CT (BRAZIL)</v>
          </cell>
          <cell r="H52" t="str">
            <v>NEGATIVA</v>
          </cell>
          <cell r="I52" t="str">
            <v>CONSUMER</v>
          </cell>
          <cell r="J52" t="str">
            <v>CALTRATE 400+ D</v>
          </cell>
          <cell r="K52" t="str">
            <v>400 UI COM REV CT FR PLAS OPC X 30</v>
          </cell>
          <cell r="L52" t="e">
            <v>#N/A</v>
          </cell>
          <cell r="M52" t="e">
            <v>#N/A</v>
          </cell>
          <cell r="N52" t="str">
            <v>Não comercializado</v>
          </cell>
          <cell r="O52" t="str">
            <v>Consumer Health</v>
          </cell>
          <cell r="Q52" t="str">
            <v>ZTRADE</v>
          </cell>
          <cell r="R52" t="str">
            <v>Não subir preço</v>
          </cell>
          <cell r="T52" t="e">
            <v>#N/A</v>
          </cell>
          <cell r="U52" t="e">
            <v>#N/A</v>
          </cell>
          <cell r="W52">
            <v>29.67</v>
          </cell>
          <cell r="Y52" t="e">
            <v>#N/A</v>
          </cell>
        </row>
        <row r="53">
          <cell r="C53" t="str">
            <v>F00005550162</v>
          </cell>
          <cell r="D53" t="str">
            <v>CALTRATE 400 IU +D 60CT (BRAZIL)</v>
          </cell>
          <cell r="H53" t="str">
            <v>NEGATIVA</v>
          </cell>
          <cell r="I53" t="str">
            <v>CONSUMER</v>
          </cell>
          <cell r="J53" t="str">
            <v>CALTRATE 400+ D</v>
          </cell>
          <cell r="K53" t="str">
            <v>400 UI COM REV CT FR PLAS OPC X 60</v>
          </cell>
          <cell r="L53" t="e">
            <v>#N/A</v>
          </cell>
          <cell r="M53" t="e">
            <v>#N/A</v>
          </cell>
          <cell r="N53" t="str">
            <v>Não comercializado</v>
          </cell>
          <cell r="O53" t="str">
            <v>Consumer Health</v>
          </cell>
          <cell r="Q53" t="str">
            <v>ZTRADE</v>
          </cell>
          <cell r="R53" t="str">
            <v>Não subir preço</v>
          </cell>
          <cell r="T53" t="e">
            <v>#N/A</v>
          </cell>
          <cell r="U53" t="e">
            <v>#N/A</v>
          </cell>
          <cell r="W53">
            <v>59.32</v>
          </cell>
          <cell r="Y53" t="e">
            <v>#N/A</v>
          </cell>
        </row>
        <row r="54">
          <cell r="C54" t="str">
            <v>F00005550108</v>
          </cell>
          <cell r="D54" t="str">
            <v>CALTRATE 400IU +D 6CT (BRAZL) COMMERCIAL</v>
          </cell>
          <cell r="H54" t="str">
            <v>NEGATIVA</v>
          </cell>
          <cell r="I54" t="str">
            <v>CONSUMER</v>
          </cell>
          <cell r="J54" t="str">
            <v>CALTRATE 400+ D</v>
          </cell>
          <cell r="K54" t="str">
            <v>400 UI COM REV CT FR PLAS OPC X 6</v>
          </cell>
          <cell r="L54" t="e">
            <v>#N/A</v>
          </cell>
          <cell r="M54" t="e">
            <v>#N/A</v>
          </cell>
          <cell r="N54" t="str">
            <v>Não comercializado</v>
          </cell>
          <cell r="O54" t="str">
            <v>Consumer Health</v>
          </cell>
          <cell r="Q54" t="str">
            <v>ZTRADE</v>
          </cell>
          <cell r="R54" t="str">
            <v>Não subir preço</v>
          </cell>
          <cell r="T54" t="e">
            <v>#N/A</v>
          </cell>
          <cell r="U54" t="e">
            <v>#N/A</v>
          </cell>
          <cell r="W54">
            <v>5.45</v>
          </cell>
          <cell r="Y54" t="e">
            <v>#N/A</v>
          </cell>
        </row>
        <row r="55">
          <cell r="C55" t="str">
            <v>F00005550139</v>
          </cell>
          <cell r="D55" t="str">
            <v>CALTRATE 600+D 200IU 30CT FG (BRAZIL)*</v>
          </cell>
          <cell r="E55">
            <v>7891045040884</v>
          </cell>
          <cell r="F55" t="str">
            <v>N/A</v>
          </cell>
          <cell r="G55" t="str">
            <v>N/A</v>
          </cell>
          <cell r="H55" t="str">
            <v>NEUTRA</v>
          </cell>
          <cell r="I55" t="str">
            <v>CONSUMER</v>
          </cell>
          <cell r="J55" t="str">
            <v>CALTRATE 600+ D</v>
          </cell>
          <cell r="K55" t="str">
            <v>600 MG + 400 UI COM REV CT FR PLAS OPC X 30</v>
          </cell>
          <cell r="L55" t="e">
            <v>#N/A</v>
          </cell>
          <cell r="M55" t="e">
            <v>#N/A</v>
          </cell>
          <cell r="N55" t="str">
            <v>PCH</v>
          </cell>
          <cell r="O55" t="str">
            <v>Consumer Wellness</v>
          </cell>
          <cell r="P55" t="str">
            <v>Alimentos</v>
          </cell>
          <cell r="Q55" t="str">
            <v>ZTRADE</v>
          </cell>
          <cell r="R55" t="str">
            <v>Cadastrar somente ZA00 (Reajuste somente a partir de 01/05/19) - DF (PF 18%)</v>
          </cell>
          <cell r="T55" t="e">
            <v>#N/A</v>
          </cell>
          <cell r="U55" t="e">
            <v>#N/A</v>
          </cell>
          <cell r="W55">
            <v>33.53</v>
          </cell>
          <cell r="Y55" t="str">
            <v>N/A</v>
          </cell>
        </row>
        <row r="56">
          <cell r="C56" t="str">
            <v>F00005550170</v>
          </cell>
          <cell r="D56" t="str">
            <v>CALTRATE 600+D 200IU 60CT FG (BRAZIL)*</v>
          </cell>
          <cell r="E56">
            <v>7891045040891</v>
          </cell>
          <cell r="F56" t="str">
            <v>N/A</v>
          </cell>
          <cell r="G56" t="str">
            <v>N/A</v>
          </cell>
          <cell r="H56" t="str">
            <v>NEUTRA</v>
          </cell>
          <cell r="I56" t="str">
            <v>CONSUMER</v>
          </cell>
          <cell r="J56" t="str">
            <v>CALTRATE 600+ D</v>
          </cell>
          <cell r="K56" t="str">
            <v>600 MG + 400 UI COM REV CT FR PLAS OPC X 60</v>
          </cell>
          <cell r="L56" t="e">
            <v>#N/A</v>
          </cell>
          <cell r="M56" t="e">
            <v>#N/A</v>
          </cell>
          <cell r="N56" t="str">
            <v>PCH</v>
          </cell>
          <cell r="O56" t="str">
            <v>Consumer Wellness</v>
          </cell>
          <cell r="P56" t="str">
            <v>Alimentos</v>
          </cell>
          <cell r="Q56" t="str">
            <v>ZTRADE</v>
          </cell>
          <cell r="R56" t="str">
            <v>Cadastrar somente ZA00 (Reajuste somente a partir de 01/05/19) - DF (PF 18%)</v>
          </cell>
          <cell r="T56" t="e">
            <v>#N/A</v>
          </cell>
          <cell r="U56" t="e">
            <v>#N/A</v>
          </cell>
          <cell r="W56">
            <v>63.47</v>
          </cell>
          <cell r="Y56" t="str">
            <v>N/A</v>
          </cell>
        </row>
        <row r="57">
          <cell r="C57" t="str">
            <v>F000185138</v>
          </cell>
          <cell r="D57" t="str">
            <v>CALTRATE 600+D 30 TB SAMPLE</v>
          </cell>
          <cell r="H57" t="str">
            <v>NEGATIVA</v>
          </cell>
          <cell r="I57" t="str">
            <v>CONSUMER</v>
          </cell>
          <cell r="J57" t="str">
            <v>CALTRATE 600+D</v>
          </cell>
          <cell r="K57" t="str">
            <v>600 MG + 400 UI COM REV CT FR PLAS OPC X 30</v>
          </cell>
          <cell r="L57" t="e">
            <v>#N/A</v>
          </cell>
          <cell r="M57" t="e">
            <v>#N/A</v>
          </cell>
          <cell r="N57" t="str">
            <v>PCH</v>
          </cell>
          <cell r="O57" t="str">
            <v>Consumer Health</v>
          </cell>
          <cell r="Q57" t="str">
            <v>ZSAMPLE</v>
          </cell>
          <cell r="R57" t="str">
            <v>Não subir preço</v>
          </cell>
          <cell r="T57" t="e">
            <v>#N/A</v>
          </cell>
          <cell r="U57" t="e">
            <v>#N/A</v>
          </cell>
          <cell r="W57">
            <v>26.36</v>
          </cell>
          <cell r="Y57" t="str">
            <v>N/A</v>
          </cell>
        </row>
        <row r="58">
          <cell r="C58" t="str">
            <v>F000203938</v>
          </cell>
          <cell r="D58" t="str">
            <v>CALTRATE 600+D 30CP</v>
          </cell>
          <cell r="H58" t="str">
            <v>NEGATIVA</v>
          </cell>
          <cell r="I58" t="str">
            <v>CONSUMER</v>
          </cell>
          <cell r="J58" t="str">
            <v>CALTRATE 600+D</v>
          </cell>
          <cell r="K58" t="str">
            <v>COM REV CT FR PLAS OPC X 30</v>
          </cell>
          <cell r="L58" t="e">
            <v>#N/A</v>
          </cell>
          <cell r="M58" t="e">
            <v>#N/A</v>
          </cell>
          <cell r="N58" t="str">
            <v>Não comercializado</v>
          </cell>
          <cell r="O58" t="str">
            <v>Consumer Health</v>
          </cell>
          <cell r="Q58" t="str">
            <v>ZTRADE</v>
          </cell>
          <cell r="R58" t="str">
            <v>Não subir preço</v>
          </cell>
          <cell r="T58" t="e">
            <v>#N/A</v>
          </cell>
          <cell r="U58" t="e">
            <v>#N/A</v>
          </cell>
          <cell r="W58">
            <v>29.67</v>
          </cell>
          <cell r="Y58" t="e">
            <v>#N/A</v>
          </cell>
        </row>
        <row r="59">
          <cell r="C59" t="str">
            <v>F000203939</v>
          </cell>
          <cell r="D59" t="str">
            <v>CALTRATE 600+D 60CP</v>
          </cell>
          <cell r="H59" t="str">
            <v>NEGATIVA</v>
          </cell>
          <cell r="I59" t="str">
            <v>CONSUMER</v>
          </cell>
          <cell r="J59" t="str">
            <v>CALTRATE 600+D</v>
          </cell>
          <cell r="K59" t="str">
            <v>COM REV CT FR PLAS OPC X 60</v>
          </cell>
          <cell r="L59" t="e">
            <v>#N/A</v>
          </cell>
          <cell r="M59" t="e">
            <v>#N/A</v>
          </cell>
          <cell r="N59" t="str">
            <v>Não comercializado</v>
          </cell>
          <cell r="O59" t="str">
            <v>Consumer Health</v>
          </cell>
          <cell r="Q59" t="str">
            <v>ZTRADE</v>
          </cell>
          <cell r="R59" t="str">
            <v>Não subir preço</v>
          </cell>
          <cell r="T59" t="e">
            <v>#N/A</v>
          </cell>
          <cell r="U59" t="e">
            <v>#N/A</v>
          </cell>
          <cell r="W59">
            <v>59.32</v>
          </cell>
          <cell r="Y59" t="e">
            <v>#N/A</v>
          </cell>
        </row>
        <row r="60">
          <cell r="C60" t="str">
            <v>F000148838</v>
          </cell>
          <cell r="D60" t="str">
            <v>CALTRATE 600+M 1X30 TB</v>
          </cell>
          <cell r="H60" t="str">
            <v>NEGATIVA</v>
          </cell>
          <cell r="I60" t="str">
            <v>CONSUMER</v>
          </cell>
          <cell r="J60" t="str">
            <v>CALTRATE 600+M</v>
          </cell>
          <cell r="K60" t="str">
            <v>1 X 30 TB</v>
          </cell>
          <cell r="L60" t="e">
            <v>#N/A</v>
          </cell>
          <cell r="M60" t="e">
            <v>#N/A</v>
          </cell>
          <cell r="N60" t="str">
            <v>Não comercializado</v>
          </cell>
          <cell r="O60" t="str">
            <v>Consumer Health</v>
          </cell>
          <cell r="Q60" t="str">
            <v>ZTRADE</v>
          </cell>
          <cell r="R60" t="str">
            <v>Não subir preço</v>
          </cell>
          <cell r="T60" t="e">
            <v>#N/A</v>
          </cell>
          <cell r="U60" t="e">
            <v>#N/A</v>
          </cell>
          <cell r="W60">
            <v>27.65</v>
          </cell>
          <cell r="Y60" t="e">
            <v>#N/A</v>
          </cell>
        </row>
        <row r="61">
          <cell r="C61" t="str">
            <v>F000148840</v>
          </cell>
          <cell r="D61" t="str">
            <v>CALTRATE 600+M 1X60 TB</v>
          </cell>
          <cell r="H61" t="str">
            <v>NEGATIVA</v>
          </cell>
          <cell r="I61" t="str">
            <v>CONSUMER</v>
          </cell>
          <cell r="J61" t="str">
            <v>CALTRATE 600+M</v>
          </cell>
          <cell r="K61" t="str">
            <v>1 X 60 TB</v>
          </cell>
          <cell r="L61" t="e">
            <v>#N/A</v>
          </cell>
          <cell r="M61" t="e">
            <v>#N/A</v>
          </cell>
          <cell r="N61" t="str">
            <v>Não comercializado</v>
          </cell>
          <cell r="O61" t="str">
            <v>Consumer Health</v>
          </cell>
          <cell r="Q61" t="str">
            <v>ZTRADE</v>
          </cell>
          <cell r="R61" t="str">
            <v>Não subir preço</v>
          </cell>
          <cell r="T61" t="e">
            <v>#N/A</v>
          </cell>
          <cell r="U61" t="e">
            <v>#N/A</v>
          </cell>
          <cell r="W61">
            <v>55.34</v>
          </cell>
          <cell r="Y61" t="e">
            <v>#N/A</v>
          </cell>
        </row>
        <row r="62">
          <cell r="C62" t="str">
            <v>F000167002</v>
          </cell>
          <cell r="D62" t="str">
            <v>CAMPTOSAR 20mg/ml SSOL 1x2ml PVL BR</v>
          </cell>
          <cell r="E62">
            <v>7891268100150</v>
          </cell>
          <cell r="F62">
            <v>1211004340012</v>
          </cell>
          <cell r="G62">
            <v>522718010070817</v>
          </cell>
          <cell r="H62" t="str">
            <v>POSITIVA</v>
          </cell>
          <cell r="I62" t="str">
            <v>WYETH INDÚSTRIA FARMACÊUTICA LTDA</v>
          </cell>
          <cell r="J62" t="str">
            <v>CAMPTOSAR</v>
          </cell>
          <cell r="K62" t="str">
            <v>20 MG/ML SOL INJ CT FA PLAS AMB X 2 ML (REST HOSP) </v>
          </cell>
          <cell r="L62" t="str">
            <v>L01C3 - AGENTES ANTINEOPLÁSICOS CAMPTOTECINAS</v>
          </cell>
          <cell r="M62" t="str">
            <v>L01C3</v>
          </cell>
          <cell r="N62" t="str">
            <v>IM</v>
          </cell>
          <cell r="O62" t="str">
            <v xml:space="preserve"> ONCOLOGY</v>
          </cell>
          <cell r="P62" t="str">
            <v>Isento ICMS (exceto Goias)</v>
          </cell>
          <cell r="Q62" t="str">
            <v>ZTRADE</v>
          </cell>
          <cell r="R62" t="str">
            <v>Cadastrar alíquota 0% p todos estados (Exceto Goias) - Somente ZA00</v>
          </cell>
          <cell r="T62">
            <v>3</v>
          </cell>
          <cell r="U62">
            <v>2.0899999999999998E-2</v>
          </cell>
          <cell r="W62">
            <v>780.92</v>
          </cell>
          <cell r="Y62">
            <v>3</v>
          </cell>
        </row>
        <row r="63">
          <cell r="C63" t="str">
            <v>F000166250</v>
          </cell>
          <cell r="D63" t="str">
            <v>CAMPTOSAR 20mg/ml SSOL 1x5ml PVL BR</v>
          </cell>
          <cell r="E63">
            <v>7891268100167</v>
          </cell>
          <cell r="F63">
            <v>1211004340020</v>
          </cell>
          <cell r="G63">
            <v>522718010070917</v>
          </cell>
          <cell r="H63" t="str">
            <v>POSITIVA</v>
          </cell>
          <cell r="I63" t="str">
            <v>WYETH INDÚSTRIA FARMACÊUTICA LTDA</v>
          </cell>
          <cell r="J63" t="str">
            <v>CAMPTOSAR</v>
          </cell>
          <cell r="K63" t="str">
            <v>20 MG/ML SOL INJ CT FA PLAS AMB X 5 ML (REST HOSP) </v>
          </cell>
          <cell r="L63" t="str">
            <v>L01C3 - AGENTES ANTINEOPLÁSICOS CAMPTOTECINAS</v>
          </cell>
          <cell r="M63" t="str">
            <v>L01C3</v>
          </cell>
          <cell r="N63" t="str">
            <v>IM</v>
          </cell>
          <cell r="O63" t="str">
            <v xml:space="preserve"> ONCOLOGY</v>
          </cell>
          <cell r="P63" t="str">
            <v>Isento ICMS (exceto Goias)</v>
          </cell>
          <cell r="Q63" t="str">
            <v>ZTRADE</v>
          </cell>
          <cell r="R63" t="str">
            <v>Cadastrar alíquota 0% p todos estados (Exceto Goias) - Somente ZA00</v>
          </cell>
          <cell r="T63">
            <v>3</v>
          </cell>
          <cell r="U63">
            <v>2.0899999999999998E-2</v>
          </cell>
          <cell r="W63">
            <v>1929.43</v>
          </cell>
          <cell r="Y63">
            <v>3</v>
          </cell>
        </row>
        <row r="64">
          <cell r="C64" t="str">
            <v>F000142910</v>
          </cell>
          <cell r="D64" t="str">
            <v>CARDURAN XL 4 mg TAB 1x10 BLST BR SAM</v>
          </cell>
          <cell r="H64" t="str">
            <v>POSITIVA</v>
          </cell>
          <cell r="I64" t="str">
            <v>WYETH INDÚSTRIA FARMACÊUTICA LTDA</v>
          </cell>
          <cell r="J64" t="str">
            <v>CARDURAN</v>
          </cell>
          <cell r="K64" t="str">
            <v>4 MG COM REV LIB CONT CT BL AL/AL X 10</v>
          </cell>
          <cell r="L64" t="str">
            <v>C02A2 - ANTI-HIPERTENSIVOS PURO-AÇÃO PERIFÉRICA</v>
          </cell>
          <cell r="M64" t="str">
            <v>C02A2</v>
          </cell>
          <cell r="N64" t="str">
            <v>EM</v>
          </cell>
          <cell r="O64" t="str">
            <v>MAN HEALTH</v>
          </cell>
          <cell r="Q64" t="str">
            <v>ZSAMPLE</v>
          </cell>
          <cell r="T64">
            <v>2</v>
          </cell>
          <cell r="U64">
            <v>2.47E-2</v>
          </cell>
          <cell r="W64">
            <v>76.459999999999994</v>
          </cell>
          <cell r="Y64">
            <v>2</v>
          </cell>
        </row>
        <row r="65">
          <cell r="C65" t="str">
            <v>F000106714</v>
          </cell>
          <cell r="D65" t="str">
            <v>CARDURAN XL 4 mg TAB 3x10 BLST BR</v>
          </cell>
          <cell r="E65">
            <v>7891268109122</v>
          </cell>
          <cell r="F65">
            <v>1211003980034</v>
          </cell>
          <cell r="G65">
            <v>522717110060817</v>
          </cell>
          <cell r="H65" t="str">
            <v>POSITIVA</v>
          </cell>
          <cell r="I65" t="str">
            <v>WYETH INDÚSTRIA FARMACÊUTICA LTDA</v>
          </cell>
          <cell r="J65" t="str">
            <v>CARDURAN XL</v>
          </cell>
          <cell r="K65" t="str">
            <v>4 MG COM REV LIB CONTR CT BL AL/AL X 30</v>
          </cell>
          <cell r="L65" t="str">
            <v>C02A2 - ANTI-HIPERTENSIVOS PURO-AÇÃO PERIFÉRICA</v>
          </cell>
          <cell r="M65" t="str">
            <v>C02A2</v>
          </cell>
          <cell r="N65" t="str">
            <v>EM</v>
          </cell>
          <cell r="O65" t="str">
            <v>MAN HEALTH</v>
          </cell>
          <cell r="Q65" t="str">
            <v>ZTRADE</v>
          </cell>
          <cell r="T65">
            <v>2</v>
          </cell>
          <cell r="U65">
            <v>2.47E-2</v>
          </cell>
          <cell r="W65">
            <v>229.4</v>
          </cell>
          <cell r="Y65">
            <v>2</v>
          </cell>
        </row>
        <row r="66">
          <cell r="C66" t="str">
            <v>F000204161</v>
          </cell>
          <cell r="D66" t="str">
            <v>CARTRAX  20mg/30mg/g VAGCR 1ATUBx35g BR</v>
          </cell>
          <cell r="E66">
            <v>7891268110012</v>
          </cell>
          <cell r="F66">
            <v>1211004220017</v>
          </cell>
          <cell r="G66">
            <v>522718040080017</v>
          </cell>
          <cell r="H66" t="str">
            <v>NEGATIVA</v>
          </cell>
          <cell r="I66" t="str">
            <v>WYETH INDÚSTRIA FARMACÊUTICA LTDA</v>
          </cell>
          <cell r="J66" t="str">
            <v>CARTRAX</v>
          </cell>
          <cell r="K66" t="str">
            <v>30 MG/G + 20 MG/G CREM VAG CT TB AL X 35 G + 7 APLIC</v>
          </cell>
          <cell r="L66" t="str">
            <v>G01A2 - TRICOMONICIDAS TÓPICOS</v>
          </cell>
          <cell r="M66" t="str">
            <v>G01A2</v>
          </cell>
          <cell r="N66" t="str">
            <v>Registro Caducado</v>
          </cell>
          <cell r="O66" t="str">
            <v>Registro Caducado</v>
          </cell>
          <cell r="Q66" t="str">
            <v>ZTRADE</v>
          </cell>
          <cell r="R66" t="str">
            <v>Não subir preço</v>
          </cell>
          <cell r="T66">
            <v>1</v>
          </cell>
          <cell r="U66">
            <v>2.8400000000000002E-2</v>
          </cell>
          <cell r="W66">
            <v>59.99</v>
          </cell>
          <cell r="Y66">
            <v>1</v>
          </cell>
        </row>
        <row r="67">
          <cell r="C67" t="str">
            <v>F000204246</v>
          </cell>
          <cell r="D67" t="str">
            <v>CARTRAX  20mg/30mg/g VAGCR 1X35g BR SAM</v>
          </cell>
          <cell r="H67" t="str">
            <v>NEGATIVA</v>
          </cell>
          <cell r="I67" t="str">
            <v>WYETH INDÚSTRIA FARMACÊUTICA LTDA</v>
          </cell>
          <cell r="J67" t="str">
            <v>CARTRAX</v>
          </cell>
          <cell r="K67" t="str">
            <v>30 MG/G + 20 MG/G CREM VAG CT TB AL X 35 G + 7 APLIC</v>
          </cell>
          <cell r="L67" t="str">
            <v>G01A2 - TRICOMONICIDAS TÓPICOS</v>
          </cell>
          <cell r="M67" t="str">
            <v>G01A2</v>
          </cell>
          <cell r="N67" t="str">
            <v>Registro Caducado</v>
          </cell>
          <cell r="O67" t="str">
            <v>Registro Caducado</v>
          </cell>
          <cell r="Q67" t="str">
            <v>ZSAMPLE</v>
          </cell>
          <cell r="R67" t="str">
            <v>Não subir preço</v>
          </cell>
          <cell r="T67">
            <v>1</v>
          </cell>
          <cell r="U67">
            <v>2.8400000000000002E-2</v>
          </cell>
          <cell r="W67">
            <v>59.99</v>
          </cell>
          <cell r="Y67">
            <v>1</v>
          </cell>
        </row>
        <row r="68">
          <cell r="C68" t="str">
            <v>F000113417</v>
          </cell>
          <cell r="D68" t="str">
            <v>CAVERJECT 10mcg/ml SFDPO 1x1ml VIAL BR</v>
          </cell>
          <cell r="E68">
            <v>7891268100709</v>
          </cell>
          <cell r="F68">
            <v>1211004070031</v>
          </cell>
          <cell r="G68">
            <v>522718030077917</v>
          </cell>
          <cell r="H68" t="str">
            <v>NEGATIVA</v>
          </cell>
          <cell r="I68" t="str">
            <v>WYETH INDÚSTRIA FARMACÊUTICA LTDA</v>
          </cell>
          <cell r="J68" t="str">
            <v>CAVERJECT</v>
          </cell>
          <cell r="K68" t="str">
            <v>10 MCG PO LIOF INJ EST FA VD INC + SER VD INC X 1 ML DIL + 2 AG + 2 COMPRES ANTIS</v>
          </cell>
          <cell r="L68" t="str">
            <v>G04E9 - OUTROS PRODUTOS PARA DISFUNÇÃO ERÉTIL</v>
          </cell>
          <cell r="M68" t="str">
            <v>G04E9</v>
          </cell>
          <cell r="N68" t="str">
            <v>IM</v>
          </cell>
          <cell r="O68" t="str">
            <v>MAN HEALTH</v>
          </cell>
          <cell r="Q68" t="str">
            <v>ZTRADE</v>
          </cell>
          <cell r="T68">
            <v>3</v>
          </cell>
          <cell r="U68">
            <v>2.0899999999999998E-2</v>
          </cell>
          <cell r="W68">
            <v>62.07</v>
          </cell>
          <cell r="Y68">
            <v>3</v>
          </cell>
        </row>
        <row r="69">
          <cell r="C69" t="str">
            <v>F000116653</v>
          </cell>
          <cell r="D69" t="str">
            <v>CAVERJECT 20mcg/ml SFDPO 1x1ml VIAL BR</v>
          </cell>
          <cell r="E69">
            <v>7891268100716</v>
          </cell>
          <cell r="F69">
            <v>1211004070041</v>
          </cell>
          <cell r="G69">
            <v>522718030078017</v>
          </cell>
          <cell r="H69" t="str">
            <v>NEGATIVA</v>
          </cell>
          <cell r="I69" t="str">
            <v>WYETH INDÚSTRIA FARMACÊUTICA LTDA</v>
          </cell>
          <cell r="J69" t="str">
            <v>CAVERJECT</v>
          </cell>
          <cell r="K69" t="str">
            <v>20 MCG PO LIOF INJ EST FA VD INC + SER VD INC X 1 ML DIL + 2 AG + 2 COMPRES ANTIS</v>
          </cell>
          <cell r="L69" t="str">
            <v>G04E9 - OUTROS PRODUTOS PARA DISFUNÇÃO ERÉTIL</v>
          </cell>
          <cell r="M69" t="str">
            <v>G04E9</v>
          </cell>
          <cell r="N69" t="str">
            <v>IM</v>
          </cell>
          <cell r="O69" t="str">
            <v>MAN HEALTH</v>
          </cell>
          <cell r="Q69" t="str">
            <v>ZTRADE</v>
          </cell>
          <cell r="T69">
            <v>3</v>
          </cell>
          <cell r="U69">
            <v>2.0899999999999998E-2</v>
          </cell>
          <cell r="W69">
            <v>87.44</v>
          </cell>
          <cell r="Y69">
            <v>3</v>
          </cell>
        </row>
        <row r="70">
          <cell r="C70" t="str">
            <v>F000203928</v>
          </cell>
          <cell r="D70" t="str">
            <v>CELEBRA 100mg HFC 2 BLSTx10 EA BR (C1)</v>
          </cell>
          <cell r="E70">
            <v>7891268100808</v>
          </cell>
          <cell r="F70">
            <v>1211004110033</v>
          </cell>
          <cell r="G70">
            <v>522718030075817</v>
          </cell>
          <cell r="H70" t="str">
            <v>POSITIVA</v>
          </cell>
          <cell r="I70" t="str">
            <v>WYETH INDÚSTRIA FARMACÊUTICA LTDA</v>
          </cell>
          <cell r="J70" t="str">
            <v>CELEBRA</v>
          </cell>
          <cell r="K70" t="str">
            <v>100 MG CAP GEL DURA CT BL AL PLAS INC X 20</v>
          </cell>
          <cell r="L70" t="str">
            <v>M01A3 - COXIBS</v>
          </cell>
          <cell r="M70" t="str">
            <v>M01A3</v>
          </cell>
          <cell r="N70" t="str">
            <v>EM</v>
          </cell>
          <cell r="O70" t="str">
            <v>PAIN &amp; INFLAMMATION / SNC</v>
          </cell>
          <cell r="Q70" t="str">
            <v>ZTRADE</v>
          </cell>
          <cell r="T70">
            <v>3</v>
          </cell>
          <cell r="U70">
            <v>2.0899999999999998E-2</v>
          </cell>
          <cell r="W70">
            <v>48.56</v>
          </cell>
          <cell r="Y70">
            <v>3</v>
          </cell>
        </row>
        <row r="71">
          <cell r="C71" t="str">
            <v>F000024840</v>
          </cell>
          <cell r="D71" t="str">
            <v>CELEBRA 200MG CAP 3x10 BLST GOV</v>
          </cell>
          <cell r="E71">
            <v>7891268100822</v>
          </cell>
          <cell r="F71">
            <v>1211004110106</v>
          </cell>
          <cell r="G71">
            <v>522718030075417</v>
          </cell>
          <cell r="H71" t="str">
            <v>POSITIVA</v>
          </cell>
          <cell r="I71" t="str">
            <v>WYETH INDÚSTRIA FARMACÊUTICA LTDA</v>
          </cell>
          <cell r="J71" t="str">
            <v>CELEBRA</v>
          </cell>
          <cell r="K71" t="str">
            <v>200 MG CAP GEL DURA CT BL AL PLAS INC X 30</v>
          </cell>
          <cell r="L71" t="str">
            <v>M01A3 - COXIBS</v>
          </cell>
          <cell r="M71" t="str">
            <v>M01A3</v>
          </cell>
          <cell r="N71" t="str">
            <v>EM</v>
          </cell>
          <cell r="O71" t="str">
            <v>PAIN &amp; INFLAMMATION / SNC</v>
          </cell>
          <cell r="Q71" t="str">
            <v>ZTRADE</v>
          </cell>
          <cell r="T71">
            <v>3</v>
          </cell>
          <cell r="U71">
            <v>2.0899999999999998E-2</v>
          </cell>
          <cell r="W71">
            <v>116.81</v>
          </cell>
          <cell r="Y71">
            <v>3</v>
          </cell>
        </row>
        <row r="72">
          <cell r="C72" t="str">
            <v>F000203929</v>
          </cell>
          <cell r="D72" t="str">
            <v>CELEBRA 200mg HFC 1 BLSTx10 EA BR (C1)</v>
          </cell>
          <cell r="E72">
            <v>7891268100815</v>
          </cell>
          <cell r="F72">
            <v>1211004110084</v>
          </cell>
          <cell r="G72">
            <v>522718030075517</v>
          </cell>
          <cell r="H72" t="str">
            <v>POSITIVA</v>
          </cell>
          <cell r="I72" t="str">
            <v>WYETH INDÚSTRIA FARMACÊUTICA LTDA</v>
          </cell>
          <cell r="J72" t="str">
            <v>CELEBRA</v>
          </cell>
          <cell r="K72" t="str">
            <v>200 MG CAP GEL DURA CT BL AL PLAS INC X 10</v>
          </cell>
          <cell r="L72" t="str">
            <v>M01A3 - COXIBS</v>
          </cell>
          <cell r="M72" t="str">
            <v>M01A3</v>
          </cell>
          <cell r="N72" t="str">
            <v>EM</v>
          </cell>
          <cell r="O72" t="str">
            <v>PAIN &amp; INFLAMMATION / SNC</v>
          </cell>
          <cell r="Q72" t="str">
            <v>ZTRADE</v>
          </cell>
          <cell r="T72">
            <v>3</v>
          </cell>
          <cell r="U72">
            <v>2.0899999999999998E-2</v>
          </cell>
          <cell r="W72">
            <v>39.97</v>
          </cell>
          <cell r="Y72">
            <v>3</v>
          </cell>
        </row>
        <row r="73">
          <cell r="C73" t="str">
            <v>F000203932</v>
          </cell>
          <cell r="D73" t="str">
            <v>CELEBRA 200mg HFC 1 BLSTx15 EA BR (C1)</v>
          </cell>
          <cell r="E73">
            <v>7891268101188</v>
          </cell>
          <cell r="F73">
            <v>1211004110122</v>
          </cell>
          <cell r="G73">
            <v>522718030075717</v>
          </cell>
          <cell r="H73" t="str">
            <v>POSITIVA</v>
          </cell>
          <cell r="I73" t="str">
            <v>WYETH INDÚSTRIA FARMACÊUTICA LTDA</v>
          </cell>
          <cell r="J73" t="str">
            <v>CELEBRA</v>
          </cell>
          <cell r="K73" t="str">
            <v>200 MG CAP GEL DURA CT BL AL PLAS INC X 15</v>
          </cell>
          <cell r="L73" t="str">
            <v>M01A3 - COXIBS</v>
          </cell>
          <cell r="M73" t="str">
            <v>M01A3</v>
          </cell>
          <cell r="N73" t="str">
            <v>EM</v>
          </cell>
          <cell r="O73" t="str">
            <v>PAIN &amp; INFLAMMATION / SNC</v>
          </cell>
          <cell r="Q73" t="str">
            <v>ZTRADE</v>
          </cell>
          <cell r="T73">
            <v>3</v>
          </cell>
          <cell r="U73">
            <v>2.0899999999999998E-2</v>
          </cell>
          <cell r="W73">
            <v>59.15</v>
          </cell>
          <cell r="Y73">
            <v>3</v>
          </cell>
        </row>
        <row r="74">
          <cell r="C74" t="str">
            <v>F000203927</v>
          </cell>
          <cell r="D74" t="str">
            <v>CELEBRA 200mg HFC 1 BLSTx4 EA BR (C1)</v>
          </cell>
          <cell r="E74">
            <v>7891268100457</v>
          </cell>
          <cell r="F74">
            <v>1211004110068</v>
          </cell>
          <cell r="G74">
            <v>522718030075617</v>
          </cell>
          <cell r="H74" t="str">
            <v>POSITIVA</v>
          </cell>
          <cell r="I74" t="str">
            <v>WYETH INDÚSTRIA FARMACÊUTICA LTDA</v>
          </cell>
          <cell r="J74" t="str">
            <v>CELEBRA</v>
          </cell>
          <cell r="K74" t="str">
            <v>200 MG CAP GEL DURA CT BL AL PLAS INC X 4</v>
          </cell>
          <cell r="L74" t="str">
            <v>M01A3 - COXIBS</v>
          </cell>
          <cell r="M74" t="str">
            <v>M01A3</v>
          </cell>
          <cell r="N74" t="str">
            <v>EM</v>
          </cell>
          <cell r="O74" t="str">
            <v>PAIN &amp; INFLAMMATION / SNC</v>
          </cell>
          <cell r="Q74" t="str">
            <v>ZTRADE</v>
          </cell>
          <cell r="T74">
            <v>3</v>
          </cell>
          <cell r="U74">
            <v>2.0899999999999998E-2</v>
          </cell>
          <cell r="W74">
            <v>15.78</v>
          </cell>
          <cell r="Y74">
            <v>3</v>
          </cell>
        </row>
        <row r="75">
          <cell r="C75" t="str">
            <v>F000204249</v>
          </cell>
          <cell r="D75" t="str">
            <v>CELEBRA 200mg HFC 1 BLSTx4 EA BR SAM(C1)</v>
          </cell>
          <cell r="H75" t="str">
            <v>POSITIVA</v>
          </cell>
          <cell r="I75" t="str">
            <v>WYETH INDÚSTRIA FARMACÊUTICA LTDA</v>
          </cell>
          <cell r="J75" t="str">
            <v>CELEBRA</v>
          </cell>
          <cell r="K75" t="str">
            <v>200 MG CAP GEL DURA CT BL AL PLAS INC X 4</v>
          </cell>
          <cell r="L75" t="str">
            <v>M01A3 - COXIBS</v>
          </cell>
          <cell r="M75" t="str">
            <v>M01A3</v>
          </cell>
          <cell r="N75" t="str">
            <v>EM</v>
          </cell>
          <cell r="O75" t="str">
            <v>PAIN &amp; INFLAMMATION / SNC</v>
          </cell>
          <cell r="Q75" t="str">
            <v>ZSAMPLE</v>
          </cell>
          <cell r="T75">
            <v>3</v>
          </cell>
          <cell r="U75">
            <v>2.0899999999999998E-2</v>
          </cell>
          <cell r="W75">
            <v>15.78</v>
          </cell>
          <cell r="Y75">
            <v>3</v>
          </cell>
        </row>
        <row r="76">
          <cell r="C76" t="str">
            <v>F000203930</v>
          </cell>
          <cell r="D76" t="str">
            <v>CELEBRA 200mg HFC 3 BLSTx10 EA BR (C1)</v>
          </cell>
          <cell r="E76">
            <v>7891268100822</v>
          </cell>
          <cell r="F76">
            <v>1211004110106</v>
          </cell>
          <cell r="G76">
            <v>522718030075417</v>
          </cell>
          <cell r="H76" t="str">
            <v>POSITIVA</v>
          </cell>
          <cell r="I76" t="str">
            <v>WYETH INDÚSTRIA FARMACÊUTICA LTDA</v>
          </cell>
          <cell r="J76" t="str">
            <v>CELEBRA</v>
          </cell>
          <cell r="K76" t="str">
            <v>200 MG CAP GEL DURA CT BL AL PLAS INC X 30</v>
          </cell>
          <cell r="L76" t="str">
            <v>M01A3 - COXIBS</v>
          </cell>
          <cell r="M76" t="str">
            <v>M01A3</v>
          </cell>
          <cell r="N76" t="str">
            <v>EM</v>
          </cell>
          <cell r="O76" t="str">
            <v>PAIN &amp; INFLAMMATION / SNC</v>
          </cell>
          <cell r="Q76" t="str">
            <v>ZTRADE</v>
          </cell>
          <cell r="T76">
            <v>3</v>
          </cell>
          <cell r="U76">
            <v>2.0899999999999998E-2</v>
          </cell>
          <cell r="W76">
            <v>116.81</v>
          </cell>
          <cell r="Y76">
            <v>3</v>
          </cell>
        </row>
        <row r="77">
          <cell r="C77" t="str">
            <v>F000024672</v>
          </cell>
          <cell r="D77" t="str">
            <v>CELECOXIBE 100MG CAP 1x20 BLST</v>
          </cell>
          <cell r="H77" t="str">
            <v>POSITIVA</v>
          </cell>
          <cell r="I77" t="str">
            <v>WYETH INDÚSTRIA FARMACÊUTICA LTDA</v>
          </cell>
          <cell r="J77" t="str">
            <v>CELECOXIBE</v>
          </cell>
          <cell r="K77" t="str">
            <v>100MG CAP 1x20 BLST</v>
          </cell>
          <cell r="L77" t="str">
            <v>M01A3 - COXIBS</v>
          </cell>
          <cell r="M77" t="str">
            <v>M01A3</v>
          </cell>
          <cell r="N77" t="str">
            <v>EM</v>
          </cell>
          <cell r="O77" t="str">
            <v>PAIN &amp; INFLAMMATION / SNC</v>
          </cell>
          <cell r="P77" t="str">
            <v>Genérico</v>
          </cell>
          <cell r="Q77" t="str">
            <v>ZSAMPLE</v>
          </cell>
          <cell r="T77">
            <v>3</v>
          </cell>
          <cell r="U77">
            <v>2.0899999999999998E-2</v>
          </cell>
          <cell r="W77">
            <v>4.2</v>
          </cell>
          <cell r="Y77">
            <v>3</v>
          </cell>
        </row>
        <row r="78">
          <cell r="C78" t="str">
            <v>F000024673</v>
          </cell>
          <cell r="D78" t="str">
            <v>CELECOXIBE 200MG CAP 1x10 BLST</v>
          </cell>
          <cell r="H78" t="str">
            <v>POSITIVA</v>
          </cell>
          <cell r="I78" t="str">
            <v>WYETH INDÚSTRIA FARMACÊUTICA LTDA</v>
          </cell>
          <cell r="J78" t="str">
            <v>CELECOXIBE</v>
          </cell>
          <cell r="K78" t="str">
            <v>200MG CAP 1x10 BLST</v>
          </cell>
          <cell r="L78" t="str">
            <v>M01A3 - COXIBS</v>
          </cell>
          <cell r="M78" t="str">
            <v>M01A3</v>
          </cell>
          <cell r="N78" t="str">
            <v>EM</v>
          </cell>
          <cell r="O78" t="str">
            <v>PAIN &amp; INFLAMMATION / SNC</v>
          </cell>
          <cell r="P78" t="str">
            <v>Genérico</v>
          </cell>
          <cell r="Q78" t="str">
            <v>ZSAMPLE</v>
          </cell>
          <cell r="T78">
            <v>3</v>
          </cell>
          <cell r="U78">
            <v>2.0899999999999998E-2</v>
          </cell>
          <cell r="W78">
            <v>2.68</v>
          </cell>
          <cell r="Y78">
            <v>3</v>
          </cell>
        </row>
        <row r="79">
          <cell r="C79" t="str">
            <v>F000024674</v>
          </cell>
          <cell r="D79" t="str">
            <v>CELECOXIBE 200MG CAP 1x15 BLST</v>
          </cell>
          <cell r="H79" t="str">
            <v>POSITIVA</v>
          </cell>
          <cell r="I79" t="str">
            <v>WYETH INDÚSTRIA FARMACÊUTICA LTDA</v>
          </cell>
          <cell r="J79" t="str">
            <v>CELECOXIBE</v>
          </cell>
          <cell r="K79" t="str">
            <v>200MG CAP 1x15 BLST</v>
          </cell>
          <cell r="L79" t="str">
            <v>M01A3 - COXIBS</v>
          </cell>
          <cell r="M79" t="str">
            <v>M01A3</v>
          </cell>
          <cell r="N79" t="str">
            <v>EM</v>
          </cell>
          <cell r="O79" t="str">
            <v>PAIN &amp; INFLAMMATION / SNC</v>
          </cell>
          <cell r="P79" t="str">
            <v>Genérico</v>
          </cell>
          <cell r="Q79" t="str">
            <v>ZSAMPLE</v>
          </cell>
          <cell r="T79">
            <v>3</v>
          </cell>
          <cell r="U79">
            <v>2.0899999999999998E-2</v>
          </cell>
          <cell r="W79">
            <v>4.95</v>
          </cell>
          <cell r="Y79">
            <v>3</v>
          </cell>
        </row>
        <row r="80">
          <cell r="C80" t="str">
            <v>F000024675</v>
          </cell>
          <cell r="D80" t="str">
            <v>CELECOXIBE 200MG CAP 1x30 BLST</v>
          </cell>
          <cell r="H80" t="str">
            <v>POSITIVA</v>
          </cell>
          <cell r="I80" t="str">
            <v>WYETH INDÚSTRIA FARMACÊUTICA LTDA</v>
          </cell>
          <cell r="J80" t="str">
            <v>CELECOXIBE</v>
          </cell>
          <cell r="K80" t="str">
            <v>200MG CAP 1x30 BLST</v>
          </cell>
          <cell r="L80" t="str">
            <v>M01A3 - COXIBS</v>
          </cell>
          <cell r="M80" t="str">
            <v>M01A3</v>
          </cell>
          <cell r="N80" t="str">
            <v>EM</v>
          </cell>
          <cell r="O80" t="str">
            <v>PAIN &amp; INFLAMMATION / SNC</v>
          </cell>
          <cell r="P80" t="str">
            <v>Genérico</v>
          </cell>
          <cell r="Q80" t="str">
            <v>ZSAMPLE</v>
          </cell>
          <cell r="T80">
            <v>3</v>
          </cell>
          <cell r="U80">
            <v>2.0899999999999998E-2</v>
          </cell>
          <cell r="W80">
            <v>9.57</v>
          </cell>
          <cell r="Y80">
            <v>3</v>
          </cell>
        </row>
        <row r="81">
          <cell r="C81" t="str">
            <v>F000018248</v>
          </cell>
          <cell r="D81" t="str">
            <v>CENTRUM BASE 1X150 BTL BR*</v>
          </cell>
          <cell r="E81">
            <v>7891045042741</v>
          </cell>
          <cell r="H81" t="str">
            <v>NEUTRA</v>
          </cell>
          <cell r="I81" t="str">
            <v>CONSUMER</v>
          </cell>
          <cell r="J81" t="str">
            <v>CENTRUM BASE</v>
          </cell>
          <cell r="K81" t="str">
            <v>1X150 BTL BR</v>
          </cell>
          <cell r="L81" t="e">
            <v>#N/A</v>
          </cell>
          <cell r="M81" t="e">
            <v>#N/A</v>
          </cell>
          <cell r="N81" t="str">
            <v>PCH</v>
          </cell>
          <cell r="O81" t="str">
            <v>Consumer Wellness</v>
          </cell>
          <cell r="P81" t="str">
            <v>Alimentos</v>
          </cell>
          <cell r="Q81" t="str">
            <v>ZTRADE</v>
          </cell>
          <cell r="R81" t="str">
            <v>Cadastrar somente ZA00 - DF (PF 18%)</v>
          </cell>
          <cell r="T81" t="e">
            <v>#N/A</v>
          </cell>
          <cell r="U81" t="e">
            <v>#N/A</v>
          </cell>
          <cell r="W81">
            <v>151.41999999999999</v>
          </cell>
          <cell r="Y81" t="str">
            <v>N/A</v>
          </cell>
        </row>
        <row r="82">
          <cell r="C82" t="str">
            <v>F000018243</v>
          </cell>
          <cell r="D82" t="str">
            <v>CENTRUM BASE 1X30 BTL BR*</v>
          </cell>
          <cell r="E82">
            <v>7891045040679</v>
          </cell>
          <cell r="H82" t="str">
            <v>NEUTRA</v>
          </cell>
          <cell r="I82" t="str">
            <v>CONSUMER</v>
          </cell>
          <cell r="J82" t="str">
            <v>CENTRUM BASE</v>
          </cell>
          <cell r="K82" t="str">
            <v>1X30 BTL BR</v>
          </cell>
          <cell r="L82" t="e">
            <v>#N/A</v>
          </cell>
          <cell r="M82" t="e">
            <v>#N/A</v>
          </cell>
          <cell r="N82" t="str">
            <v>PCH</v>
          </cell>
          <cell r="O82" t="str">
            <v>Consumer Wellness</v>
          </cell>
          <cell r="P82" t="str">
            <v>Alimentos</v>
          </cell>
          <cell r="Q82" t="str">
            <v>ZTRADE</v>
          </cell>
          <cell r="R82" t="str">
            <v>Cadastrar somente ZA00 - DF (PF 18%)</v>
          </cell>
          <cell r="T82" t="e">
            <v>#N/A</v>
          </cell>
          <cell r="U82" t="e">
            <v>#N/A</v>
          </cell>
          <cell r="W82">
            <v>43.39</v>
          </cell>
          <cell r="Y82" t="str">
            <v>N/A</v>
          </cell>
        </row>
        <row r="83">
          <cell r="C83" t="str">
            <v>F000018244</v>
          </cell>
          <cell r="D83" t="str">
            <v>CENTRUM BASE 1X60 BTL BR*</v>
          </cell>
          <cell r="E83">
            <v>7891045040686</v>
          </cell>
          <cell r="H83" t="str">
            <v>NEUTRA</v>
          </cell>
          <cell r="I83" t="str">
            <v>CONSUMER</v>
          </cell>
          <cell r="J83" t="str">
            <v>CENTRUM BASE</v>
          </cell>
          <cell r="K83" t="str">
            <v>1X60 BTL BR</v>
          </cell>
          <cell r="L83" t="e">
            <v>#N/A</v>
          </cell>
          <cell r="M83" t="e">
            <v>#N/A</v>
          </cell>
          <cell r="N83" t="str">
            <v>PCH</v>
          </cell>
          <cell r="O83" t="str">
            <v>Consumer Wellness</v>
          </cell>
          <cell r="P83" t="str">
            <v>Alimentos</v>
          </cell>
          <cell r="Q83" t="str">
            <v>ZTRADE</v>
          </cell>
          <cell r="R83" t="str">
            <v>Cadastrar somente ZA00 - DF (PF 18%)</v>
          </cell>
          <cell r="T83" t="e">
            <v>#N/A</v>
          </cell>
          <cell r="U83" t="e">
            <v>#N/A</v>
          </cell>
          <cell r="W83">
            <v>77.11</v>
          </cell>
          <cell r="Y83" t="str">
            <v>N/A</v>
          </cell>
        </row>
        <row r="84">
          <cell r="C84" t="str">
            <v>F000037349</v>
          </cell>
          <cell r="D84" t="str">
            <v>CENTRUM BASE 60CP+30CP KIT*</v>
          </cell>
          <cell r="E84">
            <v>7891045044301</v>
          </cell>
          <cell r="H84" t="str">
            <v>NEUTRA</v>
          </cell>
          <cell r="I84" t="str">
            <v>CONSUMER</v>
          </cell>
          <cell r="J84" t="str">
            <v>CENTRUM BASE</v>
          </cell>
          <cell r="K84" t="str">
            <v>60CP+30CP KIT</v>
          </cell>
          <cell r="L84" t="e">
            <v>#N/A</v>
          </cell>
          <cell r="M84" t="e">
            <v>#N/A</v>
          </cell>
          <cell r="N84" t="str">
            <v>PCH</v>
          </cell>
          <cell r="O84" t="str">
            <v>Consumer Wellness</v>
          </cell>
          <cell r="P84" t="str">
            <v>Alimentos</v>
          </cell>
          <cell r="Q84" t="str">
            <v>ZTRADE</v>
          </cell>
          <cell r="R84" t="str">
            <v>Cadastrar somente ZA00 - DF (PF 18%)</v>
          </cell>
          <cell r="T84" t="e">
            <v>#N/A</v>
          </cell>
          <cell r="U84" t="e">
            <v>#N/A</v>
          </cell>
          <cell r="W84">
            <v>77.11</v>
          </cell>
          <cell r="Y84" t="str">
            <v>N/A</v>
          </cell>
        </row>
        <row r="85">
          <cell r="C85" t="str">
            <v>F000034095</v>
          </cell>
          <cell r="D85" t="str">
            <v>CENTRUM BASE CPT 150 BTL BR*</v>
          </cell>
          <cell r="E85">
            <v>7891045042741</v>
          </cell>
          <cell r="H85" t="str">
            <v>NEUTRA</v>
          </cell>
          <cell r="I85" t="str">
            <v>CONSUMER</v>
          </cell>
          <cell r="J85" t="str">
            <v>CENTRUM BASE</v>
          </cell>
          <cell r="K85" t="str">
            <v>50 BTL BR</v>
          </cell>
          <cell r="L85" t="e">
            <v>#N/A</v>
          </cell>
          <cell r="M85" t="e">
            <v>#N/A</v>
          </cell>
          <cell r="N85" t="str">
            <v>PCH</v>
          </cell>
          <cell r="O85" t="str">
            <v>Consumer Wellness</v>
          </cell>
          <cell r="P85" t="str">
            <v>Alimentos</v>
          </cell>
          <cell r="Q85" t="str">
            <v>ZTRADE</v>
          </cell>
          <cell r="R85" t="str">
            <v>Cadastrar somente ZA00 - DF (PF 18%)</v>
          </cell>
          <cell r="T85" t="e">
            <v>#N/A</v>
          </cell>
          <cell r="U85" t="e">
            <v>#N/A</v>
          </cell>
          <cell r="W85">
            <v>151.41999999999999</v>
          </cell>
          <cell r="Y85" t="str">
            <v>N/A</v>
          </cell>
        </row>
        <row r="86">
          <cell r="C86" t="str">
            <v>F000034093</v>
          </cell>
          <cell r="D86" t="str">
            <v>CENTRUM BASE CPT 30 BTL BR*</v>
          </cell>
          <cell r="E86">
            <v>7891045040679</v>
          </cell>
          <cell r="H86" t="str">
            <v>NEUTRA</v>
          </cell>
          <cell r="I86" t="str">
            <v>CONSUMER</v>
          </cell>
          <cell r="J86" t="str">
            <v>CENTRUM BASE</v>
          </cell>
          <cell r="K86" t="str">
            <v>30 BTL BR</v>
          </cell>
          <cell r="L86" t="e">
            <v>#N/A</v>
          </cell>
          <cell r="M86" t="e">
            <v>#N/A</v>
          </cell>
          <cell r="N86" t="str">
            <v>PCH</v>
          </cell>
          <cell r="O86" t="str">
            <v>Consumer Wellness</v>
          </cell>
          <cell r="P86" t="str">
            <v>Alimentos</v>
          </cell>
          <cell r="Q86" t="str">
            <v>ZTRADE</v>
          </cell>
          <cell r="R86" t="str">
            <v>Cadastrar somente ZA00 - DF (PF 18%)</v>
          </cell>
          <cell r="T86" t="e">
            <v>#N/A</v>
          </cell>
          <cell r="U86" t="e">
            <v>#N/A</v>
          </cell>
          <cell r="W86">
            <v>43.39</v>
          </cell>
          <cell r="Y86" t="str">
            <v>N/A</v>
          </cell>
        </row>
        <row r="87">
          <cell r="C87" t="str">
            <v>F000034094</v>
          </cell>
          <cell r="D87" t="str">
            <v>CENTRUM BASE CPT 60 BTL BR*</v>
          </cell>
          <cell r="E87">
            <v>7891045040686</v>
          </cell>
          <cell r="H87" t="str">
            <v>NEUTRA</v>
          </cell>
          <cell r="I87" t="str">
            <v>CONSUMER</v>
          </cell>
          <cell r="J87" t="str">
            <v>CENTRUM BASE</v>
          </cell>
          <cell r="K87" t="str">
            <v>60 BTL BR</v>
          </cell>
          <cell r="L87" t="e">
            <v>#N/A</v>
          </cell>
          <cell r="M87" t="e">
            <v>#N/A</v>
          </cell>
          <cell r="N87" t="str">
            <v>PCH</v>
          </cell>
          <cell r="O87" t="str">
            <v>Consumer Wellness</v>
          </cell>
          <cell r="P87" t="str">
            <v>Alimentos</v>
          </cell>
          <cell r="Q87" t="str">
            <v>ZTRADE</v>
          </cell>
          <cell r="R87" t="str">
            <v>Cadastrar somente ZA00 - DF (PF 18%)</v>
          </cell>
          <cell r="T87" t="e">
            <v>#N/A</v>
          </cell>
          <cell r="U87" t="e">
            <v>#N/A</v>
          </cell>
          <cell r="W87">
            <v>77.11</v>
          </cell>
          <cell r="Y87" t="str">
            <v>N/A</v>
          </cell>
        </row>
        <row r="88">
          <cell r="C88" t="str">
            <v>F000034078</v>
          </cell>
          <cell r="D88" t="str">
            <v>CENTRUM HOMEM 1 X 30 BTL CPN BR*</v>
          </cell>
          <cell r="E88">
            <v>7891045043144</v>
          </cell>
          <cell r="H88" t="str">
            <v>NEUTRA</v>
          </cell>
          <cell r="I88" t="str">
            <v>CONSUMER</v>
          </cell>
          <cell r="J88" t="str">
            <v>CENTRUM HOMEM</v>
          </cell>
          <cell r="K88" t="str">
            <v>30 BTL CPN BR</v>
          </cell>
          <cell r="L88" t="e">
            <v>#N/A</v>
          </cell>
          <cell r="M88" t="e">
            <v>#N/A</v>
          </cell>
          <cell r="N88" t="str">
            <v>PCH</v>
          </cell>
          <cell r="O88" t="str">
            <v>Consumer Wellness</v>
          </cell>
          <cell r="P88" t="str">
            <v>Alimentos</v>
          </cell>
          <cell r="Q88" t="str">
            <v>ZTRADE</v>
          </cell>
          <cell r="R88" t="str">
            <v>Cadastrar somente ZA00 - DF (PF 18%)</v>
          </cell>
          <cell r="T88" t="e">
            <v>#N/A</v>
          </cell>
          <cell r="U88" t="e">
            <v>#N/A</v>
          </cell>
          <cell r="W88">
            <v>50.9</v>
          </cell>
          <cell r="Y88" t="str">
            <v>N/A</v>
          </cell>
        </row>
        <row r="89">
          <cell r="C89" t="str">
            <v>F000017882</v>
          </cell>
          <cell r="D89" t="str">
            <v>CENTRUM HOMEM 1X150 BTL BR*</v>
          </cell>
          <cell r="E89">
            <v>7891045043175</v>
          </cell>
          <cell r="H89" t="str">
            <v>NEUTRA</v>
          </cell>
          <cell r="I89" t="str">
            <v>CONSUMER</v>
          </cell>
          <cell r="J89" t="str">
            <v>CENTRUM HOMEM</v>
          </cell>
          <cell r="K89" t="str">
            <v>1X150 BTL BR</v>
          </cell>
          <cell r="L89" t="e">
            <v>#N/A</v>
          </cell>
          <cell r="M89" t="e">
            <v>#N/A</v>
          </cell>
          <cell r="N89" t="str">
            <v>PCH</v>
          </cell>
          <cell r="O89" t="str">
            <v>Consumer Wellness</v>
          </cell>
          <cell r="P89" t="str">
            <v>Alimentos</v>
          </cell>
          <cell r="Q89" t="str">
            <v>ZTRADE</v>
          </cell>
          <cell r="R89" t="str">
            <v>Cadastrar somente ZA00 - DF (PF 18%)</v>
          </cell>
          <cell r="T89" t="e">
            <v>#N/A</v>
          </cell>
          <cell r="U89" t="e">
            <v>#N/A</v>
          </cell>
          <cell r="W89">
            <v>168.95</v>
          </cell>
          <cell r="Y89" t="str">
            <v>N/A</v>
          </cell>
        </row>
        <row r="90">
          <cell r="C90" t="str">
            <v>F000017856</v>
          </cell>
          <cell r="D90" t="str">
            <v>CENTRUM HOMEM 1X30 BTL BR*</v>
          </cell>
          <cell r="H90" t="str">
            <v>NEUTRA</v>
          </cell>
          <cell r="I90" t="str">
            <v>CONSUMER</v>
          </cell>
          <cell r="J90" t="str">
            <v>CENTRUM HOMEM</v>
          </cell>
          <cell r="K90" t="str">
            <v>1X30 BTL BR</v>
          </cell>
          <cell r="L90" t="e">
            <v>#N/A</v>
          </cell>
          <cell r="M90" t="e">
            <v>#N/A</v>
          </cell>
          <cell r="N90" t="str">
            <v>PCH</v>
          </cell>
          <cell r="O90" t="str">
            <v>Consumer Wellness</v>
          </cell>
          <cell r="P90" t="str">
            <v>Alimentos</v>
          </cell>
          <cell r="Q90" t="str">
            <v>ZTRADE</v>
          </cell>
          <cell r="R90" t="str">
            <v>Cadastrar somente ZA00 - DF (PF 18%)</v>
          </cell>
          <cell r="T90" t="e">
            <v>#N/A</v>
          </cell>
          <cell r="U90" t="e">
            <v>#N/A</v>
          </cell>
          <cell r="W90">
            <v>50.9</v>
          </cell>
          <cell r="Y90" t="str">
            <v>N/A</v>
          </cell>
        </row>
        <row r="91">
          <cell r="C91" t="str">
            <v>F000017858</v>
          </cell>
          <cell r="D91" t="str">
            <v>CENTRUM HOMEM 1X60 BTL BR*</v>
          </cell>
          <cell r="H91" t="str">
            <v>NEUTRA</v>
          </cell>
          <cell r="I91" t="str">
            <v>CONSUMER</v>
          </cell>
          <cell r="J91" t="str">
            <v>CENTRUM HOMEM</v>
          </cell>
          <cell r="K91" t="str">
            <v>1X60 BTL BR</v>
          </cell>
          <cell r="L91" t="e">
            <v>#N/A</v>
          </cell>
          <cell r="M91" t="e">
            <v>#N/A</v>
          </cell>
          <cell r="N91" t="str">
            <v>PCH</v>
          </cell>
          <cell r="O91" t="str">
            <v>Consumer Wellness</v>
          </cell>
          <cell r="P91" t="str">
            <v>Alimentos</v>
          </cell>
          <cell r="Q91" t="str">
            <v>ZTRADE</v>
          </cell>
          <cell r="R91" t="str">
            <v>Cadastrar somente ZA00 - DF (PF 18%)</v>
          </cell>
          <cell r="T91" t="e">
            <v>#N/A</v>
          </cell>
          <cell r="U91" t="e">
            <v>#N/A</v>
          </cell>
          <cell r="W91">
            <v>90.49</v>
          </cell>
          <cell r="Y91" t="str">
            <v>N/A</v>
          </cell>
        </row>
        <row r="92">
          <cell r="C92" t="str">
            <v>F000037350</v>
          </cell>
          <cell r="D92" t="str">
            <v>CENTRUM HOMEM 60CP+30CP KIT*</v>
          </cell>
          <cell r="E92">
            <v>7891045044318</v>
          </cell>
          <cell r="H92" t="str">
            <v>NEUTRA</v>
          </cell>
          <cell r="I92" t="str">
            <v>CONSUMER</v>
          </cell>
          <cell r="J92" t="str">
            <v>CENTRUM HOMEM</v>
          </cell>
          <cell r="K92" t="str">
            <v>60CP+30CP KIT</v>
          </cell>
          <cell r="L92" t="e">
            <v>#N/A</v>
          </cell>
          <cell r="M92" t="e">
            <v>#N/A</v>
          </cell>
          <cell r="N92" t="str">
            <v>PCH</v>
          </cell>
          <cell r="O92" t="str">
            <v>Consumer Wellness</v>
          </cell>
          <cell r="P92" t="str">
            <v>Alimentos</v>
          </cell>
          <cell r="Q92" t="str">
            <v>ZTRADE</v>
          </cell>
          <cell r="R92" t="str">
            <v>Cadastrar somente ZA00 - DF (PF 18%)</v>
          </cell>
          <cell r="T92" t="e">
            <v>#N/A</v>
          </cell>
          <cell r="U92" t="e">
            <v>#N/A</v>
          </cell>
          <cell r="W92">
            <v>90.49</v>
          </cell>
          <cell r="Y92" t="str">
            <v>N/A</v>
          </cell>
        </row>
        <row r="93">
          <cell r="C93" t="str">
            <v>F000025494</v>
          </cell>
          <cell r="D93" t="str">
            <v>CENTRUM HOMEM CPN 1X30 BTL BR*</v>
          </cell>
          <cell r="E93">
            <v>7891045043144</v>
          </cell>
          <cell r="H93" t="str">
            <v>NEUTRA</v>
          </cell>
          <cell r="I93" t="str">
            <v>CONSUMER</v>
          </cell>
          <cell r="J93" t="str">
            <v>CENTRUM HOMEM</v>
          </cell>
          <cell r="K93" t="str">
            <v>1X30 BTL BR</v>
          </cell>
          <cell r="L93" t="e">
            <v>#N/A</v>
          </cell>
          <cell r="M93" t="e">
            <v>#N/A</v>
          </cell>
          <cell r="N93" t="str">
            <v>PCH</v>
          </cell>
          <cell r="O93" t="str">
            <v>Consumer Wellness</v>
          </cell>
          <cell r="P93" t="str">
            <v>Alimentos</v>
          </cell>
          <cell r="Q93" t="str">
            <v>ZTRADE</v>
          </cell>
          <cell r="R93" t="str">
            <v>Cadastrar somente ZA00 - DF (PF 18%)</v>
          </cell>
          <cell r="T93" t="e">
            <v>#N/A</v>
          </cell>
          <cell r="U93" t="e">
            <v>#N/A</v>
          </cell>
          <cell r="W93">
            <v>50.9</v>
          </cell>
          <cell r="Y93" t="str">
            <v>N/A</v>
          </cell>
        </row>
        <row r="94">
          <cell r="C94" t="str">
            <v>F000032123</v>
          </cell>
          <cell r="D94" t="str">
            <v>CENTRUM HOMEM CPN 1X30 BTL BR SAM</v>
          </cell>
          <cell r="H94" t="str">
            <v>NEUTRA</v>
          </cell>
          <cell r="I94" t="str">
            <v>CONSUMER</v>
          </cell>
          <cell r="J94" t="str">
            <v>CENTRUM HOMEM</v>
          </cell>
          <cell r="K94" t="str">
            <v>1X30 BTL BR SAM</v>
          </cell>
          <cell r="L94" t="e">
            <v>#N/A</v>
          </cell>
          <cell r="M94" t="e">
            <v>#N/A</v>
          </cell>
          <cell r="N94" t="str">
            <v>PCH</v>
          </cell>
          <cell r="O94" t="str">
            <v>Consumer Wellness</v>
          </cell>
          <cell r="P94" t="str">
            <v>Alimentos</v>
          </cell>
          <cell r="Q94" t="str">
            <v>ZSAMPLE</v>
          </cell>
          <cell r="T94" t="e">
            <v>#N/A</v>
          </cell>
          <cell r="U94" t="e">
            <v>#N/A</v>
          </cell>
          <cell r="W94">
            <v>49.66</v>
          </cell>
          <cell r="Y94">
            <v>1</v>
          </cell>
        </row>
        <row r="95">
          <cell r="C95" t="str">
            <v>F000025495</v>
          </cell>
          <cell r="D95" t="str">
            <v>CENTRUM HOMEM CPN 1X60 BTL BR*</v>
          </cell>
          <cell r="E95">
            <v>7891045043151</v>
          </cell>
          <cell r="H95" t="str">
            <v>NEUTRA</v>
          </cell>
          <cell r="I95" t="str">
            <v>CONSUMER</v>
          </cell>
          <cell r="J95" t="str">
            <v>CENTRUM HOMEM</v>
          </cell>
          <cell r="K95" t="str">
            <v>1X60 BTL BR</v>
          </cell>
          <cell r="L95" t="e">
            <v>#N/A</v>
          </cell>
          <cell r="M95" t="e">
            <v>#N/A</v>
          </cell>
          <cell r="N95" t="str">
            <v>PCH</v>
          </cell>
          <cell r="O95" t="str">
            <v>Consumer Wellness</v>
          </cell>
          <cell r="P95" t="str">
            <v>Alimentos</v>
          </cell>
          <cell r="Q95" t="str">
            <v>ZTRADE</v>
          </cell>
          <cell r="R95" t="str">
            <v>Cadastrar somente ZA00 - DF (PF 18%)</v>
          </cell>
          <cell r="T95" t="e">
            <v>#N/A</v>
          </cell>
          <cell r="U95" t="e">
            <v>#N/A</v>
          </cell>
          <cell r="W95">
            <v>90.49</v>
          </cell>
          <cell r="Y95" t="str">
            <v>N/A</v>
          </cell>
        </row>
        <row r="96">
          <cell r="C96" t="str">
            <v>F000034077</v>
          </cell>
          <cell r="D96" t="str">
            <v>CENTRUM HOMEM CPT 150 BTL BR*</v>
          </cell>
          <cell r="E96">
            <v>7891045043175</v>
          </cell>
          <cell r="H96" t="str">
            <v>NEUTRA</v>
          </cell>
          <cell r="I96" t="str">
            <v>CONSUMER</v>
          </cell>
          <cell r="J96" t="str">
            <v>CENTRUM HOMEM</v>
          </cell>
          <cell r="K96" t="str">
            <v>CPT 150 BTL BR</v>
          </cell>
          <cell r="L96" t="e">
            <v>#N/A</v>
          </cell>
          <cell r="M96" t="e">
            <v>#N/A</v>
          </cell>
          <cell r="N96" t="str">
            <v>PCH</v>
          </cell>
          <cell r="O96" t="str">
            <v>Consumer Wellness</v>
          </cell>
          <cell r="P96" t="str">
            <v>Alimentos</v>
          </cell>
          <cell r="Q96" t="str">
            <v>ZTRADE</v>
          </cell>
          <cell r="R96" t="str">
            <v>Cadastrar somente ZA00 - DF (PF 18%)</v>
          </cell>
          <cell r="T96" t="e">
            <v>#N/A</v>
          </cell>
          <cell r="U96" t="e">
            <v>#N/A</v>
          </cell>
          <cell r="W96">
            <v>168.95</v>
          </cell>
          <cell r="Y96" t="str">
            <v>N/A</v>
          </cell>
        </row>
        <row r="97">
          <cell r="C97" t="str">
            <v>F000034079</v>
          </cell>
          <cell r="D97" t="str">
            <v>CENTRUM HOMEM CPT 60 BTL CPN BR*</v>
          </cell>
          <cell r="E97">
            <v>7891045043151</v>
          </cell>
          <cell r="H97" t="str">
            <v>NEUTRA</v>
          </cell>
          <cell r="I97" t="str">
            <v>CONSUMER</v>
          </cell>
          <cell r="J97" t="str">
            <v>CENTRUM HOMEM</v>
          </cell>
          <cell r="K97" t="str">
            <v>60 BTL CPN BR</v>
          </cell>
          <cell r="L97" t="e">
            <v>#N/A</v>
          </cell>
          <cell r="M97" t="e">
            <v>#N/A</v>
          </cell>
          <cell r="N97" t="str">
            <v>PCH</v>
          </cell>
          <cell r="O97" t="str">
            <v>Consumer Wellness</v>
          </cell>
          <cell r="P97" t="str">
            <v>Alimentos</v>
          </cell>
          <cell r="Q97" t="str">
            <v>ZTRADE</v>
          </cell>
          <cell r="R97" t="str">
            <v>Cadastrar somente ZA00 - DF (PF 18%)</v>
          </cell>
          <cell r="T97" t="e">
            <v>#N/A</v>
          </cell>
          <cell r="U97" t="e">
            <v>#N/A</v>
          </cell>
          <cell r="W97">
            <v>90.49</v>
          </cell>
          <cell r="Y97" t="str">
            <v>N/A</v>
          </cell>
        </row>
        <row r="98">
          <cell r="C98" t="str">
            <v>F000017861</v>
          </cell>
          <cell r="D98" t="str">
            <v>CENTRUM MULHER 1X150 BTL BR*</v>
          </cell>
          <cell r="E98">
            <v>7891045043113</v>
          </cell>
          <cell r="H98" t="str">
            <v>NEUTRA</v>
          </cell>
          <cell r="I98" t="str">
            <v>CONSUMER</v>
          </cell>
          <cell r="J98" t="str">
            <v>CENTRUM MULHER</v>
          </cell>
          <cell r="K98" t="str">
            <v>1X150 BTL BR</v>
          </cell>
          <cell r="L98" t="e">
            <v>#N/A</v>
          </cell>
          <cell r="M98" t="e">
            <v>#N/A</v>
          </cell>
          <cell r="N98" t="str">
            <v>PCH</v>
          </cell>
          <cell r="O98" t="str">
            <v>Consumer Wellness</v>
          </cell>
          <cell r="P98" t="str">
            <v>Alimentos</v>
          </cell>
          <cell r="Q98" t="str">
            <v>ZTRADE</v>
          </cell>
          <cell r="R98" t="str">
            <v>Cadastrar somente ZA00 - DF (PF 18%)</v>
          </cell>
          <cell r="T98" t="e">
            <v>#N/A</v>
          </cell>
          <cell r="U98" t="e">
            <v>#N/A</v>
          </cell>
          <cell r="W98">
            <v>168.95</v>
          </cell>
          <cell r="Y98" t="str">
            <v>N/A</v>
          </cell>
        </row>
        <row r="99">
          <cell r="C99" t="str">
            <v>F000017855</v>
          </cell>
          <cell r="D99" t="str">
            <v>CENTRUM MULHER 1X30 BTL BR*</v>
          </cell>
          <cell r="H99" t="str">
            <v>NEUTRA</v>
          </cell>
          <cell r="I99" t="str">
            <v>CONSUMER</v>
          </cell>
          <cell r="J99" t="str">
            <v>CENTRUM MULHER</v>
          </cell>
          <cell r="K99" t="str">
            <v>1X30 BTL BR</v>
          </cell>
          <cell r="L99" t="e">
            <v>#N/A</v>
          </cell>
          <cell r="M99" t="e">
            <v>#N/A</v>
          </cell>
          <cell r="N99" t="str">
            <v>PCH</v>
          </cell>
          <cell r="O99" t="str">
            <v>Consumer Wellness</v>
          </cell>
          <cell r="P99" t="str">
            <v>Alimentos</v>
          </cell>
          <cell r="Q99" t="str">
            <v>ZTRADE</v>
          </cell>
          <cell r="R99" t="str">
            <v>Cadastrar somente ZA00 - DF (PF 18%)</v>
          </cell>
          <cell r="T99" t="e">
            <v>#N/A</v>
          </cell>
          <cell r="U99" t="e">
            <v>#N/A</v>
          </cell>
          <cell r="W99">
            <v>50.9</v>
          </cell>
          <cell r="Y99" t="str">
            <v>N/A</v>
          </cell>
        </row>
        <row r="100">
          <cell r="C100" t="str">
            <v>F000037412</v>
          </cell>
          <cell r="D100" t="str">
            <v>CENTRUM MULHER 1X60 BTL + 1X30 BTL KIT*</v>
          </cell>
          <cell r="E100">
            <v>7891045044332</v>
          </cell>
          <cell r="H100" t="str">
            <v>NEUTRA</v>
          </cell>
          <cell r="I100" t="str">
            <v>CONSUMER</v>
          </cell>
          <cell r="J100" t="str">
            <v>CENTRUM MULHER</v>
          </cell>
          <cell r="K100" t="str">
            <v>1X60 BTL + 1X30 BTL KIT</v>
          </cell>
          <cell r="L100" t="e">
            <v>#N/A</v>
          </cell>
          <cell r="M100" t="e">
            <v>#N/A</v>
          </cell>
          <cell r="N100" t="str">
            <v>PCH</v>
          </cell>
          <cell r="O100" t="str">
            <v>Consumer Wellness</v>
          </cell>
          <cell r="P100" t="str">
            <v>Alimentos</v>
          </cell>
          <cell r="Q100" t="str">
            <v>ZTRADE</v>
          </cell>
          <cell r="R100" t="str">
            <v>Cadastrar somente ZA00 - DF (PF 18%)</v>
          </cell>
          <cell r="T100" t="e">
            <v>#N/A</v>
          </cell>
          <cell r="U100" t="e">
            <v>#N/A</v>
          </cell>
          <cell r="W100">
            <v>90.49</v>
          </cell>
          <cell r="Y100" t="str">
            <v>N/A</v>
          </cell>
        </row>
        <row r="101">
          <cell r="C101" t="str">
            <v>F000017857</v>
          </cell>
          <cell r="D101" t="str">
            <v>CENTRUM MULHER 1X60 BTL BR*</v>
          </cell>
          <cell r="H101" t="str">
            <v>NEUTRA</v>
          </cell>
          <cell r="I101" t="str">
            <v>CONSUMER</v>
          </cell>
          <cell r="J101" t="str">
            <v>CENTRUM MULHER</v>
          </cell>
          <cell r="K101" t="str">
            <v>1X60 BTL BR</v>
          </cell>
          <cell r="L101" t="e">
            <v>#N/A</v>
          </cell>
          <cell r="M101" t="e">
            <v>#N/A</v>
          </cell>
          <cell r="N101" t="str">
            <v>PCH</v>
          </cell>
          <cell r="O101" t="str">
            <v>Consumer Wellness</v>
          </cell>
          <cell r="P101" t="str">
            <v>Alimentos</v>
          </cell>
          <cell r="Q101" t="str">
            <v>ZTRADE</v>
          </cell>
          <cell r="R101" t="str">
            <v>Cadastrar somente ZA00 - DF (PF 18%)</v>
          </cell>
          <cell r="T101" t="e">
            <v>#N/A</v>
          </cell>
          <cell r="U101" t="e">
            <v>#N/A</v>
          </cell>
          <cell r="W101">
            <v>90.49</v>
          </cell>
          <cell r="Y101" t="str">
            <v>N/A</v>
          </cell>
        </row>
        <row r="102">
          <cell r="C102" t="str">
            <v>F000037351</v>
          </cell>
          <cell r="D102" t="str">
            <v>CENTRUM MULHER 60CP+30CP KIT*</v>
          </cell>
          <cell r="H102" t="str">
            <v>NEUTRA</v>
          </cell>
          <cell r="I102" t="str">
            <v>CONSUMER</v>
          </cell>
          <cell r="J102" t="str">
            <v>CENTRUM MULHER</v>
          </cell>
          <cell r="K102" t="str">
            <v>60CP+30CP KIT</v>
          </cell>
          <cell r="L102" t="e">
            <v>#N/A</v>
          </cell>
          <cell r="M102" t="e">
            <v>#N/A</v>
          </cell>
          <cell r="N102" t="str">
            <v>PCH</v>
          </cell>
          <cell r="O102" t="str">
            <v>Consumer Wellness</v>
          </cell>
          <cell r="P102" t="str">
            <v>Alimentos</v>
          </cell>
          <cell r="Q102" t="str">
            <v>ZTRADE</v>
          </cell>
          <cell r="R102" t="str">
            <v>Cadastrar somente ZA00 - DF (PF 18%)</v>
          </cell>
          <cell r="T102" t="e">
            <v>#N/A</v>
          </cell>
          <cell r="U102" t="e">
            <v>#N/A</v>
          </cell>
          <cell r="W102">
            <v>90.49</v>
          </cell>
          <cell r="Y102" t="str">
            <v>N/A</v>
          </cell>
        </row>
        <row r="103">
          <cell r="C103" t="str">
            <v>F000025496</v>
          </cell>
          <cell r="D103" t="str">
            <v>CENTRUM MULHER CPN 1X30 BTL BR*</v>
          </cell>
          <cell r="E103">
            <v>7891045043083</v>
          </cell>
          <cell r="H103" t="str">
            <v>NEUTRA</v>
          </cell>
          <cell r="I103" t="str">
            <v>CONSUMER</v>
          </cell>
          <cell r="J103" t="str">
            <v>CENTRUM MULHER</v>
          </cell>
          <cell r="K103" t="str">
            <v>1X30 BTL BR</v>
          </cell>
          <cell r="L103" t="e">
            <v>#N/A</v>
          </cell>
          <cell r="M103" t="e">
            <v>#N/A</v>
          </cell>
          <cell r="N103" t="str">
            <v>PCH</v>
          </cell>
          <cell r="O103" t="str">
            <v>Consumer Wellness</v>
          </cell>
          <cell r="P103" t="str">
            <v>Alimentos</v>
          </cell>
          <cell r="Q103" t="str">
            <v>ZTRADE</v>
          </cell>
          <cell r="R103" t="str">
            <v>Cadastrar somente ZA00 - DF (PF 18%)</v>
          </cell>
          <cell r="T103" t="e">
            <v>#N/A</v>
          </cell>
          <cell r="U103" t="e">
            <v>#N/A</v>
          </cell>
          <cell r="W103">
            <v>50.9</v>
          </cell>
          <cell r="Y103" t="str">
            <v>N/A</v>
          </cell>
        </row>
        <row r="104">
          <cell r="C104" t="str">
            <v>F000031366</v>
          </cell>
          <cell r="D104" t="str">
            <v>CENTRUM MULHER CPN 1X30 BTL BR SAM</v>
          </cell>
          <cell r="H104" t="str">
            <v>NEUTRA</v>
          </cell>
          <cell r="I104" t="str">
            <v>CONSUMER</v>
          </cell>
          <cell r="J104" t="str">
            <v>CENTRUM MULHER</v>
          </cell>
          <cell r="K104" t="str">
            <v>1X30 BTL BR SAM</v>
          </cell>
          <cell r="L104" t="e">
            <v>#N/A</v>
          </cell>
          <cell r="M104" t="e">
            <v>#N/A</v>
          </cell>
          <cell r="N104" t="str">
            <v>PCH</v>
          </cell>
          <cell r="O104" t="str">
            <v>Consumer Wellness</v>
          </cell>
          <cell r="P104" t="str">
            <v>Alimentos</v>
          </cell>
          <cell r="Q104" t="str">
            <v>ZSAMPLE</v>
          </cell>
          <cell r="T104" t="e">
            <v>#N/A</v>
          </cell>
          <cell r="U104" t="e">
            <v>#N/A</v>
          </cell>
          <cell r="W104">
            <v>49.66</v>
          </cell>
          <cell r="Y104">
            <v>1</v>
          </cell>
        </row>
        <row r="105">
          <cell r="C105" t="str">
            <v>F000025497</v>
          </cell>
          <cell r="D105" t="str">
            <v>CENTRUM MULHER CPN 1X60 BTL BR*</v>
          </cell>
          <cell r="E105">
            <v>7891045043090</v>
          </cell>
          <cell r="H105" t="str">
            <v>NEUTRA</v>
          </cell>
          <cell r="I105" t="str">
            <v>CONSUMER</v>
          </cell>
          <cell r="J105" t="str">
            <v>CENTRUM MULHER</v>
          </cell>
          <cell r="K105" t="str">
            <v>1X60 BTL BR</v>
          </cell>
          <cell r="L105" t="e">
            <v>#N/A</v>
          </cell>
          <cell r="M105" t="e">
            <v>#N/A</v>
          </cell>
          <cell r="N105" t="str">
            <v>PCH</v>
          </cell>
          <cell r="O105" t="str">
            <v>Consumer Wellness</v>
          </cell>
          <cell r="P105" t="str">
            <v>Alimentos</v>
          </cell>
          <cell r="Q105" t="str">
            <v>ZTRADE</v>
          </cell>
          <cell r="R105" t="str">
            <v>Cadastrar somente ZA00 - DF (PF 18%)</v>
          </cell>
          <cell r="T105" t="e">
            <v>#N/A</v>
          </cell>
          <cell r="U105" t="e">
            <v>#N/A</v>
          </cell>
          <cell r="W105">
            <v>90.49</v>
          </cell>
          <cell r="Y105" t="str">
            <v>N/A</v>
          </cell>
        </row>
        <row r="106">
          <cell r="C106" t="str">
            <v>F000034370</v>
          </cell>
          <cell r="D106" t="str">
            <v>CENTRUM MULHER CPT 150 BTL BR*</v>
          </cell>
          <cell r="E106">
            <v>7891045043113</v>
          </cell>
          <cell r="H106" t="str">
            <v>NEUTRA</v>
          </cell>
          <cell r="I106" t="str">
            <v>CONSUMER</v>
          </cell>
          <cell r="J106" t="str">
            <v>CENTRUM MULHER</v>
          </cell>
          <cell r="K106" t="str">
            <v>150 BTL BR</v>
          </cell>
          <cell r="L106" t="e">
            <v>#N/A</v>
          </cell>
          <cell r="M106" t="e">
            <v>#N/A</v>
          </cell>
          <cell r="N106" t="str">
            <v>PCH</v>
          </cell>
          <cell r="O106" t="str">
            <v>Consumer Wellness</v>
          </cell>
          <cell r="P106" t="str">
            <v>Alimentos</v>
          </cell>
          <cell r="Q106" t="str">
            <v>ZTRADE</v>
          </cell>
          <cell r="R106" t="str">
            <v>Cadastrar somente ZA00 - DF (PF 18%)</v>
          </cell>
          <cell r="T106" t="e">
            <v>#N/A</v>
          </cell>
          <cell r="U106" t="e">
            <v>#N/A</v>
          </cell>
          <cell r="W106">
            <v>168.95</v>
          </cell>
          <cell r="Y106" t="str">
            <v>N/A</v>
          </cell>
        </row>
        <row r="107">
          <cell r="C107" t="str">
            <v>F000034371</v>
          </cell>
          <cell r="D107" t="str">
            <v>CENTRUM MULHER CPT 30 BTL CPN BR*</v>
          </cell>
          <cell r="E107">
            <v>7891045043083</v>
          </cell>
          <cell r="H107" t="str">
            <v>NEUTRA</v>
          </cell>
          <cell r="I107" t="str">
            <v>CONSUMER</v>
          </cell>
          <cell r="J107" t="str">
            <v>CENTRUM MULHER</v>
          </cell>
          <cell r="K107" t="str">
            <v>30 BTL CPN BR</v>
          </cell>
          <cell r="L107" t="e">
            <v>#N/A</v>
          </cell>
          <cell r="M107" t="e">
            <v>#N/A</v>
          </cell>
          <cell r="N107" t="str">
            <v>PCH</v>
          </cell>
          <cell r="O107" t="str">
            <v>Consumer Wellness</v>
          </cell>
          <cell r="P107" t="str">
            <v>Alimentos</v>
          </cell>
          <cell r="Q107" t="str">
            <v>ZTRADE</v>
          </cell>
          <cell r="R107" t="str">
            <v>Cadastrar somente ZA00 - DF (PF 18%)</v>
          </cell>
          <cell r="T107" t="e">
            <v>#N/A</v>
          </cell>
          <cell r="U107" t="e">
            <v>#N/A</v>
          </cell>
          <cell r="W107">
            <v>50.9</v>
          </cell>
          <cell r="Y107" t="str">
            <v>N/A</v>
          </cell>
        </row>
        <row r="108">
          <cell r="C108" t="str">
            <v>F000034412</v>
          </cell>
          <cell r="D108" t="str">
            <v>CENTRUM MULHER CPT 60 BTL CPN BR*</v>
          </cell>
          <cell r="E108">
            <v>7891045043090</v>
          </cell>
          <cell r="H108" t="str">
            <v>NEUTRA</v>
          </cell>
          <cell r="I108" t="str">
            <v>CONSUMER</v>
          </cell>
          <cell r="J108" t="str">
            <v>CENTRUM MULHER</v>
          </cell>
          <cell r="K108" t="str">
            <v>60 BTL CPN BR</v>
          </cell>
          <cell r="L108" t="e">
            <v>#N/A</v>
          </cell>
          <cell r="M108" t="e">
            <v>#N/A</v>
          </cell>
          <cell r="N108" t="str">
            <v>PCH</v>
          </cell>
          <cell r="O108" t="str">
            <v>Consumer Wellness</v>
          </cell>
          <cell r="P108" t="str">
            <v>Alimentos</v>
          </cell>
          <cell r="Q108" t="str">
            <v>ZTRADE</v>
          </cell>
          <cell r="R108" t="str">
            <v>Cadastrar somente ZA00 - DF (PF 18%)</v>
          </cell>
          <cell r="T108" t="e">
            <v>#N/A</v>
          </cell>
          <cell r="U108" t="e">
            <v>#N/A</v>
          </cell>
          <cell r="W108">
            <v>90.49</v>
          </cell>
          <cell r="Y108" t="str">
            <v>N/A</v>
          </cell>
        </row>
        <row r="109">
          <cell r="C109" t="str">
            <v>F000026727</v>
          </cell>
          <cell r="D109" t="str">
            <v>CENTRUM PRON OMEGA3 30 AG TRI</v>
          </cell>
          <cell r="H109" t="str">
            <v>NEUTRA</v>
          </cell>
          <cell r="I109" t="str">
            <v>CONSUMER</v>
          </cell>
          <cell r="J109" t="str">
            <v>CENTRUM OMEGA</v>
          </cell>
          <cell r="K109" t="str">
            <v>30 AG TRI</v>
          </cell>
          <cell r="L109" t="e">
            <v>#N/A</v>
          </cell>
          <cell r="M109" t="e">
            <v>#N/A</v>
          </cell>
          <cell r="N109" t="str">
            <v>PCH</v>
          </cell>
          <cell r="O109" t="str">
            <v>Consumer Wellness</v>
          </cell>
          <cell r="P109" t="str">
            <v>Alimentos</v>
          </cell>
          <cell r="Q109" t="str">
            <v>ZSAMPLE</v>
          </cell>
          <cell r="T109" t="e">
            <v>#N/A</v>
          </cell>
          <cell r="U109" t="e">
            <v>#N/A</v>
          </cell>
          <cell r="W109">
            <v>27.45</v>
          </cell>
          <cell r="Y109">
            <v>1</v>
          </cell>
        </row>
        <row r="110">
          <cell r="C110" t="str">
            <v>F000017528</v>
          </cell>
          <cell r="D110" t="str">
            <v>CENTRUM SELECT 1X150 BR*</v>
          </cell>
          <cell r="E110">
            <v>7891045043045</v>
          </cell>
          <cell r="H110" t="str">
            <v>NEUTRA</v>
          </cell>
          <cell r="I110" t="str">
            <v>CONSUMER</v>
          </cell>
          <cell r="J110" t="str">
            <v>CENTRUM SELECT</v>
          </cell>
          <cell r="K110" t="str">
            <v>1X150 BR</v>
          </cell>
          <cell r="L110" t="e">
            <v>#N/A</v>
          </cell>
          <cell r="M110" t="e">
            <v>#N/A</v>
          </cell>
          <cell r="N110" t="str">
            <v>PCH</v>
          </cell>
          <cell r="O110" t="str">
            <v>Consumer Wellness</v>
          </cell>
          <cell r="P110" t="str">
            <v>Alimentos</v>
          </cell>
          <cell r="Q110" t="str">
            <v>ZTRADE</v>
          </cell>
          <cell r="R110" t="str">
            <v>Cadastrar somente ZA00 - DF (PF 18%)</v>
          </cell>
          <cell r="T110" t="e">
            <v>#N/A</v>
          </cell>
          <cell r="U110" t="e">
            <v>#N/A</v>
          </cell>
          <cell r="W110">
            <v>175.88</v>
          </cell>
          <cell r="Y110" t="str">
            <v>N/A</v>
          </cell>
        </row>
        <row r="111">
          <cell r="C111" t="str">
            <v>F000006238</v>
          </cell>
          <cell r="D111" t="str">
            <v>CENTRUM SELECT 30 BR*</v>
          </cell>
          <cell r="E111">
            <v>7891045040983</v>
          </cell>
          <cell r="H111" t="str">
            <v>NEUTRA</v>
          </cell>
          <cell r="I111" t="str">
            <v>CONSUMER</v>
          </cell>
          <cell r="J111" t="str">
            <v>CENTRUM SELECT</v>
          </cell>
          <cell r="K111" t="str">
            <v>30 BR</v>
          </cell>
          <cell r="L111" t="e">
            <v>#N/A</v>
          </cell>
          <cell r="M111" t="e">
            <v>#N/A</v>
          </cell>
          <cell r="N111" t="str">
            <v>PCH</v>
          </cell>
          <cell r="O111" t="str">
            <v>Consumer Wellness</v>
          </cell>
          <cell r="P111" t="str">
            <v>Alimentos</v>
          </cell>
          <cell r="Q111" t="str">
            <v>ZTRADE</v>
          </cell>
          <cell r="R111" t="str">
            <v>Cadastrar somente ZA00 - DF (PF 18%)</v>
          </cell>
          <cell r="T111" t="e">
            <v>#N/A</v>
          </cell>
          <cell r="U111" t="e">
            <v>#N/A</v>
          </cell>
          <cell r="W111">
            <v>53.97</v>
          </cell>
          <cell r="Y111" t="str">
            <v>N/A</v>
          </cell>
        </row>
        <row r="112">
          <cell r="C112" t="str">
            <v>F000031044</v>
          </cell>
          <cell r="D112" t="str">
            <v>CENTRUM SELECT CPT 150 BTL BR*</v>
          </cell>
          <cell r="E112">
            <v>7891045043045</v>
          </cell>
          <cell r="H112" t="str">
            <v>NEUTRA</v>
          </cell>
          <cell r="I112" t="str">
            <v>CONSUMER</v>
          </cell>
          <cell r="J112" t="str">
            <v>CENTRUM SELECT</v>
          </cell>
          <cell r="K112" t="str">
            <v>150 BTL BR</v>
          </cell>
          <cell r="L112" t="e">
            <v>#N/A</v>
          </cell>
          <cell r="M112" t="e">
            <v>#N/A</v>
          </cell>
          <cell r="N112" t="str">
            <v>PCH</v>
          </cell>
          <cell r="O112" t="str">
            <v>Consumer Wellness</v>
          </cell>
          <cell r="P112" t="str">
            <v>Alimentos</v>
          </cell>
          <cell r="Q112" t="str">
            <v>ZTRADE</v>
          </cell>
          <cell r="R112" t="str">
            <v>Cadastrar somente ZA00 - DF (PF 18%)</v>
          </cell>
          <cell r="T112" t="e">
            <v>#N/A</v>
          </cell>
          <cell r="U112" t="e">
            <v>#N/A</v>
          </cell>
          <cell r="W112">
            <v>175.88</v>
          </cell>
          <cell r="Y112" t="str">
            <v>N/A</v>
          </cell>
        </row>
        <row r="113">
          <cell r="C113" t="str">
            <v>F000031042</v>
          </cell>
          <cell r="D113" t="str">
            <v>CENTRUM SELECT CPT 30 BTL BR*</v>
          </cell>
          <cell r="E113">
            <v>7891045040983</v>
          </cell>
          <cell r="H113" t="str">
            <v>NEUTRA</v>
          </cell>
          <cell r="I113" t="str">
            <v>CONSUMER</v>
          </cell>
          <cell r="J113" t="str">
            <v>CENTRUM SELECT</v>
          </cell>
          <cell r="K113" t="str">
            <v>30 BTL BR</v>
          </cell>
          <cell r="L113" t="e">
            <v>#N/A</v>
          </cell>
          <cell r="M113" t="e">
            <v>#N/A</v>
          </cell>
          <cell r="N113" t="str">
            <v>PCH</v>
          </cell>
          <cell r="O113" t="str">
            <v>Consumer Wellness</v>
          </cell>
          <cell r="P113" t="str">
            <v>Alimentos</v>
          </cell>
          <cell r="Q113" t="str">
            <v>ZTRADE</v>
          </cell>
          <cell r="R113" t="str">
            <v>Cadastrar somente ZA00 - DF (PF 18%)</v>
          </cell>
          <cell r="T113" t="e">
            <v>#N/A</v>
          </cell>
          <cell r="U113" t="e">
            <v>#N/A</v>
          </cell>
          <cell r="W113">
            <v>53.97</v>
          </cell>
          <cell r="Y113" t="str">
            <v>N/A</v>
          </cell>
        </row>
        <row r="114">
          <cell r="C114" t="str">
            <v>F000021596</v>
          </cell>
          <cell r="D114" t="str">
            <v>CENTRUM SELECT HOMEM CPT 150 BTL BR*</v>
          </cell>
          <cell r="E114">
            <v>7891045043502</v>
          </cell>
          <cell r="H114" t="str">
            <v>NEUTRA</v>
          </cell>
          <cell r="I114" t="str">
            <v>CONSUMER</v>
          </cell>
          <cell r="J114" t="str">
            <v>CENTRUM SELECT HOMEM</v>
          </cell>
          <cell r="K114" t="str">
            <v>150 BTL BR</v>
          </cell>
          <cell r="L114" t="e">
            <v>#N/A</v>
          </cell>
          <cell r="M114" t="e">
            <v>#N/A</v>
          </cell>
          <cell r="N114" t="str">
            <v>PCH</v>
          </cell>
          <cell r="O114" t="str">
            <v>Consumer Wellness</v>
          </cell>
          <cell r="P114" t="str">
            <v>Alimentos</v>
          </cell>
          <cell r="Q114" t="str">
            <v>ZTRADE</v>
          </cell>
          <cell r="R114" t="str">
            <v>Cadastrar somente ZA00 - DF (PF 18%)</v>
          </cell>
          <cell r="T114" t="e">
            <v>#N/A</v>
          </cell>
          <cell r="U114" t="e">
            <v>#N/A</v>
          </cell>
          <cell r="W114">
            <v>197.05</v>
          </cell>
          <cell r="Y114" t="str">
            <v>N/A</v>
          </cell>
        </row>
        <row r="115">
          <cell r="C115" t="str">
            <v>F000034415</v>
          </cell>
          <cell r="D115" t="str">
            <v>CENTRUM SELECT HOMEM CPT 150 BTL BR*</v>
          </cell>
          <cell r="H115" t="str">
            <v>NEUTRA</v>
          </cell>
          <cell r="I115" t="str">
            <v>CONSUMER</v>
          </cell>
          <cell r="J115" t="str">
            <v>CENTRUM SELECT HOMEM</v>
          </cell>
          <cell r="K115" t="str">
            <v>150 BTL BR</v>
          </cell>
          <cell r="L115" t="e">
            <v>#N/A</v>
          </cell>
          <cell r="M115" t="e">
            <v>#N/A</v>
          </cell>
          <cell r="N115" t="str">
            <v>PCH</v>
          </cell>
          <cell r="O115" t="str">
            <v>Consumer Wellness</v>
          </cell>
          <cell r="P115" t="str">
            <v>Alimentos</v>
          </cell>
          <cell r="Q115" t="str">
            <v>ZTRADE</v>
          </cell>
          <cell r="R115" t="str">
            <v>Cadastrar somente ZA00 - DF (PF 18%)</v>
          </cell>
          <cell r="T115" t="e">
            <v>#N/A</v>
          </cell>
          <cell r="U115" t="e">
            <v>#N/A</v>
          </cell>
          <cell r="W115">
            <v>197.05</v>
          </cell>
          <cell r="Y115" t="str">
            <v>N/A</v>
          </cell>
        </row>
        <row r="116">
          <cell r="C116" t="str">
            <v>F000018459</v>
          </cell>
          <cell r="D116" t="str">
            <v>CENTRUM SELECT HOMEM CPT 30 BTL BR*</v>
          </cell>
          <cell r="E116">
            <v>7891045043472</v>
          </cell>
          <cell r="H116" t="str">
            <v>NEUTRA</v>
          </cell>
          <cell r="I116" t="str">
            <v>CONSUMER</v>
          </cell>
          <cell r="J116" t="str">
            <v>CENTRUM SELECT HOMEM</v>
          </cell>
          <cell r="K116" t="str">
            <v>30 BTL BR</v>
          </cell>
          <cell r="L116" t="e">
            <v>#N/A</v>
          </cell>
          <cell r="M116" t="e">
            <v>#N/A</v>
          </cell>
          <cell r="N116" t="str">
            <v>PCH</v>
          </cell>
          <cell r="O116" t="str">
            <v>Consumer Wellness</v>
          </cell>
          <cell r="P116" t="str">
            <v>Alimentos</v>
          </cell>
          <cell r="Q116" t="str">
            <v>ZTRADE</v>
          </cell>
          <cell r="R116" t="str">
            <v>Cadastrar somente ZA00 - DF (PF 18%)</v>
          </cell>
          <cell r="T116" t="e">
            <v>#N/A</v>
          </cell>
          <cell r="U116" t="e">
            <v>#N/A</v>
          </cell>
          <cell r="W116">
            <v>59.36</v>
          </cell>
          <cell r="Y116" t="str">
            <v>N/A</v>
          </cell>
        </row>
        <row r="117">
          <cell r="C117" t="str">
            <v>F000034413</v>
          </cell>
          <cell r="D117" t="str">
            <v>CENTRUM SELECT HOMEM CPT 30 BTL BR*</v>
          </cell>
          <cell r="H117" t="str">
            <v>NEUTRA</v>
          </cell>
          <cell r="I117" t="str">
            <v>CONSUMER</v>
          </cell>
          <cell r="J117" t="str">
            <v>CENTRUM SELECT HOMEM</v>
          </cell>
          <cell r="K117" t="str">
            <v>CPT 30 BTL BR</v>
          </cell>
          <cell r="L117" t="e">
            <v>#N/A</v>
          </cell>
          <cell r="M117" t="e">
            <v>#N/A</v>
          </cell>
          <cell r="N117" t="str">
            <v>PCH</v>
          </cell>
          <cell r="O117" t="str">
            <v>Consumer Wellness</v>
          </cell>
          <cell r="P117" t="str">
            <v>Alimentos</v>
          </cell>
          <cell r="Q117" t="str">
            <v>ZTRADE</v>
          </cell>
          <cell r="R117" t="str">
            <v>Cadastrar somente ZA00 - DF (PF 18%)</v>
          </cell>
          <cell r="T117" t="e">
            <v>#N/A</v>
          </cell>
          <cell r="U117" t="e">
            <v>#N/A</v>
          </cell>
          <cell r="W117">
            <v>59.36</v>
          </cell>
          <cell r="Y117" t="str">
            <v>N/A</v>
          </cell>
        </row>
        <row r="118">
          <cell r="C118" t="str">
            <v>F000018460</v>
          </cell>
          <cell r="D118" t="str">
            <v>CENTRUM SELECT HOMEM CPT 60 BTL BR*</v>
          </cell>
          <cell r="E118">
            <v>7891045043489</v>
          </cell>
          <cell r="H118" t="str">
            <v>NEUTRA</v>
          </cell>
          <cell r="I118" t="str">
            <v>CONSUMER</v>
          </cell>
          <cell r="J118" t="str">
            <v>CENTRUM SELECT HOMEM</v>
          </cell>
          <cell r="K118" t="str">
            <v>60 BTL BR</v>
          </cell>
          <cell r="L118" t="e">
            <v>#N/A</v>
          </cell>
          <cell r="M118" t="e">
            <v>#N/A</v>
          </cell>
          <cell r="N118" t="str">
            <v>PCH</v>
          </cell>
          <cell r="O118" t="str">
            <v>Consumer Wellness</v>
          </cell>
          <cell r="P118" t="str">
            <v>Alimentos</v>
          </cell>
          <cell r="Q118" t="str">
            <v>ZTRADE</v>
          </cell>
          <cell r="R118" t="str">
            <v>Cadastrar somente ZA00 - DF (PF 18%)</v>
          </cell>
          <cell r="T118" t="e">
            <v>#N/A</v>
          </cell>
          <cell r="U118" t="e">
            <v>#N/A</v>
          </cell>
          <cell r="W118">
            <v>100.51</v>
          </cell>
          <cell r="Y118" t="str">
            <v>N/A</v>
          </cell>
        </row>
        <row r="119">
          <cell r="C119" t="str">
            <v>F000034414</v>
          </cell>
          <cell r="D119" t="str">
            <v>CENTRUM SELECT HOMEM CPT 60 BTL BR*</v>
          </cell>
          <cell r="H119" t="str">
            <v>NEUTRA</v>
          </cell>
          <cell r="I119" t="str">
            <v>CONSUMER</v>
          </cell>
          <cell r="J119" t="str">
            <v>CENTRUM SELECT HOMEM</v>
          </cell>
          <cell r="K119" t="str">
            <v>60 BTL BR</v>
          </cell>
          <cell r="L119" t="e">
            <v>#N/A</v>
          </cell>
          <cell r="M119" t="e">
            <v>#N/A</v>
          </cell>
          <cell r="N119" t="str">
            <v>PCH</v>
          </cell>
          <cell r="O119" t="str">
            <v>Consumer Wellness</v>
          </cell>
          <cell r="P119" t="str">
            <v>Alimentos</v>
          </cell>
          <cell r="Q119" t="str">
            <v>ZTRADE</v>
          </cell>
          <cell r="R119" t="str">
            <v>Cadastrar somente ZA00 - DF (PF 18%)</v>
          </cell>
          <cell r="T119" t="e">
            <v>#N/A</v>
          </cell>
          <cell r="U119" t="e">
            <v>#N/A</v>
          </cell>
          <cell r="W119">
            <v>100.51</v>
          </cell>
          <cell r="Y119" t="str">
            <v>N/A</v>
          </cell>
        </row>
        <row r="120">
          <cell r="C120" t="str">
            <v>F000021595</v>
          </cell>
          <cell r="D120" t="str">
            <v>CENTRUM SELECT MULHER CPT 150 BTL BR*</v>
          </cell>
          <cell r="E120">
            <v>7891045043465</v>
          </cell>
          <cell r="H120" t="str">
            <v>NEUTRA</v>
          </cell>
          <cell r="I120" t="str">
            <v>CONSUMER</v>
          </cell>
          <cell r="J120" t="str">
            <v>CENTRUM SELECT MULHER</v>
          </cell>
          <cell r="K120" t="str">
            <v>150 BTL BR</v>
          </cell>
          <cell r="L120" t="e">
            <v>#N/A</v>
          </cell>
          <cell r="M120" t="e">
            <v>#N/A</v>
          </cell>
          <cell r="N120" t="str">
            <v>PCH</v>
          </cell>
          <cell r="O120" t="str">
            <v>Consumer Wellness</v>
          </cell>
          <cell r="P120" t="str">
            <v>Alimentos</v>
          </cell>
          <cell r="Q120" t="str">
            <v>ZTRADE</v>
          </cell>
          <cell r="R120" t="str">
            <v>Cadastrar somente ZA00 - DF (PF 18%)</v>
          </cell>
          <cell r="T120" t="e">
            <v>#N/A</v>
          </cell>
          <cell r="U120" t="e">
            <v>#N/A</v>
          </cell>
          <cell r="W120">
            <v>197.05</v>
          </cell>
          <cell r="Y120" t="str">
            <v>N/A</v>
          </cell>
        </row>
        <row r="121">
          <cell r="C121" t="str">
            <v>F000034092</v>
          </cell>
          <cell r="D121" t="str">
            <v>CENTRUM SELECT MULHER CPT 150 BTL BR*</v>
          </cell>
          <cell r="E121">
            <v>7891045043465</v>
          </cell>
          <cell r="H121" t="str">
            <v>NEUTRA</v>
          </cell>
          <cell r="I121" t="str">
            <v>CONSUMER</v>
          </cell>
          <cell r="J121" t="str">
            <v>CENTRUM SELECT MULHER</v>
          </cell>
          <cell r="K121" t="str">
            <v>150 BTL BR</v>
          </cell>
          <cell r="L121" t="e">
            <v>#N/A</v>
          </cell>
          <cell r="M121" t="e">
            <v>#N/A</v>
          </cell>
          <cell r="N121" t="str">
            <v>PCH</v>
          </cell>
          <cell r="O121" t="str">
            <v>Consumer Wellness</v>
          </cell>
          <cell r="P121" t="str">
            <v>Alimentos</v>
          </cell>
          <cell r="Q121" t="str">
            <v>ZTRADE</v>
          </cell>
          <cell r="R121" t="str">
            <v>Cadastrar somente ZA00 - DF (PF 18%)</v>
          </cell>
          <cell r="T121" t="e">
            <v>#N/A</v>
          </cell>
          <cell r="U121" t="e">
            <v>#N/A</v>
          </cell>
          <cell r="W121">
            <v>197.05</v>
          </cell>
          <cell r="Y121" t="str">
            <v>N/A</v>
          </cell>
        </row>
        <row r="122">
          <cell r="C122" t="str">
            <v>F000018456</v>
          </cell>
          <cell r="D122" t="str">
            <v>CENTRUM SELECT MULHER CPT 30 BTL BR*</v>
          </cell>
          <cell r="H122" t="str">
            <v>NEUTRA</v>
          </cell>
          <cell r="I122" t="str">
            <v>CONSUMER</v>
          </cell>
          <cell r="J122" t="str">
            <v>CENTRUM SELECT MULHER</v>
          </cell>
          <cell r="K122" t="str">
            <v>CPT 30 BTL BR</v>
          </cell>
          <cell r="L122" t="e">
            <v>#N/A</v>
          </cell>
          <cell r="M122" t="e">
            <v>#N/A</v>
          </cell>
          <cell r="N122" t="str">
            <v>PCH</v>
          </cell>
          <cell r="O122" t="str">
            <v>Consumer Wellness</v>
          </cell>
          <cell r="P122" t="str">
            <v>Alimentos</v>
          </cell>
          <cell r="Q122" t="str">
            <v>ZTRADE</v>
          </cell>
          <cell r="R122" t="str">
            <v>Cadastrar somente ZA00 - DF (PF 18%)</v>
          </cell>
          <cell r="T122" t="e">
            <v>#N/A</v>
          </cell>
          <cell r="U122" t="e">
            <v>#N/A</v>
          </cell>
          <cell r="W122">
            <v>59.36</v>
          </cell>
          <cell r="Y122" t="str">
            <v>N/A</v>
          </cell>
        </row>
        <row r="123">
          <cell r="C123" t="str">
            <v>F000034080</v>
          </cell>
          <cell r="D123" t="str">
            <v>CENTRUM SELECT MULHER CPT 30 BTL BR*</v>
          </cell>
          <cell r="E123">
            <v>7891045043434</v>
          </cell>
          <cell r="H123" t="str">
            <v>NEUTRA</v>
          </cell>
          <cell r="I123" t="str">
            <v>CONSUMER</v>
          </cell>
          <cell r="J123" t="str">
            <v>CENTRUM SELECT MULHER</v>
          </cell>
          <cell r="K123" t="str">
            <v>30 BTL BR</v>
          </cell>
          <cell r="L123" t="e">
            <v>#N/A</v>
          </cell>
          <cell r="M123" t="e">
            <v>#N/A</v>
          </cell>
          <cell r="N123" t="str">
            <v>PCH</v>
          </cell>
          <cell r="O123" t="str">
            <v>Consumer Wellness</v>
          </cell>
          <cell r="P123" t="str">
            <v>Alimentos</v>
          </cell>
          <cell r="Q123" t="str">
            <v>ZTRADE</v>
          </cell>
          <cell r="R123" t="str">
            <v>Cadastrar somente ZA00 - DF (PF 18%)</v>
          </cell>
          <cell r="T123" t="e">
            <v>#N/A</v>
          </cell>
          <cell r="U123" t="e">
            <v>#N/A</v>
          </cell>
          <cell r="W123">
            <v>59.36</v>
          </cell>
          <cell r="Y123" t="str">
            <v>N/A</v>
          </cell>
        </row>
        <row r="124">
          <cell r="C124" t="str">
            <v>F000018458</v>
          </cell>
          <cell r="D124" t="str">
            <v>CENTRUM SELECT MULHER CPT 60 BTL BR*</v>
          </cell>
          <cell r="H124" t="str">
            <v>NEUTRA</v>
          </cell>
          <cell r="I124" t="str">
            <v>CONSUMER</v>
          </cell>
          <cell r="J124" t="str">
            <v>CENTRUM SELECT MULHER</v>
          </cell>
          <cell r="K124" t="str">
            <v xml:space="preserve"> CPT 60 BTL BR</v>
          </cell>
          <cell r="L124" t="e">
            <v>#N/A</v>
          </cell>
          <cell r="M124" t="e">
            <v>#N/A</v>
          </cell>
          <cell r="N124" t="str">
            <v>PCH</v>
          </cell>
          <cell r="O124" t="str">
            <v>Consumer Wellness</v>
          </cell>
          <cell r="P124" t="str">
            <v>Alimentos</v>
          </cell>
          <cell r="Q124" t="str">
            <v>ZTRADE</v>
          </cell>
          <cell r="R124" t="str">
            <v>Cadastrar somente ZA00 - DF (PF 18%)</v>
          </cell>
          <cell r="T124" t="e">
            <v>#N/A</v>
          </cell>
          <cell r="U124" t="e">
            <v>#N/A</v>
          </cell>
          <cell r="W124">
            <v>100.51</v>
          </cell>
          <cell r="Y124" t="str">
            <v>N/A</v>
          </cell>
        </row>
        <row r="125">
          <cell r="C125" t="str">
            <v>F000034081</v>
          </cell>
          <cell r="D125" t="str">
            <v>CENTRUM SELECT MULHER CPT 60 BTL BR*</v>
          </cell>
          <cell r="E125">
            <v>7891045043441</v>
          </cell>
          <cell r="H125" t="str">
            <v>NEUTRA</v>
          </cell>
          <cell r="I125" t="str">
            <v>CONSUMER</v>
          </cell>
          <cell r="J125" t="str">
            <v>CENTRUM SELECT MULHER</v>
          </cell>
          <cell r="K125" t="str">
            <v>60 BTL BR</v>
          </cell>
          <cell r="L125" t="e">
            <v>#N/A</v>
          </cell>
          <cell r="M125" t="e">
            <v>#N/A</v>
          </cell>
          <cell r="N125" t="str">
            <v>PCH</v>
          </cell>
          <cell r="O125" t="str">
            <v>Consumer Wellness</v>
          </cell>
          <cell r="P125" t="str">
            <v>Alimentos</v>
          </cell>
          <cell r="Q125" t="str">
            <v>ZTRADE</v>
          </cell>
          <cell r="R125" t="str">
            <v>Cadastrar somente ZA00 - DF (PF 18%)</v>
          </cell>
          <cell r="T125" t="e">
            <v>#N/A</v>
          </cell>
          <cell r="U125" t="e">
            <v>#N/A</v>
          </cell>
          <cell r="W125">
            <v>100.51</v>
          </cell>
          <cell r="Y125" t="str">
            <v>N/A</v>
          </cell>
        </row>
        <row r="126">
          <cell r="C126" t="str">
            <v>F000035709</v>
          </cell>
          <cell r="D126" t="str">
            <v>CENTRUM VITAGUMMIES MIX 30 BTL BR</v>
          </cell>
          <cell r="E126">
            <v>7891268044140</v>
          </cell>
          <cell r="H126" t="str">
            <v>NEUTRA</v>
          </cell>
          <cell r="I126" t="str">
            <v>CONSUMER</v>
          </cell>
          <cell r="J126" t="str">
            <v>CENTRUM VITAGUMMIES MIX</v>
          </cell>
          <cell r="K126" t="str">
            <v>30 BTL BR</v>
          </cell>
          <cell r="L126" t="e">
            <v>#N/A</v>
          </cell>
          <cell r="M126" t="e">
            <v>#N/A</v>
          </cell>
          <cell r="N126" t="str">
            <v>PCH</v>
          </cell>
          <cell r="O126" t="str">
            <v>Consumer Wellness</v>
          </cell>
          <cell r="P126" t="str">
            <v>Alimentos</v>
          </cell>
          <cell r="Q126" t="str">
            <v>ZTRADE</v>
          </cell>
          <cell r="R126" t="str">
            <v>Cadastrar somente ZA00 - DF (PF 18%)</v>
          </cell>
          <cell r="T126" t="e">
            <v>#N/A</v>
          </cell>
          <cell r="U126" t="e">
            <v>#N/A</v>
          </cell>
          <cell r="W126">
            <v>35.56</v>
          </cell>
          <cell r="Y126" t="str">
            <v>N/A</v>
          </cell>
        </row>
        <row r="127">
          <cell r="C127" t="str">
            <v>F000035710</v>
          </cell>
          <cell r="D127" t="str">
            <v>CENTRUM VITAGUMMIES MIX 60 BTL BR</v>
          </cell>
          <cell r="E127">
            <v>7891268044157</v>
          </cell>
          <cell r="H127" t="str">
            <v>NEUTRA</v>
          </cell>
          <cell r="I127" t="str">
            <v>CONSUMER</v>
          </cell>
          <cell r="J127" t="str">
            <v>CENTRUM VITAGUMMIES MIX</v>
          </cell>
          <cell r="K127" t="str">
            <v>60 BTL BR</v>
          </cell>
          <cell r="L127" t="e">
            <v>#N/A</v>
          </cell>
          <cell r="M127" t="e">
            <v>#N/A</v>
          </cell>
          <cell r="N127" t="str">
            <v>PCH</v>
          </cell>
          <cell r="O127" t="str">
            <v>Consumer Wellness</v>
          </cell>
          <cell r="P127" t="str">
            <v>Alimentos</v>
          </cell>
          <cell r="Q127" t="str">
            <v>ZTRADE</v>
          </cell>
          <cell r="R127" t="str">
            <v>Cadastrar somente ZA00 - DF (PF 18%)</v>
          </cell>
          <cell r="T127" t="e">
            <v>#N/A</v>
          </cell>
          <cell r="U127" t="e">
            <v>#N/A</v>
          </cell>
          <cell r="W127">
            <v>63.89</v>
          </cell>
          <cell r="Y127" t="str">
            <v>N/A</v>
          </cell>
        </row>
        <row r="128">
          <cell r="C128" t="str">
            <v>F000149578</v>
          </cell>
          <cell r="D128" t="str">
            <v>CHAMPIX 0.5/1 mg FCT 1x11+11x14 COMBO BR</v>
          </cell>
          <cell r="E128">
            <v>7891268100792</v>
          </cell>
          <cell r="F128">
            <v>1021602090227</v>
          </cell>
          <cell r="G128">
            <v>522241816117215</v>
          </cell>
          <cell r="H128" t="str">
            <v>POSITIVA</v>
          </cell>
          <cell r="I128" t="str">
            <v>LABORATÓRIOS PFIZER LTDA</v>
          </cell>
          <cell r="J128" t="str">
            <v>CHAMPIX</v>
          </cell>
          <cell r="K128" t="str">
            <v>0,5 MG + 1,0 MG COM REV CT CART BL AL PLAS INC X 11 (0,5 MG) + 154 (1,0 MG)</v>
          </cell>
          <cell r="L128" t="str">
            <v>N07B0 - PRODUTOS ANTITABACO</v>
          </cell>
          <cell r="M128" t="str">
            <v>N07B0</v>
          </cell>
          <cell r="N128" t="str">
            <v>IM</v>
          </cell>
          <cell r="O128" t="str">
            <v>Internal Medicine</v>
          </cell>
          <cell r="Q128" t="str">
            <v>ZTRADE</v>
          </cell>
          <cell r="T128">
            <v>3</v>
          </cell>
          <cell r="U128">
            <v>2.0899999999999998E-2</v>
          </cell>
          <cell r="W128">
            <v>1089.54</v>
          </cell>
          <cell r="Y128">
            <v>3</v>
          </cell>
        </row>
        <row r="129">
          <cell r="C129" t="str">
            <v>F000149570</v>
          </cell>
          <cell r="D129" t="str">
            <v>CHAMPIX 0.5/1 mg FCT 1x11+3x14 COMBO BR</v>
          </cell>
          <cell r="E129">
            <v>7891268100761</v>
          </cell>
          <cell r="F129">
            <v>1021602090121</v>
          </cell>
          <cell r="G129">
            <v>522241810119216</v>
          </cell>
          <cell r="H129" t="str">
            <v>POSITIVA</v>
          </cell>
          <cell r="I129" t="str">
            <v>LABORATÓRIOS PFIZER LTDA</v>
          </cell>
          <cell r="J129" t="str">
            <v>CHAMPIX</v>
          </cell>
          <cell r="K129" t="str">
            <v>0,5 MG + 1,0 MG COM REV CT CART BL AL PLAS INC X 11 (0,5 MG) + 42 (1,0 MG)</v>
          </cell>
          <cell r="L129" t="str">
            <v>N07B0 - PRODUTOS ANTITABACO</v>
          </cell>
          <cell r="M129" t="str">
            <v>N07B0</v>
          </cell>
          <cell r="N129" t="str">
            <v>IM</v>
          </cell>
          <cell r="O129" t="str">
            <v>Internal Medicine</v>
          </cell>
          <cell r="Q129" t="str">
            <v>ZTRADE</v>
          </cell>
          <cell r="T129">
            <v>3</v>
          </cell>
          <cell r="U129">
            <v>2.0899999999999998E-2</v>
          </cell>
          <cell r="W129">
            <v>363.19</v>
          </cell>
          <cell r="Y129">
            <v>3</v>
          </cell>
        </row>
        <row r="130">
          <cell r="C130" t="str">
            <v>F000150288</v>
          </cell>
          <cell r="D130" t="str">
            <v>CHAMPIX 1mg FCT 2x56 BLST BR</v>
          </cell>
          <cell r="E130">
            <v>7891268100778</v>
          </cell>
          <cell r="F130">
            <v>1021602090189</v>
          </cell>
          <cell r="G130">
            <v>522241821110215</v>
          </cell>
          <cell r="H130" t="str">
            <v>POSITIVA</v>
          </cell>
          <cell r="I130" t="str">
            <v>LABORATÓRIOS PFIZER LTDA</v>
          </cell>
          <cell r="J130" t="str">
            <v>CHAMPIX</v>
          </cell>
          <cell r="K130" t="str">
            <v>1,0 MG COM REV CT CART BL AL PLAS INC X 112</v>
          </cell>
          <cell r="L130" t="str">
            <v>N07B0 - PRODUTOS ANTITABACO</v>
          </cell>
          <cell r="M130" t="str">
            <v>N07B0</v>
          </cell>
          <cell r="N130" t="str">
            <v>IM</v>
          </cell>
          <cell r="O130" t="str">
            <v>Internal Medicine</v>
          </cell>
          <cell r="Q130" t="str">
            <v>ZTRADE</v>
          </cell>
          <cell r="T130">
            <v>3</v>
          </cell>
          <cell r="U130">
            <v>2.0899999999999998E-2</v>
          </cell>
          <cell r="W130">
            <v>726.32</v>
          </cell>
          <cell r="Y130">
            <v>3</v>
          </cell>
        </row>
        <row r="131">
          <cell r="C131" t="str">
            <v>F000128830</v>
          </cell>
          <cell r="D131" t="str">
            <v>CHAMPIX0.5/1mg FCT1x11+1x14COMBO BR SAM</v>
          </cell>
          <cell r="H131" t="str">
            <v>POSITIVA</v>
          </cell>
          <cell r="I131" t="str">
            <v>LABORATÓRIOS PFIZER LTDA</v>
          </cell>
          <cell r="J131" t="str">
            <v>CHAMPIX</v>
          </cell>
          <cell r="K131" t="str">
            <v>0,5 MG + 1,0 MG COM REV CT CART BL AL PLAS INC X 11 (0,5 MG) + 42 (1,0 MG)</v>
          </cell>
          <cell r="L131" t="str">
            <v>N07B0 - PRODUTOS ANTITABACO</v>
          </cell>
          <cell r="M131" t="str">
            <v>N07B0</v>
          </cell>
          <cell r="N131" t="str">
            <v>IM</v>
          </cell>
          <cell r="O131" t="str">
            <v>Internal Medicine</v>
          </cell>
          <cell r="Q131" t="str">
            <v>ZSAMPLE</v>
          </cell>
          <cell r="T131">
            <v>3</v>
          </cell>
          <cell r="U131">
            <v>2.0899999999999998E-2</v>
          </cell>
          <cell r="W131">
            <v>363.19</v>
          </cell>
          <cell r="Y131">
            <v>3</v>
          </cell>
        </row>
        <row r="132">
          <cell r="C132" t="str">
            <v>F000169690</v>
          </cell>
          <cell r="D132" t="str">
            <v>CICLOXX 15MG 1X10 TB</v>
          </cell>
          <cell r="E132">
            <v>7891045014458</v>
          </cell>
          <cell r="F132" t="e">
            <v>#N/A</v>
          </cell>
          <cell r="G132" t="e">
            <v>#N/A</v>
          </cell>
          <cell r="H132" t="str">
            <v>POSITIVA</v>
          </cell>
          <cell r="I132" t="str">
            <v>WYETH INDÚSTRIA FARMACÊUTICA LTDA</v>
          </cell>
          <cell r="J132" t="str">
            <v>CICLOXX</v>
          </cell>
          <cell r="K132" t="str">
            <v>15 MG COM CT BL AL PVDC INC X 10</v>
          </cell>
          <cell r="L132" t="e">
            <v>#N/A</v>
          </cell>
          <cell r="M132" t="e">
            <v>#N/A</v>
          </cell>
          <cell r="N132" t="str">
            <v>Registro Caducado</v>
          </cell>
          <cell r="O132" t="str">
            <v>Registro Caducado</v>
          </cell>
          <cell r="Q132" t="str">
            <v>ZTRADE</v>
          </cell>
          <cell r="R132" t="str">
            <v>Não subir preço</v>
          </cell>
          <cell r="T132" t="e">
            <v>#N/A</v>
          </cell>
          <cell r="U132" t="e">
            <v>#N/A</v>
          </cell>
          <cell r="W132">
            <v>30.49</v>
          </cell>
          <cell r="Y132" t="e">
            <v>#N/A</v>
          </cell>
        </row>
        <row r="133">
          <cell r="C133" t="str">
            <v>F000169692</v>
          </cell>
          <cell r="D133" t="str">
            <v>CICLOXX 15MG 1X5 TB SAMPLE</v>
          </cell>
          <cell r="H133" t="str">
            <v>POSITIVA</v>
          </cell>
          <cell r="I133" t="str">
            <v>WYETH INDÚSTRIA FARMACÊUTICA LTDA</v>
          </cell>
          <cell r="J133" t="str">
            <v>CICLOXX</v>
          </cell>
          <cell r="K133" t="str">
            <v>15 MG COM CT BL AL PVDC INC X 10</v>
          </cell>
          <cell r="L133" t="e">
            <v>#N/A</v>
          </cell>
          <cell r="M133" t="e">
            <v>#N/A</v>
          </cell>
          <cell r="N133" t="str">
            <v>Registro Caducado</v>
          </cell>
          <cell r="O133" t="str">
            <v>Registro Caducado</v>
          </cell>
          <cell r="Q133" t="str">
            <v>ZSAMPLE</v>
          </cell>
          <cell r="R133" t="str">
            <v>Não subir preço</v>
          </cell>
          <cell r="T133" t="e">
            <v>#N/A</v>
          </cell>
          <cell r="U133" t="e">
            <v>#N/A</v>
          </cell>
          <cell r="W133">
            <v>13.97</v>
          </cell>
          <cell r="Y133" t="e">
            <v>#N/A</v>
          </cell>
        </row>
        <row r="134">
          <cell r="C134" t="str">
            <v>F000204227</v>
          </cell>
          <cell r="D134" t="str">
            <v>CITALOR 10mg FCT 1 BLST x 5 EA BR SAM</v>
          </cell>
          <cell r="H134" t="str">
            <v>POSITIVA</v>
          </cell>
          <cell r="I134" t="str">
            <v>WYETH INDÚSTRIA FARMACÊUTICA LTDA</v>
          </cell>
          <cell r="J134" t="str">
            <v>CITALOR</v>
          </cell>
          <cell r="K134" t="str">
            <v>10mg FCT 1 BLST x 5 EA BR SAM</v>
          </cell>
          <cell r="L134" t="str">
            <v>C10A1 - ESTATINAS, INIBIDORES DA REDUTASE HMG-CoA</v>
          </cell>
          <cell r="M134" t="str">
            <v>C10A1</v>
          </cell>
          <cell r="N134" t="str">
            <v>EM</v>
          </cell>
          <cell r="O134" t="str">
            <v>CARDIO</v>
          </cell>
          <cell r="Q134" t="str">
            <v>ZSAMPLE</v>
          </cell>
          <cell r="T134">
            <v>1</v>
          </cell>
          <cell r="U134">
            <v>2.8400000000000002E-2</v>
          </cell>
          <cell r="W134">
            <v>12.38</v>
          </cell>
          <cell r="Y134">
            <v>1</v>
          </cell>
        </row>
        <row r="135">
          <cell r="C135" t="str">
            <v>F000204240</v>
          </cell>
          <cell r="D135" t="str">
            <v>CITALOR 10mg FCT 3 BLST x 5 EA BR SAM</v>
          </cell>
          <cell r="H135" t="str">
            <v>POSITIVA</v>
          </cell>
          <cell r="I135" t="str">
            <v>WYETH INDÚSTRIA FARMACÊUTICA LTDA</v>
          </cell>
          <cell r="J135" t="str">
            <v>CITALOR</v>
          </cell>
          <cell r="K135" t="str">
            <v>10mg FCT 3 BLST x 5 EA BR SAM</v>
          </cell>
          <cell r="L135" t="str">
            <v>C10A1 - ESTATINAS, INIBIDORES DA REDUTASE HMG-CoA</v>
          </cell>
          <cell r="M135" t="str">
            <v>C10A1</v>
          </cell>
          <cell r="N135" t="str">
            <v>EM</v>
          </cell>
          <cell r="O135" t="str">
            <v>CARDIO</v>
          </cell>
          <cell r="Q135" t="str">
            <v>ZSAMPLE</v>
          </cell>
          <cell r="T135">
            <v>1</v>
          </cell>
          <cell r="U135">
            <v>2.8400000000000002E-2</v>
          </cell>
          <cell r="W135">
            <v>37.159999999999997</v>
          </cell>
          <cell r="Y135">
            <v>1</v>
          </cell>
        </row>
        <row r="136">
          <cell r="C136" t="str">
            <v>F000204080</v>
          </cell>
          <cell r="D136" t="str">
            <v>CITALOR 10mg FCT 3 BLST x10 EA BR</v>
          </cell>
          <cell r="E136">
            <v>7891268102161</v>
          </cell>
          <cell r="F136">
            <v>1211003910028</v>
          </cell>
          <cell r="G136">
            <v>522718040078113</v>
          </cell>
          <cell r="H136" t="str">
            <v>POSITIVA</v>
          </cell>
          <cell r="I136" t="str">
            <v>WYETH INDÚSTRIA FARMACÊUTICA LTDA</v>
          </cell>
          <cell r="J136" t="str">
            <v>CITALOR</v>
          </cell>
          <cell r="K136" t="str">
            <v>10 MG COM REV CT BL AL/AL X 30</v>
          </cell>
          <cell r="L136" t="str">
            <v>C10A1 - ESTATINAS, INIBIDORES DA REDUTASE HMG-CoA</v>
          </cell>
          <cell r="M136" t="str">
            <v>C10A1</v>
          </cell>
          <cell r="N136" t="str">
            <v>EM</v>
          </cell>
          <cell r="O136" t="str">
            <v>CARDIO</v>
          </cell>
          <cell r="Q136" t="str">
            <v>ZTRADE</v>
          </cell>
          <cell r="T136">
            <v>1</v>
          </cell>
          <cell r="U136">
            <v>2.8400000000000002E-2</v>
          </cell>
          <cell r="W136">
            <v>74.319999999999993</v>
          </cell>
          <cell r="Y136">
            <v>1</v>
          </cell>
        </row>
        <row r="137">
          <cell r="C137" t="str">
            <v>F000204085</v>
          </cell>
          <cell r="D137" t="str">
            <v>CITALOR 10mg FCT 6 BLST x10 EA BR</v>
          </cell>
          <cell r="E137">
            <v>7891268102314</v>
          </cell>
          <cell r="F137">
            <v>1211003910151</v>
          </cell>
          <cell r="G137">
            <v>522718040078313</v>
          </cell>
          <cell r="H137" t="str">
            <v>POSITIVA</v>
          </cell>
          <cell r="I137" t="str">
            <v>WYETH INDÚSTRIA FARMACÊUTICA LTDA</v>
          </cell>
          <cell r="J137" t="str">
            <v>CITALOR</v>
          </cell>
          <cell r="K137" t="str">
            <v>10 MG COM REV CT BL AL/AL X 60</v>
          </cell>
          <cell r="L137" t="str">
            <v>C10A1 - ESTATINAS, INIBIDORES DA REDUTASE HMG-CoA</v>
          </cell>
          <cell r="M137" t="str">
            <v>C10A1</v>
          </cell>
          <cell r="N137" t="str">
            <v>EM</v>
          </cell>
          <cell r="O137" t="str">
            <v>CARDIO</v>
          </cell>
          <cell r="Q137" t="str">
            <v>ZTRADE</v>
          </cell>
          <cell r="T137">
            <v>1</v>
          </cell>
          <cell r="U137">
            <v>2.8400000000000002E-2</v>
          </cell>
          <cell r="W137">
            <v>148.65</v>
          </cell>
          <cell r="Y137">
            <v>1</v>
          </cell>
        </row>
        <row r="138">
          <cell r="C138" t="str">
            <v>F000204238</v>
          </cell>
          <cell r="D138" t="str">
            <v>CITALOR 20mg FCT 1 BLST x 5 EA BR SAM</v>
          </cell>
          <cell r="H138" t="str">
            <v>POSITIVA</v>
          </cell>
          <cell r="I138" t="str">
            <v>WYETH INDÚSTRIA FARMACÊUTICA LTDA</v>
          </cell>
          <cell r="J138" t="str">
            <v>CITALOR</v>
          </cell>
          <cell r="K138" t="str">
            <v>20mg FCT 1 BLST x 5 EA BR SAM</v>
          </cell>
          <cell r="L138" t="str">
            <v>C10A1 - ESTATINAS, INIBIDORES DA REDUTASE HMG-CoA</v>
          </cell>
          <cell r="M138" t="str">
            <v>C10A1</v>
          </cell>
          <cell r="N138" t="str">
            <v>EM</v>
          </cell>
          <cell r="O138" t="str">
            <v>CARDIO</v>
          </cell>
          <cell r="Q138" t="str">
            <v>ZSAMPLE</v>
          </cell>
          <cell r="T138">
            <v>1</v>
          </cell>
          <cell r="U138">
            <v>2.8400000000000002E-2</v>
          </cell>
          <cell r="W138">
            <v>12.38</v>
          </cell>
          <cell r="Y138">
            <v>1</v>
          </cell>
        </row>
        <row r="139">
          <cell r="C139" t="str">
            <v>F000204083</v>
          </cell>
          <cell r="D139" t="str">
            <v>CITALOR 20mg FCT 3 BLST x10 EA BR</v>
          </cell>
          <cell r="E139">
            <v>7891268102239</v>
          </cell>
          <cell r="F139">
            <v>1211003910044</v>
          </cell>
          <cell r="G139">
            <v>522718040078513</v>
          </cell>
          <cell r="H139" t="str">
            <v>POSITIVA</v>
          </cell>
          <cell r="I139" t="str">
            <v>WYETH INDÚSTRIA FARMACÊUTICA LTDA</v>
          </cell>
          <cell r="J139" t="str">
            <v>CITALOR</v>
          </cell>
          <cell r="K139" t="str">
            <v>20 MG COM REV CT BL AL/AL X 30</v>
          </cell>
          <cell r="L139" t="str">
            <v>C10A1 - ESTATINAS, INIBIDORES DA REDUTASE HMG-CoA</v>
          </cell>
          <cell r="M139" t="str">
            <v>C10A1</v>
          </cell>
          <cell r="N139" t="str">
            <v>EM</v>
          </cell>
          <cell r="O139" t="str">
            <v>CARDIO</v>
          </cell>
          <cell r="Q139" t="str">
            <v>ZTRADE</v>
          </cell>
          <cell r="T139">
            <v>1</v>
          </cell>
          <cell r="U139">
            <v>2.8400000000000002E-2</v>
          </cell>
          <cell r="W139">
            <v>74.319999999999993</v>
          </cell>
          <cell r="Y139">
            <v>1</v>
          </cell>
        </row>
        <row r="140">
          <cell r="C140" t="str">
            <v>F000204086</v>
          </cell>
          <cell r="D140" t="str">
            <v>CITALOR 20mg FCT 6 BLST x10 EA BR</v>
          </cell>
          <cell r="E140">
            <v>7891268102345</v>
          </cell>
          <cell r="F140">
            <v>1211003910184</v>
          </cell>
          <cell r="G140">
            <v>522718040078713</v>
          </cell>
          <cell r="H140" t="str">
            <v>POSITIVA</v>
          </cell>
          <cell r="I140" t="str">
            <v>WYETH INDÚSTRIA FARMACÊUTICA LTDA</v>
          </cell>
          <cell r="J140" t="str">
            <v>CITALOR</v>
          </cell>
          <cell r="K140" t="str">
            <v>20 MG COM REV CT BL AL/AL X 60</v>
          </cell>
          <cell r="L140" t="str">
            <v>C10A1 - ESTATINAS, INIBIDORES DA REDUTASE HMG-CoA</v>
          </cell>
          <cell r="M140" t="str">
            <v>C10A1</v>
          </cell>
          <cell r="N140" t="str">
            <v>EM</v>
          </cell>
          <cell r="O140" t="str">
            <v>CARDIO</v>
          </cell>
          <cell r="Q140" t="str">
            <v>ZTRADE</v>
          </cell>
          <cell r="T140">
            <v>1</v>
          </cell>
          <cell r="U140">
            <v>2.8400000000000002E-2</v>
          </cell>
          <cell r="W140">
            <v>148.65</v>
          </cell>
          <cell r="Y140">
            <v>1</v>
          </cell>
        </row>
        <row r="141">
          <cell r="C141" t="str">
            <v>F000101182</v>
          </cell>
          <cell r="D141" t="str">
            <v>CITALOR 40mg FCT 1x7 BLS MS BR</v>
          </cell>
          <cell r="H141" t="str">
            <v>POSITIVA</v>
          </cell>
          <cell r="I141" t="str">
            <v>WYETH INDÚSTRIA FARMACÊUTICA LTDA</v>
          </cell>
          <cell r="J141" t="str">
            <v>CITALOR</v>
          </cell>
          <cell r="K141" t="str">
            <v>40mg FCT 1x7 BLS MS BR</v>
          </cell>
          <cell r="L141" t="str">
            <v>C10A1 - ESTATINAS, INIBIDORES DA REDUTASE HMG-CoA</v>
          </cell>
          <cell r="M141" t="str">
            <v>C10A1</v>
          </cell>
          <cell r="N141" t="str">
            <v>EM</v>
          </cell>
          <cell r="O141" t="str">
            <v>CARDIO</v>
          </cell>
          <cell r="Q141" t="str">
            <v>ZSAMPLE</v>
          </cell>
          <cell r="T141">
            <v>1</v>
          </cell>
          <cell r="U141">
            <v>2.8400000000000002E-2</v>
          </cell>
          <cell r="W141">
            <v>34.69</v>
          </cell>
          <cell r="Y141">
            <v>1</v>
          </cell>
        </row>
        <row r="142">
          <cell r="C142" t="str">
            <v>F000128899</v>
          </cell>
          <cell r="D142" t="str">
            <v>CITALOR 40mg FCT 3x10 BLS BR</v>
          </cell>
          <cell r="E142">
            <v>7891268102246</v>
          </cell>
          <cell r="F142">
            <v>1211003910095</v>
          </cell>
          <cell r="G142">
            <v>522718040078913</v>
          </cell>
          <cell r="H142" t="str">
            <v>POSITIVA</v>
          </cell>
          <cell r="I142" t="str">
            <v>WYETH INDÚSTRIA FARMACÊUTICA LTDA</v>
          </cell>
          <cell r="J142" t="str">
            <v>CITALOR</v>
          </cell>
          <cell r="K142" t="str">
            <v>40 MG COM REV CT BL AL/AL X 30</v>
          </cell>
          <cell r="L142" t="str">
            <v>C10A1 - ESTATINAS, INIBIDORES DA REDUTASE HMG-CoA</v>
          </cell>
          <cell r="M142" t="str">
            <v>C10A1</v>
          </cell>
          <cell r="N142" t="str">
            <v>EM</v>
          </cell>
          <cell r="O142" t="str">
            <v>CARDIO</v>
          </cell>
          <cell r="Q142" t="str">
            <v>ZTRADE</v>
          </cell>
          <cell r="T142">
            <v>1</v>
          </cell>
          <cell r="U142">
            <v>2.8400000000000002E-2</v>
          </cell>
          <cell r="W142">
            <v>148.65</v>
          </cell>
          <cell r="Y142">
            <v>1</v>
          </cell>
        </row>
        <row r="143">
          <cell r="C143" t="str">
            <v>F000129015</v>
          </cell>
          <cell r="D143" t="str">
            <v>CITALOR 80mg FCT 3x10 BLS BR</v>
          </cell>
          <cell r="E143">
            <v>7891268102253</v>
          </cell>
          <cell r="F143">
            <v>1211003910087</v>
          </cell>
          <cell r="G143">
            <v>522718040079413</v>
          </cell>
          <cell r="H143" t="str">
            <v>POSITIVA</v>
          </cell>
          <cell r="I143" t="str">
            <v>WYETH INDÚSTRIA FARMACÊUTICA LTDA</v>
          </cell>
          <cell r="J143" t="str">
            <v>CITALOR</v>
          </cell>
          <cell r="K143" t="str">
            <v>80 MG COM REV CT BL AL/AL X 30</v>
          </cell>
          <cell r="L143" t="str">
            <v>C10A1 - ESTATINAS, INIBIDORES DA REDUTASE HMG-CoA</v>
          </cell>
          <cell r="M143" t="str">
            <v>C10A1</v>
          </cell>
          <cell r="N143" t="str">
            <v>EM</v>
          </cell>
          <cell r="O143" t="str">
            <v>CARDIO</v>
          </cell>
          <cell r="Q143" t="str">
            <v>ZTRADE</v>
          </cell>
          <cell r="T143">
            <v>1</v>
          </cell>
          <cell r="U143">
            <v>2.8400000000000002E-2</v>
          </cell>
          <cell r="W143">
            <v>148.65</v>
          </cell>
          <cell r="Y143">
            <v>1</v>
          </cell>
        </row>
        <row r="144">
          <cell r="C144" t="str">
            <v>F000148826</v>
          </cell>
          <cell r="D144" t="str">
            <v>CLUSIVOL 1X240 ML BOT</v>
          </cell>
          <cell r="E144">
            <v>7891045038515</v>
          </cell>
          <cell r="F144" t="str">
            <v>N/A</v>
          </cell>
          <cell r="G144" t="str">
            <v>N/A</v>
          </cell>
          <cell r="H144" t="str">
            <v>NEGATIVA</v>
          </cell>
          <cell r="I144" t="str">
            <v>CONSUMER</v>
          </cell>
          <cell r="J144" t="str">
            <v>CLUSIVOL</v>
          </cell>
          <cell r="K144" t="str">
            <v>1X240 ML BOT</v>
          </cell>
          <cell r="L144" t="e">
            <v>#N/A</v>
          </cell>
          <cell r="M144" t="e">
            <v>#N/A</v>
          </cell>
          <cell r="N144" t="str">
            <v>PCH</v>
          </cell>
          <cell r="O144" t="str">
            <v>Consumer Health</v>
          </cell>
          <cell r="Q144" t="str">
            <v>ZTRADE</v>
          </cell>
          <cell r="R144" t="str">
            <v>Não Subir Preço (Descontinuado)</v>
          </cell>
          <cell r="T144" t="e">
            <v>#N/A</v>
          </cell>
          <cell r="U144" t="e">
            <v>#N/A</v>
          </cell>
          <cell r="W144">
            <v>45.62</v>
          </cell>
          <cell r="Y144" t="e">
            <v>#N/A</v>
          </cell>
        </row>
        <row r="145">
          <cell r="C145" t="str">
            <v>F00005760440</v>
          </cell>
          <cell r="D145" t="str">
            <v>CTM PRONUTRIENTS OMEGA-3 30CT (BRASIL)*</v>
          </cell>
          <cell r="E145">
            <v>7891045042703</v>
          </cell>
          <cell r="F145">
            <v>6604000020013</v>
          </cell>
          <cell r="G145" t="str">
            <v>N/A</v>
          </cell>
          <cell r="H145" t="str">
            <v>NEUTRA</v>
          </cell>
          <cell r="I145" t="str">
            <v>CONSUMER</v>
          </cell>
          <cell r="J145" t="str">
            <v>CENTRUM OMEGA</v>
          </cell>
          <cell r="K145" t="str">
            <v>30CT (BRASIL)</v>
          </cell>
          <cell r="L145" t="e">
            <v>#N/A</v>
          </cell>
          <cell r="M145" t="e">
            <v>#N/A</v>
          </cell>
          <cell r="N145" t="str">
            <v>PCH</v>
          </cell>
          <cell r="O145" t="str">
            <v>Consumer Wellness</v>
          </cell>
          <cell r="P145" t="str">
            <v>Alimentos</v>
          </cell>
          <cell r="Q145" t="str">
            <v>ZTRADE</v>
          </cell>
          <cell r="R145" t="str">
            <v>Cadastrar somente ZA00 - DF (PF 18%)</v>
          </cell>
          <cell r="T145" t="e">
            <v>#N/A</v>
          </cell>
          <cell r="U145" t="e">
            <v>#N/A</v>
          </cell>
          <cell r="W145">
            <v>32.42</v>
          </cell>
          <cell r="Y145" t="str">
            <v>N/A</v>
          </cell>
        </row>
        <row r="146">
          <cell r="C146" t="str">
            <v>F00005760461</v>
          </cell>
          <cell r="D146" t="str">
            <v>CTM PRONUTRIENTS OMEGA-3 60CT (BRASIL)*</v>
          </cell>
          <cell r="E146">
            <v>7891045043229</v>
          </cell>
          <cell r="F146">
            <v>6604000020013</v>
          </cell>
          <cell r="G146" t="str">
            <v>N/A</v>
          </cell>
          <cell r="H146" t="str">
            <v>NEUTRA</v>
          </cell>
          <cell r="I146" t="str">
            <v>CONSUMER</v>
          </cell>
          <cell r="J146" t="str">
            <v>CENTRUM OMEGA</v>
          </cell>
          <cell r="K146" t="str">
            <v>60CT (BRASIL)</v>
          </cell>
          <cell r="L146" t="e">
            <v>#N/A</v>
          </cell>
          <cell r="M146" t="e">
            <v>#N/A</v>
          </cell>
          <cell r="N146" t="str">
            <v>PCH</v>
          </cell>
          <cell r="O146" t="str">
            <v>Consumer Wellness</v>
          </cell>
          <cell r="P146" t="str">
            <v>Alimentos</v>
          </cell>
          <cell r="Q146" t="str">
            <v>ZTRADE</v>
          </cell>
          <cell r="R146" t="str">
            <v>Cadastrar somente ZA00 - DF (PF 18%)</v>
          </cell>
          <cell r="T146" t="e">
            <v>#N/A</v>
          </cell>
          <cell r="U146" t="e">
            <v>#N/A</v>
          </cell>
          <cell r="W146">
            <v>57.91</v>
          </cell>
          <cell r="Y146" t="str">
            <v>N/A</v>
          </cell>
        </row>
        <row r="147">
          <cell r="C147" t="str">
            <v>F000113435</v>
          </cell>
          <cell r="D147" t="str">
            <v>D-MEDROL 40mg/ml SASUS 1x2ml GVL BR</v>
          </cell>
          <cell r="E147">
            <v>7891268101706</v>
          </cell>
          <cell r="F147">
            <v>1211004280011</v>
          </cell>
          <cell r="G147">
            <v>522718040079917</v>
          </cell>
          <cell r="H147" t="str">
            <v>POSITIVA</v>
          </cell>
          <cell r="I147" t="str">
            <v>WYETH INDÚSTRIA FARMACÊUTICA LTDA</v>
          </cell>
          <cell r="J147" t="str">
            <v>DEPO-MEDROL</v>
          </cell>
          <cell r="K147" t="str">
            <v>40 MG/ML SUS INJ CT FA VD INC X 2 ML </v>
          </cell>
          <cell r="L147" t="str">
            <v>H02A1 - CORTICOSTERÓIDES INJETÁVEIS PUROS</v>
          </cell>
          <cell r="M147" t="str">
            <v>H02A1</v>
          </cell>
          <cell r="N147" t="str">
            <v>IM</v>
          </cell>
          <cell r="O147" t="str">
            <v>HOSPITALAR OTHER</v>
          </cell>
          <cell r="Q147" t="str">
            <v>ZTRADE</v>
          </cell>
          <cell r="T147">
            <v>1</v>
          </cell>
          <cell r="U147">
            <v>2.8400000000000002E-2</v>
          </cell>
          <cell r="W147">
            <v>13.85</v>
          </cell>
          <cell r="Y147">
            <v>1</v>
          </cell>
        </row>
        <row r="148">
          <cell r="C148" t="str">
            <v>F000113441</v>
          </cell>
          <cell r="D148" t="str">
            <v>D-PROVERA 150mg/ml SASUS 1x1ml GSYR BR</v>
          </cell>
          <cell r="E148">
            <v>7891268101782</v>
          </cell>
          <cell r="F148">
            <v>1211003670027</v>
          </cell>
          <cell r="G148">
            <v>522717100060717</v>
          </cell>
          <cell r="H148" t="str">
            <v>POSITIVA</v>
          </cell>
          <cell r="I148" t="str">
            <v>WYETH INDÚSTRIA FARMACÊUTICA LTDA</v>
          </cell>
          <cell r="J148" t="str">
            <v>DEPO PROVERA</v>
          </cell>
          <cell r="K148" t="str">
            <v>150 MG/ML SUS INJ CT BL PLAS PLAS INC X SER VD INC PREENC X 1 ML + AG DESC</v>
          </cell>
          <cell r="L148" t="str">
            <v>G03A9 - OUTROS HORMÔNIOS CONTRACEPTIVOS SISTÊMICOS</v>
          </cell>
          <cell r="M148" t="str">
            <v>G03A9</v>
          </cell>
          <cell r="N148" t="str">
            <v>IM</v>
          </cell>
          <cell r="O148" t="str">
            <v xml:space="preserve"> WOMAN HEALTH </v>
          </cell>
          <cell r="Q148" t="str">
            <v>ZTRADE</v>
          </cell>
          <cell r="T148">
            <v>2</v>
          </cell>
          <cell r="U148">
            <v>2.47E-2</v>
          </cell>
          <cell r="W148">
            <v>33.53</v>
          </cell>
          <cell r="Y148">
            <v>3</v>
          </cell>
        </row>
        <row r="149">
          <cell r="C149" t="str">
            <v>F000141667</v>
          </cell>
          <cell r="D149" t="str">
            <v>D-PROVERA 150mg/ml SASUS 1x1ml GSYR BR</v>
          </cell>
          <cell r="H149" t="str">
            <v>POSITIVA</v>
          </cell>
          <cell r="I149" t="str">
            <v>WYETH INDÚSTRIA FARMACÊUTICA LTDA</v>
          </cell>
          <cell r="J149" t="str">
            <v>DEPO PROVERA</v>
          </cell>
          <cell r="K149" t="str">
            <v>150 MG/ML SUS INJ CT BL PLAS PLAS INC X SER VD INC PREENC X 1 ML + AG DESC</v>
          </cell>
          <cell r="L149" t="str">
            <v>G03A9 - OUTROS HORMÔNIOS CONTRACEPTIVOS SISTÊMICOS</v>
          </cell>
          <cell r="M149" t="str">
            <v>G03A9</v>
          </cell>
          <cell r="N149" t="str">
            <v>IM</v>
          </cell>
          <cell r="O149" t="str">
            <v xml:space="preserve"> WOMAN HEALTH </v>
          </cell>
          <cell r="Q149" t="str">
            <v>ZSAMPLE</v>
          </cell>
          <cell r="T149">
            <v>2</v>
          </cell>
          <cell r="U149">
            <v>2.47E-2</v>
          </cell>
          <cell r="W149">
            <v>33.53</v>
          </cell>
          <cell r="Y149">
            <v>3</v>
          </cell>
        </row>
        <row r="150">
          <cell r="C150" t="str">
            <v>F000113439</v>
          </cell>
          <cell r="D150" t="str">
            <v>D-PROVERA 150mg/ml SASUS 1x1ml GV BR</v>
          </cell>
          <cell r="E150">
            <v>7891268101799</v>
          </cell>
          <cell r="F150">
            <v>1211003670019</v>
          </cell>
          <cell r="G150">
            <v>522717100060617</v>
          </cell>
          <cell r="H150" t="str">
            <v>POSITIVA</v>
          </cell>
          <cell r="I150" t="str">
            <v>WYETH INDÚSTRIA FARMACÊUTICA LTDA</v>
          </cell>
          <cell r="J150" t="str">
            <v>DEPO PROVERA</v>
          </cell>
          <cell r="K150" t="str">
            <v>150 MG/ML SUS INJ CT FA VD INC X 1 ML</v>
          </cell>
          <cell r="L150" t="str">
            <v>G03A9 - OUTROS HORMÔNIOS CONTRACEPTIVOS SISTÊMICOS</v>
          </cell>
          <cell r="M150" t="str">
            <v>G03A9</v>
          </cell>
          <cell r="N150" t="str">
            <v>IM</v>
          </cell>
          <cell r="O150" t="str">
            <v xml:space="preserve"> WOMAN HEALTH </v>
          </cell>
          <cell r="Q150" t="str">
            <v>ZTRADE</v>
          </cell>
          <cell r="T150">
            <v>2</v>
          </cell>
          <cell r="U150">
            <v>2.47E-2</v>
          </cell>
          <cell r="W150">
            <v>25.88</v>
          </cell>
          <cell r="Y150">
            <v>3</v>
          </cell>
        </row>
        <row r="151">
          <cell r="C151" t="str">
            <v>F000203276</v>
          </cell>
          <cell r="D151" t="str">
            <v>D-PROVERA 150mg/ml SASUS 1x1ml GV GOV BR</v>
          </cell>
          <cell r="E151">
            <v>7891268101799</v>
          </cell>
          <cell r="F151">
            <v>1211003670019</v>
          </cell>
          <cell r="G151">
            <v>522717100060617</v>
          </cell>
          <cell r="H151" t="str">
            <v>POSITIVA</v>
          </cell>
          <cell r="I151" t="str">
            <v>WYETH INDÚSTRIA FARMACÊUTICA LTDA</v>
          </cell>
          <cell r="J151" t="str">
            <v>DEPO PROVERA</v>
          </cell>
          <cell r="K151" t="str">
            <v>150 MG/ML SUS INJ CT FA VD INC X 1 ML</v>
          </cell>
          <cell r="L151" t="str">
            <v>G03A9 - OUTROS HORMÔNIOS CONTRACEPTIVOS SISTÊMICOS</v>
          </cell>
          <cell r="M151" t="str">
            <v>G03A9</v>
          </cell>
          <cell r="N151" t="str">
            <v>IM</v>
          </cell>
          <cell r="O151" t="str">
            <v xml:space="preserve"> WOMAN HEALTH </v>
          </cell>
          <cell r="Q151" t="str">
            <v>ZTRADE</v>
          </cell>
          <cell r="T151">
            <v>2</v>
          </cell>
          <cell r="U151">
            <v>2.47E-2</v>
          </cell>
          <cell r="W151">
            <v>25.88</v>
          </cell>
          <cell r="Y151">
            <v>3</v>
          </cell>
        </row>
        <row r="152">
          <cell r="C152" t="str">
            <v>F000036996</v>
          </cell>
          <cell r="D152" t="str">
            <v>D-PROVERA SUBC 160mg/ml 1x0.65ml UNJ BR</v>
          </cell>
          <cell r="E152">
            <v>7891268110425</v>
          </cell>
          <cell r="F152">
            <v>1211003670051</v>
          </cell>
          <cell r="G152">
            <v>522718030075303</v>
          </cell>
          <cell r="H152" t="str">
            <v>POSITIVA</v>
          </cell>
          <cell r="I152" t="str">
            <v>WYETH INDÚSTRIA FARMACÊUTICA LTDA</v>
          </cell>
          <cell r="J152" t="str">
            <v>DEPO PROVERA</v>
          </cell>
          <cell r="K152" t="str">
            <v>160mg/ml 1x0.65ml UNJ BR</v>
          </cell>
          <cell r="L152" t="str">
            <v>G03A9 - OUTROS HORMÔNIOS CONTRACEPTIVOS SISTÊMICOS</v>
          </cell>
          <cell r="M152" t="str">
            <v>G03A9</v>
          </cell>
          <cell r="N152" t="str">
            <v>IM</v>
          </cell>
          <cell r="O152" t="str">
            <v xml:space="preserve"> WOMAN HEALTH </v>
          </cell>
          <cell r="Q152" t="str">
            <v>ZTRADE</v>
          </cell>
          <cell r="T152">
            <v>2</v>
          </cell>
          <cell r="U152">
            <v>2.47E-2</v>
          </cell>
          <cell r="W152">
            <v>31.26</v>
          </cell>
          <cell r="Y152">
            <v>3</v>
          </cell>
        </row>
        <row r="153">
          <cell r="C153" t="str">
            <v>F000204071</v>
          </cell>
          <cell r="D153" t="str">
            <v>DALACIN C 300mg CAP 2 BLST x 8 EA BR</v>
          </cell>
          <cell r="E153">
            <v>7891268101416</v>
          </cell>
          <cell r="F153">
            <v>1211003850149</v>
          </cell>
          <cell r="G153">
            <v>522718030075017</v>
          </cell>
          <cell r="H153" t="str">
            <v>POSITIVA</v>
          </cell>
          <cell r="I153" t="str">
            <v>WYETH INDÚSTRIA FARMACÊUTICA LTDA</v>
          </cell>
          <cell r="J153" t="str">
            <v>DALACIN C</v>
          </cell>
          <cell r="K153" t="str">
            <v>300 MG CAP GEL DURA CT BL AL PLAS INC X 16</v>
          </cell>
          <cell r="L153" t="str">
            <v>J01F0 - MACROLIDEOS E SIMILARES</v>
          </cell>
          <cell r="M153" t="str">
            <v>J01F0</v>
          </cell>
          <cell r="N153" t="str">
            <v>IM</v>
          </cell>
          <cell r="O153" t="str">
            <v xml:space="preserve">ANTI INFECTIVES </v>
          </cell>
          <cell r="Q153" t="str">
            <v>ZTRADE</v>
          </cell>
          <cell r="T153">
            <v>1</v>
          </cell>
          <cell r="U153">
            <v>2.8400000000000002E-2</v>
          </cell>
          <cell r="W153">
            <v>94.18</v>
          </cell>
          <cell r="Y153">
            <v>1</v>
          </cell>
        </row>
        <row r="154">
          <cell r="C154" t="str">
            <v>F000113433</v>
          </cell>
          <cell r="D154" t="str">
            <v>DAUNOBLASTINA 20mg SFDPO 1 VIAL BR</v>
          </cell>
          <cell r="E154">
            <v>7891268101850</v>
          </cell>
          <cell r="F154">
            <v>1211003950011</v>
          </cell>
          <cell r="G154">
            <v>522718030074317</v>
          </cell>
          <cell r="H154" t="str">
            <v>POSITIVA</v>
          </cell>
          <cell r="I154" t="str">
            <v>WYETH INDÚSTRIA FARMACÊUTICA LTDA</v>
          </cell>
          <cell r="J154" t="str">
            <v>DAUNOBLASTINA</v>
          </cell>
          <cell r="K154" t="str">
            <v>20 MG PO LIOF INJ CT FA VD INC + DIL AMP VD INC X 10ML (USO HOSPITALAR)</v>
          </cell>
          <cell r="L154" t="str">
            <v>L01D0 - AGENTES ANTINEOPLÁSICOS ANTIBIÓTICOS</v>
          </cell>
          <cell r="M154" t="str">
            <v>L01D0</v>
          </cell>
          <cell r="N154" t="str">
            <v>IM</v>
          </cell>
          <cell r="O154" t="str">
            <v>ONCOLOGY - OTHER</v>
          </cell>
          <cell r="P154" t="str">
            <v>Isento ICMS (exceto Goias)</v>
          </cell>
          <cell r="Q154" t="str">
            <v>ZTRADE</v>
          </cell>
          <cell r="R154" t="str">
            <v>Cadastrar alíquota 0% p todos estados (Exceto Goias) - Somente ZA00</v>
          </cell>
          <cell r="T154">
            <v>3</v>
          </cell>
          <cell r="U154">
            <v>2.0899999999999998E-2</v>
          </cell>
          <cell r="W154">
            <v>94.9</v>
          </cell>
          <cell r="Y154">
            <v>3</v>
          </cell>
        </row>
        <row r="155">
          <cell r="C155" t="str">
            <v>F000127654</v>
          </cell>
          <cell r="D155" t="str">
            <v>DETRUSITOL LA 4mg HFC 1x30 BTL BR</v>
          </cell>
          <cell r="E155">
            <v>7891268102048</v>
          </cell>
          <cell r="F155">
            <v>1211003510021</v>
          </cell>
          <cell r="G155">
            <v>522717080058017</v>
          </cell>
          <cell r="H155" t="str">
            <v>NEGATIVA</v>
          </cell>
          <cell r="I155" t="str">
            <v>WYETH INDÚSTRIA FARMACÊUTICA LTDA</v>
          </cell>
          <cell r="J155" t="str">
            <v>DETRUSITOL LA</v>
          </cell>
          <cell r="K155" t="str">
            <v>4 MG CAP LIB PROL CT FR PLAS OPC X 30 </v>
          </cell>
          <cell r="L155" t="str">
            <v>G04D4 - PRODUTOS PARA INCONTINÊNCIA URINÁRIA</v>
          </cell>
          <cell r="M155" t="str">
            <v>G04D4</v>
          </cell>
          <cell r="N155" t="str">
            <v>EM</v>
          </cell>
          <cell r="O155" t="str">
            <v>MAN HEALTH</v>
          </cell>
          <cell r="Q155" t="str">
            <v>ZTRADE</v>
          </cell>
          <cell r="T155">
            <v>3</v>
          </cell>
          <cell r="U155">
            <v>2.0899999999999998E-2</v>
          </cell>
          <cell r="W155">
            <v>320.45999999999998</v>
          </cell>
          <cell r="Y155">
            <v>3</v>
          </cell>
        </row>
        <row r="156">
          <cell r="C156" t="str">
            <v>F000130400</v>
          </cell>
          <cell r="D156" t="str">
            <v>DETRUSITOL LA 4mg HFC 1x7 BTL SAM BR</v>
          </cell>
          <cell r="H156" t="str">
            <v>NEGATIVA</v>
          </cell>
          <cell r="I156" t="str">
            <v>WYETH INDÚSTRIA FARMACÊUTICA LTDA</v>
          </cell>
          <cell r="J156" t="str">
            <v>DETRUSITOL LA</v>
          </cell>
          <cell r="K156" t="str">
            <v>4 MG CAP LIB PROL CT FR PLAS OPC X 30 </v>
          </cell>
          <cell r="L156" t="str">
            <v>G04D4 - PRODUTOS PARA INCONTINÊNCIA URINÁRIA</v>
          </cell>
          <cell r="M156" t="str">
            <v>G04D4</v>
          </cell>
          <cell r="N156" t="str">
            <v>EM</v>
          </cell>
          <cell r="O156" t="str">
            <v>MAN HEALTH</v>
          </cell>
          <cell r="Q156" t="str">
            <v>ZSAMPLE</v>
          </cell>
          <cell r="T156">
            <v>3</v>
          </cell>
          <cell r="U156">
            <v>2.0899999999999998E-2</v>
          </cell>
          <cell r="W156">
            <v>74.77</v>
          </cell>
          <cell r="Y156">
            <v>3</v>
          </cell>
        </row>
        <row r="157">
          <cell r="C157" t="str">
            <v>F000207185</v>
          </cell>
          <cell r="D157" t="str">
            <v>DEXMEDETOMIDINE 100MC/ML INJ 1x5 VL AMP</v>
          </cell>
          <cell r="E157">
            <v>7898916127781</v>
          </cell>
          <cell r="F157">
            <v>1211004210011</v>
          </cell>
          <cell r="G157">
            <v>522718100082306</v>
          </cell>
          <cell r="H157" t="str">
            <v>POSITIVA</v>
          </cell>
          <cell r="I157" t="str">
            <v>WYETH INDÚSTRIA FARMACÊUTICA LTDA</v>
          </cell>
          <cell r="J157" t="str">
            <v>CLORIDRATO DE DEXMEDETOMIDINA</v>
          </cell>
          <cell r="K157" t="str">
            <v>100 MCG/ML SOL INJ CX 5 FA VD INC X 2 ML </v>
          </cell>
          <cell r="L157" t="str">
            <v>N01A2 - ANESTÉSICOS GERAIS INJETÁVEIS</v>
          </cell>
          <cell r="M157" t="str">
            <v>N01A2</v>
          </cell>
          <cell r="N157" t="str">
            <v>IM</v>
          </cell>
          <cell r="O157" t="str">
            <v>HOSPIRA</v>
          </cell>
          <cell r="P157" t="str">
            <v>Genérico</v>
          </cell>
          <cell r="Q157" t="str">
            <v>ZTRADE</v>
          </cell>
          <cell r="R157" t="str">
            <v>SP/MG cadastra alíquota 12%</v>
          </cell>
          <cell r="T157">
            <v>2</v>
          </cell>
          <cell r="U157">
            <v>2.47E-2</v>
          </cell>
          <cell r="W157">
            <v>519.38</v>
          </cell>
          <cell r="Y157">
            <v>2</v>
          </cell>
        </row>
        <row r="158">
          <cell r="C158" t="str">
            <v>F000204201</v>
          </cell>
          <cell r="D158" t="str">
            <v>DIABINESE 250mg TAB 10 BLST X 10 EA BR</v>
          </cell>
          <cell r="E158">
            <v>7891268129908</v>
          </cell>
          <cell r="F158">
            <v>1211003660072</v>
          </cell>
          <cell r="G158">
            <v>522717100058617</v>
          </cell>
          <cell r="H158" t="str">
            <v>POSITIVA</v>
          </cell>
          <cell r="I158" t="str">
            <v>WYETH INDÚSTRIA FARMACÊUTICA LTDA</v>
          </cell>
          <cell r="J158" t="str">
            <v>DIABINESE</v>
          </cell>
          <cell r="K158" t="str">
            <v>250 MG COM CT BL AL PLAS INC X 100 </v>
          </cell>
          <cell r="L158" t="str">
            <v>A10H0 - ANTIDIABÉTICOS SULFONILOURÉIAS PUROS</v>
          </cell>
          <cell r="M158" t="str">
            <v>A10H0</v>
          </cell>
          <cell r="N158" t="str">
            <v>IM</v>
          </cell>
          <cell r="O158" t="str">
            <v>CARDIO OTHER</v>
          </cell>
          <cell r="Q158" t="str">
            <v>ZTRADE</v>
          </cell>
          <cell r="T158">
            <v>2</v>
          </cell>
          <cell r="U158">
            <v>2.47E-2</v>
          </cell>
          <cell r="W158">
            <v>40.65</v>
          </cell>
          <cell r="Y158">
            <v>3</v>
          </cell>
        </row>
        <row r="159">
          <cell r="C159" t="str">
            <v>F000204202</v>
          </cell>
          <cell r="D159" t="str">
            <v>DIABINESE 250mg TAB 3 BLST X 10 EA BR</v>
          </cell>
          <cell r="E159">
            <v>7891268129915</v>
          </cell>
          <cell r="F159">
            <v>1211003660064</v>
          </cell>
          <cell r="G159">
            <v>522717100058717</v>
          </cell>
          <cell r="H159" t="str">
            <v>POSITIVA</v>
          </cell>
          <cell r="I159" t="str">
            <v>WYETH INDÚSTRIA FARMACÊUTICA LTDA</v>
          </cell>
          <cell r="J159" t="str">
            <v>DIABINESE</v>
          </cell>
          <cell r="K159" t="str">
            <v>250 MG COM CT BL AL PLAS INC X 30</v>
          </cell>
          <cell r="L159" t="str">
            <v>A10H0 - ANTIDIABÉTICOS SULFONILOURÉIAS PUROS</v>
          </cell>
          <cell r="M159" t="str">
            <v>A10H0</v>
          </cell>
          <cell r="N159" t="str">
            <v>IM</v>
          </cell>
          <cell r="O159" t="str">
            <v>CARDIO OTHER</v>
          </cell>
          <cell r="Q159" t="str">
            <v>ZTRADE</v>
          </cell>
          <cell r="T159">
            <v>2</v>
          </cell>
          <cell r="U159">
            <v>2.47E-2</v>
          </cell>
          <cell r="W159">
            <v>12.17</v>
          </cell>
          <cell r="Y159">
            <v>3</v>
          </cell>
        </row>
        <row r="160">
          <cell r="C160" t="str">
            <v>F000026426</v>
          </cell>
          <cell r="D160" t="str">
            <v>DICOXIBE 100MG CAP 1X20 BLST</v>
          </cell>
          <cell r="E160">
            <v>7891045021432</v>
          </cell>
          <cell r="F160">
            <v>1211003080025</v>
          </cell>
          <cell r="G160">
            <v>522714010035604</v>
          </cell>
          <cell r="H160" t="str">
            <v>POSITIVA</v>
          </cell>
          <cell r="I160" t="str">
            <v>WYETH INDÚSTRIA FARMACÊUTICA LTDA</v>
          </cell>
          <cell r="J160" t="str">
            <v>DICOXIBE</v>
          </cell>
          <cell r="K160" t="str">
            <v>100 MG CAP DURA CT BL AL PLAS TRANS X 20</v>
          </cell>
          <cell r="L160" t="str">
            <v>M01A3 - COXIBS</v>
          </cell>
          <cell r="M160" t="str">
            <v>M01A3</v>
          </cell>
          <cell r="N160" t="str">
            <v>EM</v>
          </cell>
          <cell r="O160" t="str">
            <v>PAIN &amp; INFLAMMATION / SNC</v>
          </cell>
          <cell r="Q160" t="str">
            <v>ZTRADE</v>
          </cell>
          <cell r="R160" t="str">
            <v>Não subir preço (obsoleto)</v>
          </cell>
          <cell r="T160">
            <v>3</v>
          </cell>
          <cell r="U160">
            <v>2.0899999999999998E-2</v>
          </cell>
          <cell r="W160">
            <v>40.79</v>
          </cell>
          <cell r="Y160">
            <v>3</v>
          </cell>
        </row>
        <row r="161">
          <cell r="C161" t="str">
            <v>F000035847</v>
          </cell>
          <cell r="D161" t="str">
            <v>DICOXIBE 100MG CAP 1X20 BLST</v>
          </cell>
          <cell r="E161">
            <v>7891045028998</v>
          </cell>
          <cell r="F161">
            <v>1211003360036</v>
          </cell>
          <cell r="G161">
            <v>522716070047403</v>
          </cell>
          <cell r="H161" t="str">
            <v>POSITIVA</v>
          </cell>
          <cell r="I161" t="str">
            <v>WYETH INDÚSTRIA FARMACÊUTICA LTDA</v>
          </cell>
          <cell r="J161" t="str">
            <v>DICOXIBE</v>
          </cell>
          <cell r="K161" t="str">
            <v>100 MG CAP DURA CT BL AL PLAS TRANS X 20</v>
          </cell>
          <cell r="L161" t="str">
            <v>M01A3 - COXIBS</v>
          </cell>
          <cell r="M161" t="str">
            <v>M01A3</v>
          </cell>
          <cell r="N161" t="str">
            <v>EM</v>
          </cell>
          <cell r="O161" t="str">
            <v>PAIN &amp; INFLAMMATION / SNC</v>
          </cell>
          <cell r="Q161" t="str">
            <v>ZTRADE</v>
          </cell>
          <cell r="R161" t="str">
            <v>Manter preço CMED desta apresentação</v>
          </cell>
          <cell r="T161">
            <v>3</v>
          </cell>
          <cell r="U161">
            <v>2.0899999999999998E-2</v>
          </cell>
          <cell r="W161">
            <v>43.72</v>
          </cell>
          <cell r="Y161">
            <v>3</v>
          </cell>
        </row>
        <row r="162">
          <cell r="C162" t="str">
            <v>F000031026</v>
          </cell>
          <cell r="D162" t="str">
            <v>DICOXIBE 200MG 10CP</v>
          </cell>
          <cell r="E162">
            <v>7891045029063</v>
          </cell>
          <cell r="F162">
            <v>1211003360087</v>
          </cell>
          <cell r="G162">
            <v>522716070047603</v>
          </cell>
          <cell r="H162" t="str">
            <v>POSITIVA</v>
          </cell>
          <cell r="I162" t="str">
            <v>WYETH INDÚSTRIA FARMACÊUTICA LTDA</v>
          </cell>
          <cell r="J162" t="str">
            <v>DICOXIBE</v>
          </cell>
          <cell r="K162" t="str">
            <v>200MG 10CP</v>
          </cell>
          <cell r="L162" t="str">
            <v>M01A3 - COXIBS</v>
          </cell>
          <cell r="M162" t="str">
            <v>M01A3</v>
          </cell>
          <cell r="N162" t="str">
            <v>EM</v>
          </cell>
          <cell r="O162" t="str">
            <v>PAIN &amp; INFLAMMATION / SNC</v>
          </cell>
          <cell r="Q162" t="str">
            <v>ZTRADE</v>
          </cell>
          <cell r="T162">
            <v>3</v>
          </cell>
          <cell r="U162">
            <v>2.0899999999999998E-2</v>
          </cell>
          <cell r="W162">
            <v>26.66</v>
          </cell>
          <cell r="Y162">
            <v>3</v>
          </cell>
        </row>
        <row r="163">
          <cell r="C163" t="str">
            <v>F000031027</v>
          </cell>
          <cell r="D163" t="str">
            <v>DICOXIBE 200MG 15CP</v>
          </cell>
          <cell r="E163">
            <v>7891045029070</v>
          </cell>
          <cell r="F163">
            <v>1211003360192</v>
          </cell>
          <cell r="G163">
            <v>522716070047703</v>
          </cell>
          <cell r="H163" t="str">
            <v>POSITIVA</v>
          </cell>
          <cell r="I163" t="str">
            <v>WYETH INDÚSTRIA FARMACÊUTICA LTDA</v>
          </cell>
          <cell r="J163" t="str">
            <v>DICOXIBE</v>
          </cell>
          <cell r="K163" t="str">
            <v>200MG 15CP</v>
          </cell>
          <cell r="L163" t="str">
            <v>M01A3 - COXIBS</v>
          </cell>
          <cell r="M163" t="str">
            <v>M01A3</v>
          </cell>
          <cell r="N163" t="str">
            <v>EM</v>
          </cell>
          <cell r="O163" t="str">
            <v>PAIN &amp; INFLAMMATION / SNC</v>
          </cell>
          <cell r="Q163" t="str">
            <v>ZTRADE</v>
          </cell>
          <cell r="T163">
            <v>3</v>
          </cell>
          <cell r="U163">
            <v>2.0899999999999998E-2</v>
          </cell>
          <cell r="W163">
            <v>36.28</v>
          </cell>
          <cell r="Y163">
            <v>3</v>
          </cell>
        </row>
        <row r="164">
          <cell r="C164" t="str">
            <v>F000031051</v>
          </cell>
          <cell r="D164" t="str">
            <v>DICOXIBE 200MG 1X4CP SAM</v>
          </cell>
          <cell r="H164" t="str">
            <v>POSITIVA</v>
          </cell>
          <cell r="I164" t="str">
            <v>WYETH INDÚSTRIA FARMACÊUTICA LTDA</v>
          </cell>
          <cell r="J164" t="str">
            <v>DICOXIBE</v>
          </cell>
          <cell r="K164" t="str">
            <v>200MG 1X4CP SAM</v>
          </cell>
          <cell r="L164" t="str">
            <v>M01A3 - COXIBS</v>
          </cell>
          <cell r="M164" t="str">
            <v>M01A3</v>
          </cell>
          <cell r="N164" t="str">
            <v>EM</v>
          </cell>
          <cell r="O164" t="str">
            <v>PAIN &amp; INFLAMMATION / SNC</v>
          </cell>
          <cell r="Q164" t="str">
            <v>ZSAMPLE</v>
          </cell>
          <cell r="T164">
            <v>3</v>
          </cell>
          <cell r="U164">
            <v>2.0899999999999998E-2</v>
          </cell>
          <cell r="W164">
            <v>11.22</v>
          </cell>
          <cell r="Y164">
            <v>3</v>
          </cell>
        </row>
        <row r="165">
          <cell r="C165" t="str">
            <v>F000031028</v>
          </cell>
          <cell r="D165" t="str">
            <v>DICOXIBE 200MG 30CP</v>
          </cell>
          <cell r="E165">
            <v>7891045029094</v>
          </cell>
          <cell r="F165">
            <v>1211003360109</v>
          </cell>
          <cell r="G165">
            <v>522716070048703</v>
          </cell>
          <cell r="H165" t="str">
            <v>POSITIVA</v>
          </cell>
          <cell r="I165" t="str">
            <v>WYETH INDÚSTRIA FARMACÊUTICA LTDA</v>
          </cell>
          <cell r="J165" t="str">
            <v>DICOXIBE</v>
          </cell>
          <cell r="K165" t="str">
            <v>200 MG CAP GEL DURA CT BL AL PLAS INC X 30</v>
          </cell>
          <cell r="L165" t="str">
            <v>M01A3 - COXIBS</v>
          </cell>
          <cell r="M165" t="str">
            <v>M01A3</v>
          </cell>
          <cell r="N165" t="str">
            <v>EM</v>
          </cell>
          <cell r="O165" t="str">
            <v>PAIN &amp; INFLAMMATION / SNC</v>
          </cell>
          <cell r="Q165" t="str">
            <v>ZTRADE</v>
          </cell>
          <cell r="T165">
            <v>3</v>
          </cell>
          <cell r="U165">
            <v>2.0899999999999998E-2</v>
          </cell>
          <cell r="W165">
            <v>67.489999999999995</v>
          </cell>
          <cell r="Y165">
            <v>3</v>
          </cell>
        </row>
        <row r="166">
          <cell r="C166" t="str">
            <v>F000031025</v>
          </cell>
          <cell r="D166" t="str">
            <v>DICOXIBE 200MG 4CP</v>
          </cell>
          <cell r="E166">
            <v>7891045029032</v>
          </cell>
          <cell r="F166">
            <v>1211003360060</v>
          </cell>
          <cell r="G166">
            <v>522716070047503</v>
          </cell>
          <cell r="H166" t="str">
            <v>POSITIVA</v>
          </cell>
          <cell r="I166" t="str">
            <v>WYETH INDÚSTRIA FARMACÊUTICA LTDA</v>
          </cell>
          <cell r="J166" t="str">
            <v>DICOXIBE</v>
          </cell>
          <cell r="K166" t="str">
            <v>200 MG CAP GEL DURA CT BL AL PLAS INC X 4</v>
          </cell>
          <cell r="L166" t="str">
            <v>M01A3 - COXIBS</v>
          </cell>
          <cell r="M166" t="str">
            <v>M01A3</v>
          </cell>
          <cell r="N166" t="str">
            <v>EM</v>
          </cell>
          <cell r="O166" t="str">
            <v>PAIN &amp; INFLAMMATION / SNC</v>
          </cell>
          <cell r="Q166" t="str">
            <v>ZTRADE</v>
          </cell>
          <cell r="T166">
            <v>3</v>
          </cell>
          <cell r="U166">
            <v>2.0899999999999998E-2</v>
          </cell>
          <cell r="W166">
            <v>11.22</v>
          </cell>
          <cell r="Y166">
            <v>3</v>
          </cell>
        </row>
        <row r="167">
          <cell r="C167" t="str">
            <v>F000027819</v>
          </cell>
          <cell r="D167" t="str">
            <v>DICOXIBE 200MG CAP 1X10 BLST SAMPLES</v>
          </cell>
          <cell r="H167" t="str">
            <v>POSITIVA</v>
          </cell>
          <cell r="I167" t="str">
            <v>WYETH INDÚSTRIA FARMACÊUTICA LTDA</v>
          </cell>
          <cell r="J167" t="str">
            <v>DICOXIBE</v>
          </cell>
          <cell r="K167" t="str">
            <v>200 MG CAP GEL DURA CT BL AL PLAS INC X 10</v>
          </cell>
          <cell r="L167" t="str">
            <v>M01A3 - COXIBS</v>
          </cell>
          <cell r="M167" t="str">
            <v>M01A3</v>
          </cell>
          <cell r="N167" t="str">
            <v>EM</v>
          </cell>
          <cell r="O167" t="str">
            <v>PAIN &amp; INFLAMMATION / SNC</v>
          </cell>
          <cell r="Q167" t="str">
            <v>ZSAMPLE</v>
          </cell>
          <cell r="T167">
            <v>3</v>
          </cell>
          <cell r="U167">
            <v>2.0899999999999998E-2</v>
          </cell>
          <cell r="W167">
            <v>26.66</v>
          </cell>
          <cell r="Y167">
            <v>3</v>
          </cell>
        </row>
        <row r="168">
          <cell r="C168" t="str">
            <v>F000203920</v>
          </cell>
          <cell r="D168" t="str">
            <v>DIMETAPP(D1) GELC 20</v>
          </cell>
          <cell r="E168">
            <v>7891045039345</v>
          </cell>
          <cell r="F168">
            <v>1211000890131</v>
          </cell>
          <cell r="G168">
            <v>522709403111311</v>
          </cell>
          <cell r="H168" t="str">
            <v>NEGATIVA</v>
          </cell>
          <cell r="I168" t="str">
            <v>CONSUMER</v>
          </cell>
          <cell r="J168" t="str">
            <v>DIMETAPP</v>
          </cell>
          <cell r="K168" t="str">
            <v>4 MG + 60 MG CAP GEL CT BL PLAS INC X 20</v>
          </cell>
          <cell r="L168" t="str">
            <v>R01B0 - PREPARAÇÕES SISTÊMICAS NASAIS</v>
          </cell>
          <cell r="M168" t="str">
            <v>R01B0</v>
          </cell>
          <cell r="N168" t="str">
            <v>Não comercializado</v>
          </cell>
          <cell r="O168" t="str">
            <v>Consumer Health</v>
          </cell>
          <cell r="Q168" t="str">
            <v>ZTRADE</v>
          </cell>
          <cell r="R168" t="str">
            <v>Não subir preço</v>
          </cell>
          <cell r="T168">
            <v>3</v>
          </cell>
          <cell r="U168">
            <v>2.0899999999999998E-2</v>
          </cell>
          <cell r="W168">
            <v>24.82</v>
          </cell>
          <cell r="Y168">
            <v>3</v>
          </cell>
        </row>
        <row r="169">
          <cell r="C169" t="str">
            <v>F000203919</v>
          </cell>
          <cell r="D169" t="str">
            <v>DIMETAPP(D1)ELX 120ML</v>
          </cell>
          <cell r="E169">
            <v>7891045039222</v>
          </cell>
          <cell r="F169">
            <v>1211000890071</v>
          </cell>
          <cell r="G169">
            <v>522709404134315</v>
          </cell>
          <cell r="H169" t="str">
            <v>NEGATIVA</v>
          </cell>
          <cell r="I169" t="str">
            <v>CONSUMER</v>
          </cell>
          <cell r="J169" t="str">
            <v>DIMETAPP</v>
          </cell>
          <cell r="K169" t="str">
            <v>0,20 MG/ML + 3 MG/ML ELX CT FR PLAS AMB X 120 ML 01</v>
          </cell>
          <cell r="L169" t="str">
            <v>R01B0 - PREPARAÇÕES SISTÊMICAS NASAIS</v>
          </cell>
          <cell r="M169" t="str">
            <v>R01B0</v>
          </cell>
          <cell r="N169" t="str">
            <v>Não comercializado</v>
          </cell>
          <cell r="O169" t="str">
            <v>Consumer Health</v>
          </cell>
          <cell r="Q169" t="str">
            <v>ZTRADE</v>
          </cell>
          <cell r="R169" t="str">
            <v>Não subir preço</v>
          </cell>
          <cell r="T169">
            <v>3</v>
          </cell>
          <cell r="U169">
            <v>2.0899999999999998E-2</v>
          </cell>
          <cell r="W169">
            <v>11.7</v>
          </cell>
          <cell r="Y169">
            <v>3</v>
          </cell>
        </row>
        <row r="170">
          <cell r="C170" t="str">
            <v>F000203923</v>
          </cell>
          <cell r="D170" t="str">
            <v>DIMETAPP(D1)EXP 120ML</v>
          </cell>
          <cell r="E170">
            <v>7891045040150</v>
          </cell>
          <cell r="F170">
            <v>1211002700011</v>
          </cell>
          <cell r="G170">
            <v>522710101131313</v>
          </cell>
          <cell r="H170" t="str">
            <v>NEGATIVA</v>
          </cell>
          <cell r="I170" t="str">
            <v>CONSUMER</v>
          </cell>
          <cell r="J170" t="str">
            <v>DIMETAPP</v>
          </cell>
          <cell r="K170" t="str">
            <v>20MG/ML XPE CT FR PLAS OPC X 120 ML</v>
          </cell>
          <cell r="L170" t="str">
            <v>R05C0 - EXPECTORANTES</v>
          </cell>
          <cell r="M170" t="str">
            <v>R05C0</v>
          </cell>
          <cell r="N170" t="str">
            <v>Não comercializado</v>
          </cell>
          <cell r="O170" t="str">
            <v>Consumer Health</v>
          </cell>
          <cell r="Q170" t="str">
            <v>ZTRADE</v>
          </cell>
          <cell r="R170" t="str">
            <v>Não subir preço</v>
          </cell>
          <cell r="T170">
            <v>1</v>
          </cell>
          <cell r="U170">
            <v>2.8400000000000002E-2</v>
          </cell>
          <cell r="W170">
            <v>12.53</v>
          </cell>
          <cell r="Y170">
            <v>2</v>
          </cell>
        </row>
        <row r="171">
          <cell r="C171" t="str">
            <v>F000204233</v>
          </cell>
          <cell r="D171" t="str">
            <v>DOSTINEX 0.5mg TAB 1x2 GBTL SAM BR</v>
          </cell>
          <cell r="H171" t="str">
            <v>POSITIVA</v>
          </cell>
          <cell r="I171" t="str">
            <v>WYETH INDÚSTRIA FARMACÊUTICA LTDA</v>
          </cell>
          <cell r="J171" t="str">
            <v>DOSTINEX</v>
          </cell>
          <cell r="K171" t="str">
            <v>0,5 MG COM CT FR VD AMB X 2</v>
          </cell>
          <cell r="L171" t="str">
            <v>G02D0 - INIBIDORES DA PROLACTINA</v>
          </cell>
          <cell r="M171" t="str">
            <v>G02D0</v>
          </cell>
          <cell r="N171" t="str">
            <v>IM</v>
          </cell>
          <cell r="O171" t="str">
            <v xml:space="preserve"> WOMAN HEALTH </v>
          </cell>
          <cell r="Q171" t="str">
            <v>ZSAMPLE</v>
          </cell>
          <cell r="T171">
            <v>3</v>
          </cell>
          <cell r="U171">
            <v>2.0899999999999998E-2</v>
          </cell>
          <cell r="W171">
            <v>76.099999999999994</v>
          </cell>
          <cell r="Y171">
            <v>3</v>
          </cell>
        </row>
        <row r="172">
          <cell r="C172" t="str">
            <v>F000204081</v>
          </cell>
          <cell r="D172" t="str">
            <v>DOSTINEX 0.5mg UCT 1x2 GBTL BR</v>
          </cell>
          <cell r="E172">
            <v>7891268102208</v>
          </cell>
          <cell r="F172">
            <v>1211004120012</v>
          </cell>
          <cell r="G172">
            <v>522718030076017</v>
          </cell>
          <cell r="H172" t="str">
            <v>POSITIVA</v>
          </cell>
          <cell r="I172" t="str">
            <v>WYETH INDÚSTRIA FARMACÊUTICA LTDA</v>
          </cell>
          <cell r="J172" t="str">
            <v>DOSTINEX</v>
          </cell>
          <cell r="K172" t="str">
            <v>0,5 MG COM CT FR VD AMB X 2</v>
          </cell>
          <cell r="L172" t="str">
            <v>G02D0 - INIBIDORES DA PROLACTINA</v>
          </cell>
          <cell r="M172" t="str">
            <v>G02D0</v>
          </cell>
          <cell r="N172" t="str">
            <v>IM</v>
          </cell>
          <cell r="O172" t="str">
            <v xml:space="preserve"> WOMAN HEALTH </v>
          </cell>
          <cell r="Q172" t="str">
            <v>ZTRADE</v>
          </cell>
          <cell r="T172">
            <v>3</v>
          </cell>
          <cell r="U172">
            <v>2.0899999999999998E-2</v>
          </cell>
          <cell r="W172">
            <v>76.099999999999994</v>
          </cell>
          <cell r="Y172">
            <v>3</v>
          </cell>
        </row>
        <row r="173">
          <cell r="C173" t="str">
            <v>F000204082</v>
          </cell>
          <cell r="D173" t="str">
            <v>DOSTINEX 0.5mg UCT 1x8 GBTL BR</v>
          </cell>
          <cell r="E173">
            <v>7891268102215</v>
          </cell>
          <cell r="F173">
            <v>1211004120020</v>
          </cell>
          <cell r="G173">
            <v>522718030076117</v>
          </cell>
          <cell r="H173" t="str">
            <v>POSITIVA</v>
          </cell>
          <cell r="I173" t="str">
            <v>WYETH INDÚSTRIA FARMACÊUTICA LTDA</v>
          </cell>
          <cell r="J173" t="str">
            <v>DOSTINEX</v>
          </cell>
          <cell r="K173" t="str">
            <v>0,5 MG COM CT FR VD AMB X 8</v>
          </cell>
          <cell r="L173" t="str">
            <v>G02D0 - INIBIDORES DA PROLACTINA</v>
          </cell>
          <cell r="M173" t="str">
            <v>G02D0</v>
          </cell>
          <cell r="N173" t="str">
            <v>IM</v>
          </cell>
          <cell r="O173" t="str">
            <v xml:space="preserve"> WOMAN HEALTH </v>
          </cell>
          <cell r="Q173" t="str">
            <v>ZTRADE</v>
          </cell>
          <cell r="T173">
            <v>3</v>
          </cell>
          <cell r="U173">
            <v>2.0899999999999998E-2</v>
          </cell>
          <cell r="W173">
            <v>263.11</v>
          </cell>
          <cell r="Y173">
            <v>3</v>
          </cell>
        </row>
        <row r="174">
          <cell r="C174" t="str">
            <v>F000039483</v>
          </cell>
          <cell r="D174" t="str">
            <v>Durolane 60mg/3ml PFS 1x1 CTN BR</v>
          </cell>
          <cell r="E174">
            <v>7331689820195</v>
          </cell>
          <cell r="F174">
            <v>80117580552</v>
          </cell>
          <cell r="G174" t="str">
            <v>N/A</v>
          </cell>
          <cell r="H174" t="str">
            <v>NEGATIVA</v>
          </cell>
          <cell r="I174" t="str">
            <v>WYETH INDÚSTRIA FARMACÊUTICA LTDA</v>
          </cell>
          <cell r="J174" t="str">
            <v>DUROLANE</v>
          </cell>
          <cell r="K174" t="str">
            <v>60mg/3ml PFS 1x1 CTN BR</v>
          </cell>
          <cell r="L174" t="e">
            <v>#N/A</v>
          </cell>
          <cell r="M174" t="e">
            <v>#N/A</v>
          </cell>
          <cell r="N174" t="str">
            <v>IM</v>
          </cell>
          <cell r="O174" t="str">
            <v>Inflammation and Immunology</v>
          </cell>
          <cell r="P174" t="str">
            <v>Correlatos</v>
          </cell>
          <cell r="Q174" t="str">
            <v>ZTRADE</v>
          </cell>
          <cell r="R174" t="str">
            <v>Cadastrar PF18% em todos os Estados (Somente ZA00)</v>
          </cell>
          <cell r="T174" t="e">
            <v>#N/A</v>
          </cell>
          <cell r="U174" t="e">
            <v>#N/A</v>
          </cell>
          <cell r="W174">
            <v>1717</v>
          </cell>
          <cell r="Y174">
            <v>1</v>
          </cell>
        </row>
        <row r="175">
          <cell r="C175" t="str">
            <v>F482070014</v>
          </cell>
          <cell r="D175" t="str">
            <v>ECALTA 100MG SPO 1X30ML GVL BR</v>
          </cell>
          <cell r="E175">
            <v>7891268111798</v>
          </cell>
          <cell r="F175">
            <v>1211004310059</v>
          </cell>
          <cell r="G175">
            <v>522718020073417</v>
          </cell>
          <cell r="H175" t="str">
            <v>POSITIVA</v>
          </cell>
          <cell r="I175" t="str">
            <v>WYETH INDÚSTRIA FARMACÊUTICA LTDA</v>
          </cell>
          <cell r="J175" t="str">
            <v>ECALTA</v>
          </cell>
          <cell r="K175" t="str">
            <v>100 MG PÓ LIOF SOL INJ CT 01 FA VD INC</v>
          </cell>
          <cell r="L175" t="str">
            <v>J02A0 - AGENTES SISTÊMICOS PARA INFECÇÕES FÚNGICAS</v>
          </cell>
          <cell r="M175" t="str">
            <v>J02A0</v>
          </cell>
          <cell r="N175" t="str">
            <v>IM</v>
          </cell>
          <cell r="O175" t="str">
            <v xml:space="preserve"> HOSPITALAR</v>
          </cell>
          <cell r="Q175" t="str">
            <v>ZTRADE</v>
          </cell>
          <cell r="T175">
            <v>1</v>
          </cell>
          <cell r="U175">
            <v>2.8400000000000002E-2</v>
          </cell>
          <cell r="W175">
            <v>414.28</v>
          </cell>
          <cell r="Y175">
            <v>2</v>
          </cell>
        </row>
        <row r="176">
          <cell r="C176" t="str">
            <v>F000156038</v>
          </cell>
          <cell r="D176" t="str">
            <v>EFEXOR XR 150MG 1X14 CAP</v>
          </cell>
          <cell r="E176">
            <v>7891045005999</v>
          </cell>
          <cell r="F176">
            <v>1211000740105</v>
          </cell>
          <cell r="G176">
            <v>522700901119310</v>
          </cell>
          <cell r="H176" t="str">
            <v>POSITIVA</v>
          </cell>
          <cell r="I176" t="str">
            <v>WYETH INDÚSTRIA FARMACÊUTICA LTDA</v>
          </cell>
          <cell r="J176" t="str">
            <v>EFEXOR XR</v>
          </cell>
          <cell r="K176" t="str">
            <v>150 MG CAP GEL DURA CT BL AL PLAST INC X 14</v>
          </cell>
          <cell r="L176" t="str">
            <v>N06A5 - ANTI-DEPRESSIVOS SNRI</v>
          </cell>
          <cell r="M176" t="str">
            <v>N06A5</v>
          </cell>
          <cell r="N176" t="str">
            <v>EM</v>
          </cell>
          <cell r="O176" t="str">
            <v>SNC</v>
          </cell>
          <cell r="Q176" t="str">
            <v>ZTRADE</v>
          </cell>
          <cell r="T176">
            <v>2</v>
          </cell>
          <cell r="U176">
            <v>2.47E-2</v>
          </cell>
          <cell r="W176">
            <v>146.05000000000001</v>
          </cell>
          <cell r="Y176">
            <v>2</v>
          </cell>
        </row>
        <row r="177">
          <cell r="C177" t="str">
            <v>F000156040</v>
          </cell>
          <cell r="D177" t="str">
            <v>EFEXOR XR 150MG 3X10 CAP</v>
          </cell>
          <cell r="E177">
            <v>7891045013635</v>
          </cell>
          <cell r="F177">
            <v>1211000740245</v>
          </cell>
          <cell r="G177">
            <v>522700907117311</v>
          </cell>
          <cell r="H177" t="str">
            <v>POSITIVA</v>
          </cell>
          <cell r="I177" t="str">
            <v>WYETH INDÚSTRIA FARMACÊUTICA LTDA</v>
          </cell>
          <cell r="J177" t="str">
            <v>EFEXOR XR</v>
          </cell>
          <cell r="K177" t="str">
            <v>150 MG CAP GEL DURA CT BL AL PLAS INC X 30</v>
          </cell>
          <cell r="L177" t="str">
            <v>N06A5 - ANTI-DEPRESSIVOS SNRI</v>
          </cell>
          <cell r="M177" t="str">
            <v>N06A5</v>
          </cell>
          <cell r="N177" t="str">
            <v>EM</v>
          </cell>
          <cell r="O177" t="str">
            <v>SNC</v>
          </cell>
          <cell r="Q177" t="str">
            <v>ZTRADE</v>
          </cell>
          <cell r="T177">
            <v>2</v>
          </cell>
          <cell r="U177">
            <v>2.47E-2</v>
          </cell>
          <cell r="W177">
            <v>312.95999999999998</v>
          </cell>
          <cell r="Y177">
            <v>2</v>
          </cell>
        </row>
        <row r="178">
          <cell r="C178" t="str">
            <v>F000156036</v>
          </cell>
          <cell r="D178" t="str">
            <v>EFEXOR XR 150MG 7 CAP SAMPLE</v>
          </cell>
          <cell r="H178" t="str">
            <v>POSITIVA</v>
          </cell>
          <cell r="I178" t="str">
            <v>WYETH INDÚSTRIA FARMACÊUTICA LTDA</v>
          </cell>
          <cell r="J178" t="str">
            <v>EFEXOR XR</v>
          </cell>
          <cell r="K178" t="str">
            <v>150 MG CAP GEL DURA CT BL AL PLAST INC X 7</v>
          </cell>
          <cell r="L178" t="str">
            <v>N06A5 - ANTI-DEPRESSIVOS SNRI</v>
          </cell>
          <cell r="M178" t="str">
            <v>N06A5</v>
          </cell>
          <cell r="N178" t="str">
            <v>EM</v>
          </cell>
          <cell r="O178" t="str">
            <v>SNC</v>
          </cell>
          <cell r="Q178" t="str">
            <v>ZSAMPLE</v>
          </cell>
          <cell r="R178" t="str">
            <v>Verificar mudança do preço para 73,04</v>
          </cell>
          <cell r="T178">
            <v>2</v>
          </cell>
          <cell r="U178">
            <v>2.47E-2</v>
          </cell>
          <cell r="W178">
            <v>82.15</v>
          </cell>
          <cell r="Y178">
            <v>2</v>
          </cell>
        </row>
        <row r="179">
          <cell r="C179" t="str">
            <v>F000038633</v>
          </cell>
          <cell r="D179" t="str">
            <v>EFEXOR XR 150MG CAP 1X7 BLST BR</v>
          </cell>
          <cell r="E179">
            <v>7891045014359</v>
          </cell>
          <cell r="F179">
            <v>1211000740164</v>
          </cell>
          <cell r="G179">
            <v>522700905114313</v>
          </cell>
          <cell r="H179" t="str">
            <v>POSITIVA</v>
          </cell>
          <cell r="I179" t="str">
            <v>WYETH INDÚSTRIA FARMACÊUTICA LTDA</v>
          </cell>
          <cell r="J179" t="str">
            <v>EFEXOR XR</v>
          </cell>
          <cell r="K179" t="str">
            <v>150MG CAP 1X7 BLST BR</v>
          </cell>
          <cell r="L179" t="str">
            <v>N06A5 - ANTI-DEPRESSIVOS SNRI</v>
          </cell>
          <cell r="M179" t="str">
            <v>N06A5</v>
          </cell>
          <cell r="N179" t="str">
            <v>EM</v>
          </cell>
          <cell r="O179" t="str">
            <v>SNC</v>
          </cell>
          <cell r="Q179" t="str">
            <v>ZTRADE</v>
          </cell>
          <cell r="T179">
            <v>2</v>
          </cell>
          <cell r="U179">
            <v>2.47E-2</v>
          </cell>
          <cell r="W179">
            <v>73.040000000000006</v>
          </cell>
          <cell r="Y179">
            <v>2</v>
          </cell>
        </row>
        <row r="180">
          <cell r="C180" t="str">
            <v>F000148740</v>
          </cell>
          <cell r="D180" t="str">
            <v>EFEXOR XR 37.5MG 1x14 CAP</v>
          </cell>
          <cell r="E180">
            <v>7891045011181</v>
          </cell>
          <cell r="F180">
            <v>1211000740180</v>
          </cell>
          <cell r="G180">
            <v>522700904118315</v>
          </cell>
          <cell r="H180" t="str">
            <v>POSITIVA</v>
          </cell>
          <cell r="I180" t="str">
            <v>WYETH INDÚSTRIA FARMACÊUTICA LTDA</v>
          </cell>
          <cell r="J180" t="str">
            <v>EFEXOR XR</v>
          </cell>
          <cell r="K180" t="str">
            <v>37,5 MG CAP GEL DURA CT BL AL PLAST INC X 14</v>
          </cell>
          <cell r="L180" t="str">
            <v>N06A5 - ANTI-DEPRESSIVOS SNRI</v>
          </cell>
          <cell r="M180" t="str">
            <v>N06A5</v>
          </cell>
          <cell r="N180" t="str">
            <v>EM</v>
          </cell>
          <cell r="O180" t="str">
            <v>SNC</v>
          </cell>
          <cell r="Q180" t="str">
            <v>ZTRADE</v>
          </cell>
          <cell r="T180">
            <v>2</v>
          </cell>
          <cell r="U180">
            <v>2.47E-2</v>
          </cell>
          <cell r="W180">
            <v>44</v>
          </cell>
          <cell r="Y180">
            <v>2</v>
          </cell>
        </row>
        <row r="181">
          <cell r="C181" t="str">
            <v>F000148738</v>
          </cell>
          <cell r="D181" t="str">
            <v>EFEXOR XR 37.5MG 1x7 CAP</v>
          </cell>
          <cell r="E181">
            <v>7891045008839</v>
          </cell>
          <cell r="F181">
            <v>1211000740172</v>
          </cell>
          <cell r="G181">
            <v>522700903111317</v>
          </cell>
          <cell r="H181" t="str">
            <v>POSITIVA</v>
          </cell>
          <cell r="I181" t="str">
            <v>WYETH INDÚSTRIA FARMACÊUTICA LTDA</v>
          </cell>
          <cell r="J181" t="str">
            <v>EFEXOR XR</v>
          </cell>
          <cell r="K181" t="str">
            <v>37,5 MG CAP GEL DURA CT BL AL PLAST INC X 7</v>
          </cell>
          <cell r="L181" t="str">
            <v>N06A5 - ANTI-DEPRESSIVOS SNRI</v>
          </cell>
          <cell r="M181" t="str">
            <v>N06A5</v>
          </cell>
          <cell r="N181" t="str">
            <v>EM</v>
          </cell>
          <cell r="O181" t="str">
            <v>SNC</v>
          </cell>
          <cell r="Q181" t="str">
            <v>ZTRADE</v>
          </cell>
          <cell r="T181">
            <v>2</v>
          </cell>
          <cell r="U181">
            <v>2.47E-2</v>
          </cell>
          <cell r="W181">
            <v>21.98</v>
          </cell>
          <cell r="Y181">
            <v>2</v>
          </cell>
        </row>
        <row r="182">
          <cell r="C182" t="str">
            <v>F000148736</v>
          </cell>
          <cell r="D182" t="str">
            <v>EFEXOR XR 37.5MG 1X7 CAP SAMPLE (TAX)</v>
          </cell>
          <cell r="H182" t="str">
            <v>POSITIVA</v>
          </cell>
          <cell r="I182" t="str">
            <v>WYETH INDÚSTRIA FARMACÊUTICA LTDA</v>
          </cell>
          <cell r="J182" t="str">
            <v>EFEXOR XR</v>
          </cell>
          <cell r="K182" t="str">
            <v>37,5 MG CAP GEL DURA CT BL AL PLAST INC X 7</v>
          </cell>
          <cell r="L182" t="str">
            <v>N06A5 - ANTI-DEPRESSIVOS SNRI</v>
          </cell>
          <cell r="M182" t="str">
            <v>N06A5</v>
          </cell>
          <cell r="N182" t="str">
            <v>EM</v>
          </cell>
          <cell r="O182" t="str">
            <v>SNC</v>
          </cell>
          <cell r="Q182" t="str">
            <v>ZSAMPLE</v>
          </cell>
          <cell r="T182">
            <v>2</v>
          </cell>
          <cell r="U182">
            <v>2.47E-2</v>
          </cell>
          <cell r="W182">
            <v>21.98</v>
          </cell>
          <cell r="Y182">
            <v>2</v>
          </cell>
        </row>
        <row r="183">
          <cell r="C183" t="str">
            <v>F000156050</v>
          </cell>
          <cell r="D183" t="str">
            <v>EFEXOR XR 37.5MG 3X10 CAP</v>
          </cell>
          <cell r="E183">
            <v>7891045013611</v>
          </cell>
          <cell r="F183">
            <v>1211000740229</v>
          </cell>
          <cell r="G183">
            <v>522700908113318</v>
          </cell>
          <cell r="H183" t="str">
            <v>POSITIVA</v>
          </cell>
          <cell r="I183" t="str">
            <v>WYETH INDÚSTRIA FARMACÊUTICA LTDA</v>
          </cell>
          <cell r="J183" t="str">
            <v>EFEXOR XR</v>
          </cell>
          <cell r="K183" t="str">
            <v>37,5 MG CAP GEL DURA CT BL AL PLAS INC X 30</v>
          </cell>
          <cell r="L183" t="str">
            <v>N06A5 - ANTI-DEPRESSIVOS SNRI</v>
          </cell>
          <cell r="M183" t="str">
            <v>N06A5</v>
          </cell>
          <cell r="N183" t="str">
            <v>EM</v>
          </cell>
          <cell r="O183" t="str">
            <v>SNC</v>
          </cell>
          <cell r="Q183" t="str">
            <v>ZTRADE</v>
          </cell>
          <cell r="T183">
            <v>2</v>
          </cell>
          <cell r="U183">
            <v>2.47E-2</v>
          </cell>
          <cell r="W183">
            <v>94.28</v>
          </cell>
          <cell r="Y183">
            <v>2</v>
          </cell>
        </row>
        <row r="184">
          <cell r="C184" t="str">
            <v>F000156046</v>
          </cell>
          <cell r="D184" t="str">
            <v>EFEXOR XR 75MG 1X14 CAP</v>
          </cell>
          <cell r="E184">
            <v>7891045005982</v>
          </cell>
          <cell r="F184">
            <v>1211000740091</v>
          </cell>
          <cell r="G184">
            <v>522700902115319</v>
          </cell>
          <cell r="H184" t="str">
            <v>POSITIVA</v>
          </cell>
          <cell r="I184" t="str">
            <v>WYETH INDÚSTRIA FARMACÊUTICA LTDA</v>
          </cell>
          <cell r="J184" t="str">
            <v>EFEXOR XR</v>
          </cell>
          <cell r="K184" t="str">
            <v>75 MG CAP GEL DURA CT BL AL PLAST INC X 14</v>
          </cell>
          <cell r="L184" t="str">
            <v>N06A5 - ANTI-DEPRESSIVOS SNRI</v>
          </cell>
          <cell r="M184" t="str">
            <v>N06A5</v>
          </cell>
          <cell r="N184" t="str">
            <v>EM</v>
          </cell>
          <cell r="O184" t="str">
            <v>SNC</v>
          </cell>
          <cell r="Q184" t="str">
            <v>ZTRADE</v>
          </cell>
          <cell r="T184">
            <v>2</v>
          </cell>
          <cell r="U184">
            <v>2.47E-2</v>
          </cell>
          <cell r="W184">
            <v>102.97</v>
          </cell>
          <cell r="Y184">
            <v>2</v>
          </cell>
        </row>
        <row r="185">
          <cell r="C185" t="str">
            <v>F000156048</v>
          </cell>
          <cell r="D185" t="str">
            <v>EFEXOR XR 75MG 3X10 CAP</v>
          </cell>
          <cell r="E185">
            <v>7891045013628</v>
          </cell>
          <cell r="F185">
            <v>1211000740237</v>
          </cell>
          <cell r="G185">
            <v>522700909111319</v>
          </cell>
          <cell r="H185" t="str">
            <v>POSITIVA</v>
          </cell>
          <cell r="I185" t="str">
            <v>WYETH INDÚSTRIA FARMACÊUTICA LTDA</v>
          </cell>
          <cell r="J185" t="str">
            <v>EFEXOR XR</v>
          </cell>
          <cell r="K185" t="str">
            <v>75 MG CAP GEL DURA CT BL AL PLAS INC X 30</v>
          </cell>
          <cell r="L185" t="str">
            <v>N06A5 - ANTI-DEPRESSIVOS SNRI</v>
          </cell>
          <cell r="M185" t="str">
            <v>N06A5</v>
          </cell>
          <cell r="N185" t="str">
            <v>EM</v>
          </cell>
          <cell r="O185" t="str">
            <v>SNC</v>
          </cell>
          <cell r="Q185" t="str">
            <v>ZTRADE</v>
          </cell>
          <cell r="T185">
            <v>2</v>
          </cell>
          <cell r="U185">
            <v>2.47E-2</v>
          </cell>
          <cell r="W185">
            <v>220.65</v>
          </cell>
          <cell r="Y185">
            <v>2</v>
          </cell>
        </row>
        <row r="186">
          <cell r="C186" t="str">
            <v>F000038632</v>
          </cell>
          <cell r="D186" t="str">
            <v>EFEXOR XR 75MG CAP 1X7 BLST BR</v>
          </cell>
          <cell r="E186">
            <v>7891045004312</v>
          </cell>
          <cell r="F186">
            <v>1211000740156</v>
          </cell>
          <cell r="G186">
            <v>522700906110311</v>
          </cell>
          <cell r="H186" t="str">
            <v>POSITIVA</v>
          </cell>
          <cell r="I186" t="str">
            <v>WYETH INDÚSTRIA FARMACÊUTICA LTDA</v>
          </cell>
          <cell r="J186" t="str">
            <v>EFEXOR XR</v>
          </cell>
          <cell r="K186" t="str">
            <v>75MG CAP 1X7 BLST BR</v>
          </cell>
          <cell r="L186" t="str">
            <v>N06A5 - ANTI-DEPRESSIVOS SNRI</v>
          </cell>
          <cell r="M186" t="str">
            <v>N06A5</v>
          </cell>
          <cell r="N186" t="str">
            <v>EM</v>
          </cell>
          <cell r="O186" t="str">
            <v>SNC</v>
          </cell>
          <cell r="Q186" t="str">
            <v>ZTRADE</v>
          </cell>
          <cell r="T186">
            <v>2</v>
          </cell>
          <cell r="U186">
            <v>2.47E-2</v>
          </cell>
          <cell r="W186">
            <v>51.5</v>
          </cell>
          <cell r="Y186">
            <v>2</v>
          </cell>
        </row>
        <row r="187">
          <cell r="C187" t="str">
            <v>F000156044</v>
          </cell>
          <cell r="D187" t="str">
            <v>EFEXOR XR(C1) 75MG 7 CAP SAMPLE</v>
          </cell>
          <cell r="H187" t="str">
            <v>POSITIVA</v>
          </cell>
          <cell r="I187" t="str">
            <v>WYETH INDÚSTRIA FARMACÊUTICA LTDA</v>
          </cell>
          <cell r="J187" t="str">
            <v>EFEXOR XR</v>
          </cell>
          <cell r="K187" t="str">
            <v>75 MG CAP GEL DURA CT BL AL PLAST INC X 7</v>
          </cell>
          <cell r="L187" t="str">
            <v>N06A5 - ANTI-DEPRESSIVOS SNRI</v>
          </cell>
          <cell r="M187" t="str">
            <v>N06A5</v>
          </cell>
          <cell r="N187" t="str">
            <v>EM</v>
          </cell>
          <cell r="O187" t="str">
            <v>SNC</v>
          </cell>
          <cell r="Q187" t="str">
            <v>ZSAMPLE</v>
          </cell>
          <cell r="R187" t="str">
            <v>Verificar mudança do preço para 51,50</v>
          </cell>
          <cell r="T187">
            <v>2</v>
          </cell>
          <cell r="U187">
            <v>2.47E-2</v>
          </cell>
          <cell r="W187">
            <v>57.94</v>
          </cell>
          <cell r="Y187">
            <v>2</v>
          </cell>
        </row>
        <row r="188">
          <cell r="C188" t="str">
            <v>F000203901</v>
          </cell>
          <cell r="D188" t="str">
            <v>EFEXOR XR(C1)150 14CS</v>
          </cell>
          <cell r="E188">
            <v>7891045005999</v>
          </cell>
          <cell r="F188">
            <v>1211000740105</v>
          </cell>
          <cell r="G188">
            <v>522700901119310</v>
          </cell>
          <cell r="H188" t="str">
            <v>POSITIVA</v>
          </cell>
          <cell r="I188" t="str">
            <v>WYETH INDÚSTRIA FARMACÊUTICA LTDA</v>
          </cell>
          <cell r="J188" t="str">
            <v>EFEXOR XR</v>
          </cell>
          <cell r="K188" t="str">
            <v>150 MG CAP GEL DURA CT BL AL PLAST INC X 14</v>
          </cell>
          <cell r="L188" t="str">
            <v>N06A5 - ANTI-DEPRESSIVOS SNRI</v>
          </cell>
          <cell r="M188" t="str">
            <v>N06A5</v>
          </cell>
          <cell r="N188" t="str">
            <v>EM</v>
          </cell>
          <cell r="O188" t="str">
            <v>SNC</v>
          </cell>
          <cell r="Q188" t="str">
            <v>ZTRADE</v>
          </cell>
          <cell r="T188">
            <v>2</v>
          </cell>
          <cell r="U188">
            <v>2.47E-2</v>
          </cell>
          <cell r="W188">
            <v>146.05000000000001</v>
          </cell>
          <cell r="Y188">
            <v>2</v>
          </cell>
        </row>
        <row r="189">
          <cell r="C189" t="str">
            <v>F000203900</v>
          </cell>
          <cell r="D189" t="str">
            <v>EFEXOR XR(C1)75MG-14</v>
          </cell>
          <cell r="E189">
            <v>7891045005982</v>
          </cell>
          <cell r="F189">
            <v>1211000740091</v>
          </cell>
          <cell r="G189">
            <v>522700902115319</v>
          </cell>
          <cell r="H189" t="str">
            <v>POSITIVA</v>
          </cell>
          <cell r="I189" t="str">
            <v>WYETH INDÚSTRIA FARMACÊUTICA LTDA</v>
          </cell>
          <cell r="J189" t="str">
            <v>EFEXOR XR</v>
          </cell>
          <cell r="K189" t="str">
            <v>75 MG CAP GEL DURA CT BL AL PLAST INC X 14</v>
          </cell>
          <cell r="L189" t="str">
            <v>N06A5 - ANTI-DEPRESSIVOS SNRI</v>
          </cell>
          <cell r="M189" t="str">
            <v>N06A5</v>
          </cell>
          <cell r="N189" t="str">
            <v>EM</v>
          </cell>
          <cell r="O189" t="str">
            <v>SNC</v>
          </cell>
          <cell r="Q189" t="str">
            <v>ZTRADE</v>
          </cell>
          <cell r="T189">
            <v>2</v>
          </cell>
          <cell r="U189">
            <v>2.47E-2</v>
          </cell>
          <cell r="W189">
            <v>102.97</v>
          </cell>
          <cell r="Y189">
            <v>2</v>
          </cell>
        </row>
        <row r="190">
          <cell r="C190" t="str">
            <v>F000035444</v>
          </cell>
          <cell r="D190" t="str">
            <v>ELIFORE 100MG FCT 1x14 BLST BR</v>
          </cell>
          <cell r="E190">
            <v>7891045031486</v>
          </cell>
          <cell r="F190">
            <v>1211003650050</v>
          </cell>
          <cell r="G190">
            <v>522717060055703</v>
          </cell>
          <cell r="H190" t="str">
            <v>POSITIVA</v>
          </cell>
          <cell r="I190" t="str">
            <v>WYETH INDÚSTRIA FARMACÊUTICA LTDA</v>
          </cell>
          <cell r="J190" t="str">
            <v>ELIFORE</v>
          </cell>
          <cell r="K190" t="str">
            <v>100 MG COM REV LIB CONT CT BL PVC/PVDC/AL X 14</v>
          </cell>
          <cell r="L190" t="str">
            <v>N06A5 - ANTI-DEPRESSIVOS SNRI</v>
          </cell>
          <cell r="M190" t="str">
            <v>N06A5</v>
          </cell>
          <cell r="N190" t="str">
            <v>IM</v>
          </cell>
          <cell r="O190" t="str">
            <v>SNC</v>
          </cell>
          <cell r="Q190" t="str">
            <v>ZTRADE</v>
          </cell>
          <cell r="T190">
            <v>2</v>
          </cell>
          <cell r="U190">
            <v>2.47E-2</v>
          </cell>
          <cell r="W190">
            <v>49.54</v>
          </cell>
          <cell r="Y190">
            <v>2</v>
          </cell>
        </row>
        <row r="191">
          <cell r="C191" t="str">
            <v>F000035445</v>
          </cell>
          <cell r="D191" t="str">
            <v>ELIFORE 100MG FCT 2x14 BLST BR</v>
          </cell>
          <cell r="E191">
            <v>7891045031493</v>
          </cell>
          <cell r="F191">
            <v>1211003650069</v>
          </cell>
          <cell r="G191">
            <v>522717060055803</v>
          </cell>
          <cell r="H191" t="str">
            <v>POSITIVA</v>
          </cell>
          <cell r="I191" t="str">
            <v>WYETH INDÚSTRIA FARMACÊUTICA LTDA</v>
          </cell>
          <cell r="J191" t="str">
            <v>ELIFORE</v>
          </cell>
          <cell r="K191" t="str">
            <v>50 MG COM REV LIB CONT CT BL PVC/PVDC/AL X 28</v>
          </cell>
          <cell r="L191" t="str">
            <v>N06A5 - ANTI-DEPRESSIVOS SNRI</v>
          </cell>
          <cell r="M191" t="str">
            <v>N06A5</v>
          </cell>
          <cell r="N191" t="str">
            <v>IM</v>
          </cell>
          <cell r="O191" t="str">
            <v>SNC</v>
          </cell>
          <cell r="Q191" t="str">
            <v>ZTRADE</v>
          </cell>
          <cell r="T191">
            <v>2</v>
          </cell>
          <cell r="U191">
            <v>2.47E-2</v>
          </cell>
          <cell r="W191">
            <v>91.93</v>
          </cell>
          <cell r="Y191">
            <v>2</v>
          </cell>
        </row>
        <row r="192">
          <cell r="C192" t="str">
            <v>F000035442</v>
          </cell>
          <cell r="D192" t="str">
            <v>ELIFORE 50MG FCT 1X14 BLST BR</v>
          </cell>
          <cell r="E192">
            <v>7891045031448</v>
          </cell>
          <cell r="F192">
            <v>1211003650026</v>
          </cell>
          <cell r="G192">
            <v>522717060055403</v>
          </cell>
          <cell r="H192" t="str">
            <v>POSITIVA</v>
          </cell>
          <cell r="I192" t="str">
            <v>WYETH INDÚSTRIA FARMACÊUTICA LTDA</v>
          </cell>
          <cell r="J192" t="str">
            <v>ELIFORE</v>
          </cell>
          <cell r="K192" t="str">
            <v>50 MG COM REV LIB CONT CT BL PVC/PVDC/AL X 14</v>
          </cell>
          <cell r="L192" t="str">
            <v>N06A5 - ANTI-DEPRESSIVOS SNRI</v>
          </cell>
          <cell r="M192" t="str">
            <v>N06A5</v>
          </cell>
          <cell r="N192" t="str">
            <v>IM</v>
          </cell>
          <cell r="O192" t="str">
            <v>SNC</v>
          </cell>
          <cell r="Q192" t="str">
            <v>ZTRADE</v>
          </cell>
          <cell r="T192">
            <v>2</v>
          </cell>
          <cell r="U192">
            <v>2.47E-2</v>
          </cell>
          <cell r="W192">
            <v>41.76</v>
          </cell>
          <cell r="Y192">
            <v>2</v>
          </cell>
        </row>
        <row r="193">
          <cell r="C193" t="str">
            <v>F000035711</v>
          </cell>
          <cell r="D193" t="str">
            <v>ELIFORE 50MG FCT 1X7 BLST BR</v>
          </cell>
          <cell r="E193">
            <v>7891045131424</v>
          </cell>
          <cell r="F193">
            <v>1211003650018</v>
          </cell>
          <cell r="G193">
            <v>522717060055303</v>
          </cell>
          <cell r="H193" t="str">
            <v>POSITIVA</v>
          </cell>
          <cell r="I193" t="str">
            <v>WYETH INDÚSTRIA FARMACÊUTICA LTDA</v>
          </cell>
          <cell r="J193" t="str">
            <v>ELIFORE</v>
          </cell>
          <cell r="K193" t="str">
            <v>50MG FCT 1X7 BLST BR</v>
          </cell>
          <cell r="L193" t="str">
            <v>N06A5 - ANTI-DEPRESSIVOS SNRI</v>
          </cell>
          <cell r="M193" t="str">
            <v>N06A5</v>
          </cell>
          <cell r="N193" t="str">
            <v>IM</v>
          </cell>
          <cell r="O193" t="str">
            <v>SNC</v>
          </cell>
          <cell r="Q193" t="str">
            <v>ZTRADE</v>
          </cell>
          <cell r="T193">
            <v>2</v>
          </cell>
          <cell r="U193">
            <v>2.47E-2</v>
          </cell>
          <cell r="W193">
            <v>20.63</v>
          </cell>
          <cell r="Y193">
            <v>2</v>
          </cell>
        </row>
        <row r="194">
          <cell r="C194" t="str">
            <v>F000035649</v>
          </cell>
          <cell r="D194" t="str">
            <v>ELIFORE 50MG FCT 1X7 BLST SAM BR</v>
          </cell>
          <cell r="H194" t="str">
            <v>POSITIVA</v>
          </cell>
          <cell r="I194" t="str">
            <v>WYETH INDÚSTRIA FARMACÊUTICA LTDA</v>
          </cell>
          <cell r="J194" t="str">
            <v>ELIFORE</v>
          </cell>
          <cell r="K194" t="str">
            <v>50MG FCT 1X7 BLST SAM BR</v>
          </cell>
          <cell r="L194" t="str">
            <v>N06A5 - ANTI-DEPRESSIVOS SNRI</v>
          </cell>
          <cell r="M194" t="str">
            <v>N06A5</v>
          </cell>
          <cell r="N194" t="str">
            <v>IM</v>
          </cell>
          <cell r="O194" t="str">
            <v>SNC</v>
          </cell>
          <cell r="Q194" t="str">
            <v>ZSAMPLE</v>
          </cell>
          <cell r="T194">
            <v>2</v>
          </cell>
          <cell r="U194">
            <v>2.47E-2</v>
          </cell>
          <cell r="W194">
            <v>20.63</v>
          </cell>
          <cell r="Y194">
            <v>2</v>
          </cell>
        </row>
        <row r="195">
          <cell r="C195" t="str">
            <v>F000035443</v>
          </cell>
          <cell r="D195" t="str">
            <v>ELIFORE 50MG FCT 2x14 BLST BR</v>
          </cell>
          <cell r="E195">
            <v>7891045031455</v>
          </cell>
          <cell r="F195">
            <v>1211003650034</v>
          </cell>
          <cell r="G195">
            <v>522717060055503</v>
          </cell>
          <cell r="H195" t="str">
            <v>POSITIVA</v>
          </cell>
          <cell r="I195" t="str">
            <v>WYETH INDÚSTRIA FARMACÊUTICA LTDA</v>
          </cell>
          <cell r="J195" t="str">
            <v>ELIFORE</v>
          </cell>
          <cell r="K195" t="str">
            <v>100 MG COM REV LIB CONT CT BL PVC/PVDC/AL X 28</v>
          </cell>
          <cell r="L195" t="str">
            <v>N06A5 - ANTI-DEPRESSIVOS SNRI</v>
          </cell>
          <cell r="M195" t="str">
            <v>N06A5</v>
          </cell>
          <cell r="N195" t="str">
            <v>IM</v>
          </cell>
          <cell r="O195" t="str">
            <v>SNC</v>
          </cell>
          <cell r="Q195" t="str">
            <v>ZTRADE</v>
          </cell>
          <cell r="T195">
            <v>2</v>
          </cell>
          <cell r="U195">
            <v>2.47E-2</v>
          </cell>
          <cell r="W195">
            <v>83.5</v>
          </cell>
          <cell r="Y195">
            <v>2</v>
          </cell>
        </row>
        <row r="196">
          <cell r="C196" t="str">
            <v>F000031123</v>
          </cell>
          <cell r="D196" t="str">
            <v>ELIQUIS 2.5mg FCT 1x10 BLST SAM BR</v>
          </cell>
          <cell r="H196" t="str">
            <v>POSITIVA</v>
          </cell>
          <cell r="I196" t="str">
            <v>LABORATÓRIOS PFIZER LTDA</v>
          </cell>
          <cell r="J196" t="str">
            <v>ELIQUIS</v>
          </cell>
          <cell r="K196" t="str">
            <v>2.5mg FCT 1x10 BLST SAM BR</v>
          </cell>
          <cell r="L196" t="str">
            <v>B01F0 - INIBIDORES DIRETOS DO FATOR XA</v>
          </cell>
          <cell r="M196" t="str">
            <v>B01F0</v>
          </cell>
          <cell r="N196" t="str">
            <v>IM</v>
          </cell>
          <cell r="O196" t="str">
            <v>Internal Medicine</v>
          </cell>
          <cell r="Q196" t="str">
            <v>ZSAMPLE</v>
          </cell>
          <cell r="T196">
            <v>3</v>
          </cell>
          <cell r="U196">
            <v>2.0899999999999998E-2</v>
          </cell>
          <cell r="W196">
            <v>34.880000000000003</v>
          </cell>
          <cell r="Y196">
            <v>3</v>
          </cell>
        </row>
        <row r="197">
          <cell r="C197" t="str">
            <v>F000027245</v>
          </cell>
          <cell r="D197" t="str">
            <v>ELIQUIS 2.5mg FCT 2x10 BLST BR</v>
          </cell>
          <cell r="E197">
            <v>7896016807398</v>
          </cell>
          <cell r="F197">
            <v>1021602520027</v>
          </cell>
          <cell r="G197">
            <v>552817120063017</v>
          </cell>
          <cell r="H197" t="str">
            <v>POSITIVA</v>
          </cell>
          <cell r="I197" t="str">
            <v>LABORATÓRIOS PFIZER LTDA</v>
          </cell>
          <cell r="J197" t="str">
            <v>ELIQUIS</v>
          </cell>
          <cell r="K197" t="str">
            <v>2,5 MG COM REV CT BL AL PLAS INC X 20</v>
          </cell>
          <cell r="L197" t="str">
            <v>B01F0 - INIBIDORES DIRETOS DO FATOR XA</v>
          </cell>
          <cell r="M197" t="str">
            <v>B01F0</v>
          </cell>
          <cell r="N197" t="str">
            <v>IM</v>
          </cell>
          <cell r="O197" t="str">
            <v>Internal Medicine</v>
          </cell>
          <cell r="Q197" t="str">
            <v>ZTRADE</v>
          </cell>
          <cell r="T197">
            <v>3</v>
          </cell>
          <cell r="U197">
            <v>2.0899999999999998E-2</v>
          </cell>
          <cell r="W197">
            <v>69.790000000000006</v>
          </cell>
          <cell r="Y197">
            <v>3</v>
          </cell>
        </row>
        <row r="198">
          <cell r="C198" t="str">
            <v>F000027246</v>
          </cell>
          <cell r="D198" t="str">
            <v>ELIQUIS 2.5mg FCT 6x10 BLST BR</v>
          </cell>
          <cell r="E198">
            <v>7896016807404</v>
          </cell>
          <cell r="F198">
            <v>1021602520035</v>
          </cell>
          <cell r="G198">
            <v>552817120063117</v>
          </cell>
          <cell r="H198" t="str">
            <v>POSITIVA</v>
          </cell>
          <cell r="I198" t="str">
            <v>LABORATÓRIOS PFIZER LTDA</v>
          </cell>
          <cell r="J198" t="str">
            <v>ELIQUIS</v>
          </cell>
          <cell r="K198" t="str">
            <v>2,5 MG COM REV CT BL AL PLAS INC X 60</v>
          </cell>
          <cell r="L198" t="str">
            <v>B01F0 - INIBIDORES DIRETOS DO FATOR XA</v>
          </cell>
          <cell r="M198" t="str">
            <v>B01F0</v>
          </cell>
          <cell r="N198" t="str">
            <v>IM</v>
          </cell>
          <cell r="O198" t="str">
            <v>Internal Medicine</v>
          </cell>
          <cell r="Q198" t="str">
            <v>ZTRADE</v>
          </cell>
          <cell r="T198">
            <v>3</v>
          </cell>
          <cell r="U198">
            <v>2.0899999999999998E-2</v>
          </cell>
          <cell r="W198">
            <v>209.38</v>
          </cell>
          <cell r="Y198">
            <v>3</v>
          </cell>
        </row>
        <row r="199">
          <cell r="C199" t="str">
            <v>F000026976</v>
          </cell>
          <cell r="D199" t="str">
            <v>ELIQUIS 5mg FCT 1x10 BLST SAM BR</v>
          </cell>
          <cell r="H199" t="str">
            <v>POSITIVA</v>
          </cell>
          <cell r="I199" t="str">
            <v>LABORATÓRIOS PFIZER LTDA</v>
          </cell>
          <cell r="J199" t="str">
            <v>ELIQUIS</v>
          </cell>
          <cell r="K199" t="str">
            <v>5,0 MG COM REV CT BL AL PLAS INC X 20 </v>
          </cell>
          <cell r="L199" t="str">
            <v>B01F0 - INIBIDORES DIRETOS DO FATOR XA</v>
          </cell>
          <cell r="M199" t="str">
            <v>B01F0</v>
          </cell>
          <cell r="N199" t="str">
            <v>IM</v>
          </cell>
          <cell r="O199" t="str">
            <v>Internal Medicine</v>
          </cell>
          <cell r="Q199" t="str">
            <v>ZSAMPLE</v>
          </cell>
          <cell r="T199">
            <v>3</v>
          </cell>
          <cell r="U199">
            <v>2.0899999999999998E-2</v>
          </cell>
          <cell r="W199">
            <v>34.869999999999997</v>
          </cell>
          <cell r="Y199">
            <v>3</v>
          </cell>
        </row>
        <row r="200">
          <cell r="C200" t="str">
            <v>F000027205</v>
          </cell>
          <cell r="D200" t="str">
            <v>ELIQUIS 5mg FCT 2x10 BLST BR</v>
          </cell>
          <cell r="E200">
            <v>7896016807794</v>
          </cell>
          <cell r="F200">
            <v>1021602520061</v>
          </cell>
          <cell r="G200">
            <v>552817120063217</v>
          </cell>
          <cell r="H200" t="str">
            <v>POSITIVA</v>
          </cell>
          <cell r="I200" t="str">
            <v>LABORATÓRIOS PFIZER LTDA</v>
          </cell>
          <cell r="J200" t="str">
            <v>ELIQUIS</v>
          </cell>
          <cell r="K200" t="str">
            <v>5,0 MG COM REV CT BL AL PLAS INC X 20 </v>
          </cell>
          <cell r="L200" t="str">
            <v>B01F0 - INIBIDORES DIRETOS DO FATOR XA</v>
          </cell>
          <cell r="M200" t="str">
            <v>B01F0</v>
          </cell>
          <cell r="N200" t="str">
            <v>IM</v>
          </cell>
          <cell r="O200" t="str">
            <v>Internal Medicine</v>
          </cell>
          <cell r="Q200" t="str">
            <v>ZTRADE</v>
          </cell>
          <cell r="T200">
            <v>3</v>
          </cell>
          <cell r="U200">
            <v>2.0899999999999998E-2</v>
          </cell>
          <cell r="W200">
            <v>69.790000000000006</v>
          </cell>
          <cell r="Y200">
            <v>3</v>
          </cell>
        </row>
        <row r="201">
          <cell r="C201" t="str">
            <v>F000041669</v>
          </cell>
          <cell r="D201" t="str">
            <v>ELIQUIS 5mg FCT 2x10 BLST BR</v>
          </cell>
          <cell r="E201">
            <v>7891268118094</v>
          </cell>
          <cell r="F201">
            <v>1021602520061</v>
          </cell>
          <cell r="G201">
            <v>552817120063217</v>
          </cell>
          <cell r="H201" t="str">
            <v>POSITIVA</v>
          </cell>
          <cell r="I201" t="str">
            <v>LABORATÓRIOS PFIZER LTDA</v>
          </cell>
          <cell r="J201" t="str">
            <v>ELIQUIS</v>
          </cell>
          <cell r="K201" t="str">
            <v>5,0 MG COM REV CT BL AL PLAS INC X 20 </v>
          </cell>
          <cell r="L201" t="str">
            <v>B01F0 - INIBIDORES DIRETOS DO FATOR XA</v>
          </cell>
          <cell r="M201" t="str">
            <v>B01F0</v>
          </cell>
          <cell r="N201" t="str">
            <v>IM</v>
          </cell>
          <cell r="O201" t="str">
            <v>Internal Medicine</v>
          </cell>
          <cell r="Q201" t="str">
            <v>ZTRADE</v>
          </cell>
          <cell r="T201">
            <v>3</v>
          </cell>
          <cell r="U201">
            <v>2.0899999999999998E-2</v>
          </cell>
          <cell r="W201">
            <v>69.790000000000006</v>
          </cell>
          <cell r="Y201">
            <v>3</v>
          </cell>
        </row>
        <row r="202">
          <cell r="C202" t="str">
            <v>F000041670</v>
          </cell>
          <cell r="D202" t="str">
            <v>ELIQUIS 5mg FCT 6x10 BLST BR</v>
          </cell>
          <cell r="E202">
            <v>7891268118100</v>
          </cell>
          <cell r="F202">
            <v>1021602520078</v>
          </cell>
          <cell r="G202">
            <v>552817120063317</v>
          </cell>
          <cell r="H202" t="str">
            <v>POSITIVA</v>
          </cell>
          <cell r="I202" t="str">
            <v>LABORATÓRIOS PFIZER LTDA</v>
          </cell>
          <cell r="J202" t="str">
            <v>ELIQUIS</v>
          </cell>
          <cell r="K202" t="str">
            <v>5,0 MG COM REV CT BL AL PLAS INC X 60 </v>
          </cell>
          <cell r="L202" t="str">
            <v>B01F0 - INIBIDORES DIRETOS DO FATOR XA</v>
          </cell>
          <cell r="M202" t="str">
            <v>B01F0</v>
          </cell>
          <cell r="N202" t="str">
            <v>IM</v>
          </cell>
          <cell r="O202" t="str">
            <v>Internal Medicine</v>
          </cell>
          <cell r="Q202" t="str">
            <v>ZTRADE</v>
          </cell>
          <cell r="T202">
            <v>3</v>
          </cell>
          <cell r="U202">
            <v>2.0899999999999998E-2</v>
          </cell>
          <cell r="W202">
            <v>209.38</v>
          </cell>
          <cell r="Y202">
            <v>3</v>
          </cell>
        </row>
        <row r="203">
          <cell r="C203" t="str">
            <v>F000027206</v>
          </cell>
          <cell r="D203" t="str">
            <v>ELIQUIS 5mg FCT 6x10 BLST BR</v>
          </cell>
          <cell r="E203">
            <v>7896016807800</v>
          </cell>
          <cell r="F203">
            <v>1021602520078</v>
          </cell>
          <cell r="G203">
            <v>552817120063317</v>
          </cell>
          <cell r="H203" t="str">
            <v>POSITIVA</v>
          </cell>
          <cell r="I203" t="str">
            <v>LABORATÓRIOS PFIZER LTDA</v>
          </cell>
          <cell r="J203" t="str">
            <v>ELIQUIS</v>
          </cell>
          <cell r="K203" t="str">
            <v>5,0 MG COM REV CT BL AL PLAS INC X 60 </v>
          </cell>
          <cell r="L203" t="str">
            <v>B01F0 - INIBIDORES DIRETOS DO FATOR XA</v>
          </cell>
          <cell r="M203" t="str">
            <v>B01F0</v>
          </cell>
          <cell r="N203" t="str">
            <v>IM</v>
          </cell>
          <cell r="O203" t="str">
            <v>Internal Medicine</v>
          </cell>
          <cell r="Q203" t="str">
            <v>ZTRADE</v>
          </cell>
          <cell r="T203">
            <v>3</v>
          </cell>
          <cell r="U203">
            <v>2.0899999999999998E-2</v>
          </cell>
          <cell r="W203">
            <v>209.38</v>
          </cell>
          <cell r="Y203">
            <v>3</v>
          </cell>
        </row>
        <row r="204">
          <cell r="C204" t="str">
            <v>F000203906</v>
          </cell>
          <cell r="D204" t="str">
            <v>ENBREL 50MG 1X4 PFS</v>
          </cell>
          <cell r="E204">
            <v>7891045008884</v>
          </cell>
          <cell r="F204">
            <v>1021602500042</v>
          </cell>
          <cell r="G204">
            <v>552817090002517</v>
          </cell>
          <cell r="H204" t="str">
            <v>POSITIVA</v>
          </cell>
          <cell r="I204" t="str">
            <v>LABORATÓRIOS PFIZER LTDA</v>
          </cell>
          <cell r="J204" t="str">
            <v>ENBREL FPS</v>
          </cell>
          <cell r="K204" t="str">
            <v>50 MG SOL INJ CT 4 SER PREENCH C/ AGU X 1,0 ML + 8 LENÇOS</v>
          </cell>
          <cell r="L204" t="str">
            <v>L04B0 - PRODUTOS ANTI-TNF( FATOR DE NECROSE TUMORAL)</v>
          </cell>
          <cell r="M204" t="str">
            <v>L04B0</v>
          </cell>
          <cell r="N204" t="str">
            <v>IM</v>
          </cell>
          <cell r="O204" t="str">
            <v>Inflammation and Immunology</v>
          </cell>
          <cell r="Q204" t="str">
            <v>ZTRADE</v>
          </cell>
          <cell r="T204">
            <v>3</v>
          </cell>
          <cell r="U204">
            <v>2.0899999999999998E-2</v>
          </cell>
          <cell r="W204">
            <v>7230.64</v>
          </cell>
          <cell r="Y204">
            <v>3</v>
          </cell>
        </row>
        <row r="205">
          <cell r="C205" t="str">
            <v>F000204258</v>
          </cell>
          <cell r="D205" t="str">
            <v>ENBREL 50MG 1x4 PFS MOH</v>
          </cell>
          <cell r="E205">
            <v>7891045022835</v>
          </cell>
          <cell r="F205">
            <v>1021602500107</v>
          </cell>
          <cell r="G205">
            <v>552817090002917</v>
          </cell>
          <cell r="H205" t="str">
            <v>POSITIVA</v>
          </cell>
          <cell r="I205" t="str">
            <v>LABORATÓRIOS PFIZER LTDA</v>
          </cell>
          <cell r="J205" t="str">
            <v>ENBREL FPS</v>
          </cell>
          <cell r="K205" t="str">
            <v>50 MG SOL INJ CT 4 SER PREENCH C/ AGU X 1,0 ML + 8 LENÇOS</v>
          </cell>
          <cell r="L205" t="str">
            <v>L04B0 - PRODUTOS ANTI-TNF( FATOR DE NECROSE TUMORAL)</v>
          </cell>
          <cell r="M205" t="str">
            <v>L04B0</v>
          </cell>
          <cell r="N205" t="str">
            <v>IM</v>
          </cell>
          <cell r="O205" t="str">
            <v>Inflammation and Immunology</v>
          </cell>
          <cell r="Q205" t="str">
            <v>ZTRADE</v>
          </cell>
          <cell r="T205">
            <v>3</v>
          </cell>
          <cell r="U205">
            <v>2.0899999999999998E-2</v>
          </cell>
          <cell r="W205">
            <v>7026.15</v>
          </cell>
          <cell r="Y205">
            <v>3</v>
          </cell>
        </row>
        <row r="206">
          <cell r="C206" t="str">
            <v>F000007079</v>
          </cell>
          <cell r="D206" t="str">
            <v>ENBREL PFP 50MG X 4 BR</v>
          </cell>
          <cell r="E206">
            <v>7891045022859</v>
          </cell>
          <cell r="F206">
            <v>1021602500123</v>
          </cell>
          <cell r="G206">
            <v>552817090003117</v>
          </cell>
          <cell r="H206" t="str">
            <v>POSITIVA</v>
          </cell>
          <cell r="I206" t="str">
            <v>LABORATÓRIOS PFIZER LTDA</v>
          </cell>
          <cell r="J206" t="str">
            <v>ENBREL PFS</v>
          </cell>
          <cell r="K206" t="str">
            <v>50 MG SOL INJ CT 4 SER PREENCH X 1,0 ML + SIST APLIC PLAS (PEN) + 8 LENÇOS</v>
          </cell>
          <cell r="L206" t="str">
            <v>L04B0 - PRODUTOS ANTI-TNF( FATOR DE NECROSE TUMORAL)</v>
          </cell>
          <cell r="M206" t="str">
            <v>L04B0</v>
          </cell>
          <cell r="N206" t="str">
            <v>IM</v>
          </cell>
          <cell r="O206" t="str">
            <v>Inflammation and Immunology</v>
          </cell>
          <cell r="Q206" t="str">
            <v>ZTRADE</v>
          </cell>
          <cell r="T206">
            <v>3</v>
          </cell>
          <cell r="U206">
            <v>2.0899999999999998E-2</v>
          </cell>
          <cell r="W206">
            <v>6984.66</v>
          </cell>
          <cell r="Y206">
            <v>3</v>
          </cell>
        </row>
        <row r="207">
          <cell r="C207" t="str">
            <v>F000000475</v>
          </cell>
          <cell r="D207" t="str">
            <v>ENBREL PFS 50MG X 4 BR</v>
          </cell>
          <cell r="E207">
            <v>7891045022835</v>
          </cell>
          <cell r="F207">
            <v>1021602500107</v>
          </cell>
          <cell r="G207">
            <v>552817090002917</v>
          </cell>
          <cell r="H207" t="str">
            <v>POSITIVA</v>
          </cell>
          <cell r="I207" t="str">
            <v>LABORATÓRIOS PFIZER LTDA</v>
          </cell>
          <cell r="J207" t="str">
            <v>ENBREL PFS</v>
          </cell>
          <cell r="K207" t="str">
            <v>50 MG SOL INJ CT 4 SER PREENCH C/ AGU X 1,0 ML + 4 LENÇOS</v>
          </cell>
          <cell r="L207" t="str">
            <v>L04B0 - PRODUTOS ANTI-TNF( FATOR DE NECROSE TUMORAL)</v>
          </cell>
          <cell r="M207" t="str">
            <v>L04B0</v>
          </cell>
          <cell r="N207" t="str">
            <v>IM</v>
          </cell>
          <cell r="O207" t="str">
            <v>Inflammation and Immunology</v>
          </cell>
          <cell r="Q207" t="str">
            <v>ZTRADE</v>
          </cell>
          <cell r="T207">
            <v>3</v>
          </cell>
          <cell r="U207">
            <v>2.0899999999999998E-2</v>
          </cell>
          <cell r="W207">
            <v>7026.15</v>
          </cell>
          <cell r="Y207">
            <v>3</v>
          </cell>
        </row>
        <row r="208">
          <cell r="C208" t="str">
            <v>F000000475</v>
          </cell>
          <cell r="D208" t="str">
            <v>ENBREL PFS 50MG X 4 BR</v>
          </cell>
          <cell r="E208">
            <v>7891045022835</v>
          </cell>
          <cell r="F208">
            <v>1021602500107</v>
          </cell>
          <cell r="G208">
            <v>552817090002917</v>
          </cell>
          <cell r="H208" t="str">
            <v>POSITIVA</v>
          </cell>
          <cell r="I208" t="str">
            <v>WYETH INDÚSTRIA FARMACÊUTICA LTDA</v>
          </cell>
          <cell r="J208" t="str">
            <v>ENBREL PFS</v>
          </cell>
          <cell r="K208" t="str">
            <v>50 MG SOL INJ CT 4 SER PREENCH C/ AGU X 1,0 ML + 4 LENÇOS</v>
          </cell>
          <cell r="L208" t="str">
            <v>L04B0 - PRODUTOS ANTI-TNF( FATOR DE NECROSE TUMORAL)</v>
          </cell>
          <cell r="M208" t="str">
            <v>L04B0</v>
          </cell>
          <cell r="N208" t="str">
            <v>IM</v>
          </cell>
          <cell r="O208" t="str">
            <v>Inflammation and Immunology</v>
          </cell>
          <cell r="Q208" t="str">
            <v>ZTRADE</v>
          </cell>
          <cell r="T208">
            <v>3</v>
          </cell>
          <cell r="U208">
            <v>2.0899999999999998E-2</v>
          </cell>
          <cell r="W208">
            <v>7026.15</v>
          </cell>
          <cell r="Y208">
            <v>3</v>
          </cell>
        </row>
        <row r="209">
          <cell r="C209" t="str">
            <v>F000007651</v>
          </cell>
          <cell r="D209" t="str">
            <v>ENBREL PFS 50MG X 4 MOH BR</v>
          </cell>
          <cell r="E209">
            <v>7891045022835</v>
          </cell>
          <cell r="F209">
            <v>1021602500107</v>
          </cell>
          <cell r="G209">
            <v>552817090002917</v>
          </cell>
          <cell r="H209" t="str">
            <v>POSITIVA</v>
          </cell>
          <cell r="I209" t="str">
            <v>LABORATÓRIOS PFIZER LTDA</v>
          </cell>
          <cell r="J209" t="str">
            <v>ENBREL PFS</v>
          </cell>
          <cell r="K209" t="str">
            <v>50 MG SOL INJ CT 4 SER PREENCH C/ AGU X 1,0 ML + 4 LENÇOS</v>
          </cell>
          <cell r="L209" t="str">
            <v>L04B0 - PRODUTOS ANTI-TNF( FATOR DE NECROSE TUMORAL)</v>
          </cell>
          <cell r="M209" t="str">
            <v>L04B0</v>
          </cell>
          <cell r="N209" t="str">
            <v>IM</v>
          </cell>
          <cell r="O209" t="str">
            <v>Inflammation and Immunology</v>
          </cell>
          <cell r="Q209" t="str">
            <v>ZTRADE</v>
          </cell>
          <cell r="T209">
            <v>3</v>
          </cell>
          <cell r="U209">
            <v>2.0899999999999998E-2</v>
          </cell>
          <cell r="W209">
            <v>7026.15</v>
          </cell>
          <cell r="Y209">
            <v>3</v>
          </cell>
        </row>
        <row r="210">
          <cell r="C210" t="str">
            <v>F00008073240</v>
          </cell>
          <cell r="D210" t="str">
            <v>ENBREL VSVA 25MG X 4 BR</v>
          </cell>
          <cell r="E210">
            <v>7891045008235</v>
          </cell>
          <cell r="F210">
            <v>1021602510021</v>
          </cell>
          <cell r="G210">
            <v>552817080001717</v>
          </cell>
          <cell r="H210" t="str">
            <v>POSITIVA</v>
          </cell>
          <cell r="I210" t="str">
            <v>LABORATÓRIOS PFIZER LTDA</v>
          </cell>
          <cell r="J210" t="str">
            <v>ENBREL</v>
          </cell>
          <cell r="K210" t="str">
            <v>25 MG PÓ LIOF INJ CT 4 EST X 1 FA VD INC + 1 SER PREENCH DIL X 1 ML + 1 AGU+ 1 ADAPT + 2 LENÇOS</v>
          </cell>
          <cell r="L210" t="str">
            <v>L04B0 - PRODUTOS ANTI-TNF( FATOR DE NECROSE TUMORAL)</v>
          </cell>
          <cell r="M210" t="str">
            <v>L04B0</v>
          </cell>
          <cell r="N210" t="str">
            <v>IM</v>
          </cell>
          <cell r="O210" t="str">
            <v>Inflammation and Immunology</v>
          </cell>
          <cell r="Q210" t="str">
            <v>ZTRADE</v>
          </cell>
          <cell r="T210">
            <v>3</v>
          </cell>
          <cell r="U210">
            <v>2.0899999999999998E-2</v>
          </cell>
          <cell r="W210">
            <v>3615.33</v>
          </cell>
          <cell r="Y210">
            <v>3</v>
          </cell>
        </row>
        <row r="211">
          <cell r="C211" t="str">
            <v>F000006595</v>
          </cell>
          <cell r="D211" t="str">
            <v>ENBREL VSVA 25MG X 4 MOH BR</v>
          </cell>
          <cell r="E211">
            <v>7891045008235</v>
          </cell>
          <cell r="F211">
            <v>1021602510021</v>
          </cell>
          <cell r="G211">
            <v>552817080001717</v>
          </cell>
          <cell r="H211" t="str">
            <v>POSITIVA</v>
          </cell>
          <cell r="I211" t="str">
            <v>LABORATÓRIOS PFIZER LTDA</v>
          </cell>
          <cell r="J211" t="str">
            <v>ENBREL</v>
          </cell>
          <cell r="K211" t="str">
            <v>25 MG PÓ LIOF INJ CT 4 EST X 1 FA VD INC + 1 SER PREENCH DIL X 1 ML + 1 AGU+ 1 ADAPT + 2 LENÇOS</v>
          </cell>
          <cell r="L211" t="str">
            <v>L04B0 - PRODUTOS ANTI-TNF( FATOR DE NECROSE TUMORAL)</v>
          </cell>
          <cell r="M211" t="str">
            <v>L04B0</v>
          </cell>
          <cell r="N211" t="str">
            <v>IM</v>
          </cell>
          <cell r="O211" t="str">
            <v>Inflammation and Immunology</v>
          </cell>
          <cell r="Q211" t="str">
            <v>ZTRADE</v>
          </cell>
          <cell r="T211">
            <v>3</v>
          </cell>
          <cell r="U211">
            <v>2.0899999999999998E-2</v>
          </cell>
          <cell r="W211">
            <v>3615.33</v>
          </cell>
          <cell r="Y211">
            <v>3</v>
          </cell>
        </row>
        <row r="212">
          <cell r="C212" t="str">
            <v>F000178468</v>
          </cell>
          <cell r="D212" t="str">
            <v>ERANZ 10mg FCT 2x14 BLST BR</v>
          </cell>
          <cell r="E212">
            <v>7891045006231</v>
          </cell>
          <cell r="F212">
            <v>1211001060078</v>
          </cell>
          <cell r="G212">
            <v>522701201110319</v>
          </cell>
          <cell r="H212" t="str">
            <v>POSITIVA</v>
          </cell>
          <cell r="I212" t="str">
            <v>WYETH INDÚSTRIA FARMACÊUTICA LTDA</v>
          </cell>
          <cell r="J212" t="str">
            <v>ERANZ</v>
          </cell>
          <cell r="K212" t="str">
            <v>10MG COM REV CT BL AL PLAS INC X 28</v>
          </cell>
          <cell r="L212" t="str">
            <v>N07D1 - PRODUTOS ANTIALZHEIMER, INIBIDORES DA COLINESTERASE</v>
          </cell>
          <cell r="M212" t="str">
            <v>N07D1</v>
          </cell>
          <cell r="N212" t="str">
            <v>IM</v>
          </cell>
          <cell r="O212" t="str">
            <v>SNC</v>
          </cell>
          <cell r="Q212" t="str">
            <v>ZTRADE</v>
          </cell>
          <cell r="T212">
            <v>3</v>
          </cell>
          <cell r="U212">
            <v>2.0899999999999998E-2</v>
          </cell>
          <cell r="W212">
            <v>461.95</v>
          </cell>
          <cell r="Y212">
            <v>2</v>
          </cell>
        </row>
        <row r="213">
          <cell r="C213" t="str">
            <v>F000178466</v>
          </cell>
          <cell r="D213" t="str">
            <v>ERANZ 5mg FCT 2x14 BLST BR</v>
          </cell>
          <cell r="E213">
            <v>7891045006217</v>
          </cell>
          <cell r="F213">
            <v>1211001060061</v>
          </cell>
          <cell r="G213">
            <v>522701202117317</v>
          </cell>
          <cell r="H213" t="str">
            <v>POSITIVA</v>
          </cell>
          <cell r="I213" t="str">
            <v>WYETH INDÚSTRIA FARMACÊUTICA LTDA</v>
          </cell>
          <cell r="J213" t="str">
            <v>ERANZ</v>
          </cell>
          <cell r="K213" t="str">
            <v>5 MG COM REV CT BL AL PLAS INC X 28 </v>
          </cell>
          <cell r="L213" t="str">
            <v>N07D1 - PRODUTOS ANTIALZHEIMER, INIBIDORES DA COLINESTERASE</v>
          </cell>
          <cell r="M213" t="str">
            <v>N07D1</v>
          </cell>
          <cell r="N213" t="str">
            <v>IM</v>
          </cell>
          <cell r="O213" t="str">
            <v>SNC</v>
          </cell>
          <cell r="Q213" t="str">
            <v>ZTRADE</v>
          </cell>
          <cell r="T213">
            <v>3</v>
          </cell>
          <cell r="U213">
            <v>2.0899999999999998E-2</v>
          </cell>
          <cell r="W213">
            <v>415.72</v>
          </cell>
          <cell r="Y213">
            <v>2</v>
          </cell>
        </row>
        <row r="214">
          <cell r="C214" t="str">
            <v>F000026846</v>
          </cell>
          <cell r="D214" t="str">
            <v>ERANZ 5MG TAB 7S SAMPLES</v>
          </cell>
          <cell r="H214" t="str">
            <v>POSITIVA</v>
          </cell>
          <cell r="I214" t="str">
            <v>WYETH INDÚSTRIA FARMACÊUTICA LTDA</v>
          </cell>
          <cell r="J214" t="str">
            <v>ERANZ</v>
          </cell>
          <cell r="K214" t="str">
            <v>5 MG COM REV CT BL AL PLAS INC X 7</v>
          </cell>
          <cell r="L214" t="str">
            <v>N07D1 - PRODUTOS ANTIALZHEIMER, INIBIDORES DA COLINESTERASE</v>
          </cell>
          <cell r="M214" t="str">
            <v>N07D1</v>
          </cell>
          <cell r="N214" t="str">
            <v>IM</v>
          </cell>
          <cell r="O214" t="str">
            <v>SNC</v>
          </cell>
          <cell r="Q214" t="str">
            <v>ZSAMPLE</v>
          </cell>
          <cell r="T214">
            <v>3</v>
          </cell>
          <cell r="U214">
            <v>2.0899999999999998E-2</v>
          </cell>
          <cell r="W214">
            <v>103.92</v>
          </cell>
          <cell r="Y214">
            <v>2</v>
          </cell>
        </row>
        <row r="215">
          <cell r="C215" t="str">
            <v>F000148724</v>
          </cell>
          <cell r="D215" t="str">
            <v>ERANZ(C1) 10MG 1X28 TB MOH</v>
          </cell>
          <cell r="E215">
            <v>7891045006231</v>
          </cell>
          <cell r="F215">
            <v>1211001060078</v>
          </cell>
          <cell r="G215">
            <v>522701201110319</v>
          </cell>
          <cell r="H215" t="str">
            <v>POSITIVA</v>
          </cell>
          <cell r="I215" t="str">
            <v>WYETH INDÚSTRIA FARMACÊUTICA LTDA</v>
          </cell>
          <cell r="J215" t="str">
            <v>ERANZ</v>
          </cell>
          <cell r="K215" t="str">
            <v>10MG COM REV CT BL AL PLAS INC X 28</v>
          </cell>
          <cell r="L215" t="str">
            <v>N07D1 - PRODUTOS ANTIALZHEIMER, INIBIDORES DA COLINESTERASE</v>
          </cell>
          <cell r="M215" t="str">
            <v>N07D1</v>
          </cell>
          <cell r="N215" t="str">
            <v>IM</v>
          </cell>
          <cell r="O215" t="str">
            <v>SNC</v>
          </cell>
          <cell r="Q215" t="str">
            <v>ZTRADE</v>
          </cell>
          <cell r="T215">
            <v>3</v>
          </cell>
          <cell r="U215">
            <v>2.0899999999999998E-2</v>
          </cell>
          <cell r="W215">
            <v>461.95</v>
          </cell>
          <cell r="Y215">
            <v>2</v>
          </cell>
        </row>
        <row r="216">
          <cell r="C216" t="str">
            <v>F000148730</v>
          </cell>
          <cell r="D216" t="str">
            <v>ERANZ(C1) 10MG 2x14 TB</v>
          </cell>
          <cell r="E216">
            <v>7891045006231</v>
          </cell>
          <cell r="F216">
            <v>1211001060078</v>
          </cell>
          <cell r="G216">
            <v>522701201110319</v>
          </cell>
          <cell r="H216" t="str">
            <v>POSITIVA</v>
          </cell>
          <cell r="I216" t="str">
            <v>WYETH INDÚSTRIA FARMACÊUTICA LTDA</v>
          </cell>
          <cell r="J216" t="str">
            <v>ERANZ</v>
          </cell>
          <cell r="K216" t="str">
            <v>10MG COM REV CT BL AL PLAS INC X 28</v>
          </cell>
          <cell r="L216" t="str">
            <v>N07D1 - PRODUTOS ANTIALZHEIMER, INIBIDORES DA COLINESTERASE</v>
          </cell>
          <cell r="M216" t="str">
            <v>N07D1</v>
          </cell>
          <cell r="N216" t="str">
            <v>IM</v>
          </cell>
          <cell r="O216" t="str">
            <v>SNC</v>
          </cell>
          <cell r="Q216" t="str">
            <v>ZTRADE</v>
          </cell>
          <cell r="T216">
            <v>3</v>
          </cell>
          <cell r="U216">
            <v>2.0899999999999998E-2</v>
          </cell>
          <cell r="W216">
            <v>461.95</v>
          </cell>
          <cell r="Y216">
            <v>2</v>
          </cell>
        </row>
        <row r="217">
          <cell r="C217" t="str">
            <v>F000178044</v>
          </cell>
          <cell r="D217" t="str">
            <v>ERANZ(C1) 10MG 2x14 TB MOH</v>
          </cell>
          <cell r="E217">
            <v>7891045006231</v>
          </cell>
          <cell r="F217">
            <v>1211001060078</v>
          </cell>
          <cell r="G217">
            <v>522701201110319</v>
          </cell>
          <cell r="H217" t="str">
            <v>POSITIVA</v>
          </cell>
          <cell r="I217" t="str">
            <v>WYETH INDÚSTRIA FARMACÊUTICA LTDA</v>
          </cell>
          <cell r="J217" t="str">
            <v>ERANZ</v>
          </cell>
          <cell r="K217" t="str">
            <v>10MG COM REV CT BL AL PLAS INC X 28</v>
          </cell>
          <cell r="L217" t="str">
            <v>N07D1 - PRODUTOS ANTIALZHEIMER, INIBIDORES DA COLINESTERASE</v>
          </cell>
          <cell r="M217" t="str">
            <v>N07D1</v>
          </cell>
          <cell r="N217" t="str">
            <v>IM</v>
          </cell>
          <cell r="O217" t="str">
            <v>SNC</v>
          </cell>
          <cell r="Q217" t="str">
            <v>ZTRADE</v>
          </cell>
          <cell r="T217">
            <v>3</v>
          </cell>
          <cell r="U217">
            <v>2.0899999999999998E-2</v>
          </cell>
          <cell r="W217">
            <v>461.95</v>
          </cell>
          <cell r="Y217">
            <v>2</v>
          </cell>
        </row>
        <row r="218">
          <cell r="C218" t="str">
            <v>F000154932</v>
          </cell>
          <cell r="D218" t="str">
            <v>ERANZ(C1) 5MG 1X28 TB MOH</v>
          </cell>
          <cell r="E218">
            <v>7891045006217</v>
          </cell>
          <cell r="F218">
            <v>1211001060061</v>
          </cell>
          <cell r="G218">
            <v>522701202117317</v>
          </cell>
          <cell r="H218" t="str">
            <v>POSITIVA</v>
          </cell>
          <cell r="I218" t="str">
            <v>WYETH INDÚSTRIA FARMACÊUTICA LTDA</v>
          </cell>
          <cell r="J218" t="str">
            <v>ERANZ</v>
          </cell>
          <cell r="K218" t="str">
            <v>5 MG COM REV CT BL AL PLAS INC X 28 </v>
          </cell>
          <cell r="L218" t="str">
            <v>N07D1 - PRODUTOS ANTIALZHEIMER, INIBIDORES DA COLINESTERASE</v>
          </cell>
          <cell r="M218" t="str">
            <v>N07D1</v>
          </cell>
          <cell r="N218" t="str">
            <v>IM</v>
          </cell>
          <cell r="O218" t="str">
            <v>SNC</v>
          </cell>
          <cell r="Q218" t="str">
            <v>ZTRADE</v>
          </cell>
          <cell r="T218">
            <v>3</v>
          </cell>
          <cell r="U218">
            <v>2.0899999999999998E-2</v>
          </cell>
          <cell r="W218">
            <v>415.72</v>
          </cell>
          <cell r="Y218">
            <v>2</v>
          </cell>
        </row>
        <row r="219">
          <cell r="C219" t="str">
            <v>F000148728</v>
          </cell>
          <cell r="D219" t="str">
            <v>ERANZ(C1) 5MG 2X14 TB</v>
          </cell>
          <cell r="E219">
            <v>7891045006217</v>
          </cell>
          <cell r="F219">
            <v>1211001060061</v>
          </cell>
          <cell r="G219">
            <v>522701202117317</v>
          </cell>
          <cell r="H219" t="str">
            <v>POSITIVA</v>
          </cell>
          <cell r="I219" t="str">
            <v>WYETH INDÚSTRIA FARMACÊUTICA LTDA</v>
          </cell>
          <cell r="J219" t="str">
            <v>ERANZ</v>
          </cell>
          <cell r="K219" t="str">
            <v>5 MG COM REV CT BL AL PLAS INC X 28 </v>
          </cell>
          <cell r="L219" t="str">
            <v>N07D1 - PRODUTOS ANTIALZHEIMER, INIBIDORES DA COLINESTERASE</v>
          </cell>
          <cell r="M219" t="str">
            <v>N07D1</v>
          </cell>
          <cell r="N219" t="str">
            <v>IM</v>
          </cell>
          <cell r="O219" t="str">
            <v>SNC</v>
          </cell>
          <cell r="Q219" t="str">
            <v>ZTRADE</v>
          </cell>
          <cell r="T219">
            <v>3</v>
          </cell>
          <cell r="U219">
            <v>2.0899999999999998E-2</v>
          </cell>
          <cell r="W219">
            <v>415.72</v>
          </cell>
          <cell r="Y219">
            <v>2</v>
          </cell>
        </row>
        <row r="220">
          <cell r="C220" t="str">
            <v>F000178042</v>
          </cell>
          <cell r="D220" t="str">
            <v>ERANZ(C1) 5MG 2X14 TB MOH</v>
          </cell>
          <cell r="E220">
            <v>7891045006217</v>
          </cell>
          <cell r="F220">
            <v>1211001060061</v>
          </cell>
          <cell r="G220">
            <v>522701202117317</v>
          </cell>
          <cell r="H220" t="str">
            <v>POSITIVA</v>
          </cell>
          <cell r="I220" t="str">
            <v>WYETH INDÚSTRIA FARMACÊUTICA LTDA</v>
          </cell>
          <cell r="J220" t="str">
            <v>ERANZ</v>
          </cell>
          <cell r="K220" t="str">
            <v>5 MG COM REV CT BL AL PLAS INC X 28 </v>
          </cell>
          <cell r="L220" t="str">
            <v>N07D1 - PRODUTOS ANTIALZHEIMER, INIBIDORES DA COLINESTERASE</v>
          </cell>
          <cell r="M220" t="str">
            <v>N07D1</v>
          </cell>
          <cell r="N220" t="str">
            <v>IM</v>
          </cell>
          <cell r="O220" t="str">
            <v>SNC</v>
          </cell>
          <cell r="Q220" t="str">
            <v>ZTRADE</v>
          </cell>
          <cell r="T220">
            <v>3</v>
          </cell>
          <cell r="U220">
            <v>2.0899999999999998E-2</v>
          </cell>
          <cell r="W220">
            <v>415.72</v>
          </cell>
          <cell r="Y220">
            <v>2</v>
          </cell>
        </row>
        <row r="221">
          <cell r="C221" t="str">
            <v>F000113475</v>
          </cell>
          <cell r="D221" t="str">
            <v>EUNADES 20mg/ml SSOL 10x5ml PVL BR</v>
          </cell>
          <cell r="E221">
            <v>7891268102536</v>
          </cell>
          <cell r="F221">
            <v>1211004060011</v>
          </cell>
          <cell r="G221">
            <v>522718030075917</v>
          </cell>
          <cell r="H221" t="str">
            <v>POSITIVA</v>
          </cell>
          <cell r="I221" t="str">
            <v>WYETH INDÚSTRIA FARMACÊUTICA LTDA</v>
          </cell>
          <cell r="J221" t="str">
            <v>EUNADES CS</v>
          </cell>
          <cell r="K221" t="str">
            <v>20 MG/ML SOL INJ CT 10 FA PLAS TRANS X 5 ML (REST HOSP)</v>
          </cell>
          <cell r="L221" t="str">
            <v>L01C4 - AGENTES ANTINEOPLÁSICOS PODOFILOTOXINAS</v>
          </cell>
          <cell r="M221" t="str">
            <v>L01C4</v>
          </cell>
          <cell r="N221" t="str">
            <v>IM</v>
          </cell>
          <cell r="O221" t="str">
            <v xml:space="preserve">OTHERS </v>
          </cell>
          <cell r="P221" t="str">
            <v>Isento ICMS (exceto Goias)</v>
          </cell>
          <cell r="Q221" t="str">
            <v>ZTRADE</v>
          </cell>
          <cell r="R221" t="str">
            <v>Cadastrar alíquota 0% p todos estados (Exceto Goias) - Somente ZA00</v>
          </cell>
          <cell r="T221">
            <v>3</v>
          </cell>
          <cell r="U221">
            <v>2.0899999999999998E-2</v>
          </cell>
          <cell r="W221">
            <v>433.96</v>
          </cell>
          <cell r="Y221">
            <v>3</v>
          </cell>
        </row>
        <row r="222">
          <cell r="C222" t="str">
            <v>F86394IC</v>
          </cell>
          <cell r="D222" t="str">
            <v>EVANOR TABS 1X21 BRAZIL</v>
          </cell>
          <cell r="E222">
            <v>7891045000987</v>
          </cell>
          <cell r="F222">
            <v>1211000280023</v>
          </cell>
          <cell r="G222">
            <v>522701302111310</v>
          </cell>
          <cell r="H222" t="str">
            <v>POSITIVA</v>
          </cell>
          <cell r="I222" t="str">
            <v>WYETH INDÚSTRIA FARMACÊUTICA LTDA</v>
          </cell>
          <cell r="J222" t="str">
            <v>EVANOR</v>
          </cell>
          <cell r="K222" t="str">
            <v>0,25 MG + 0,05 MG COM CT BL AL PLAS INC X 21</v>
          </cell>
          <cell r="L222" t="str">
            <v>G03A2 - HORMÔNIOS CONTRACEPTIVOS MONOFÁSICOS COM ESTROGÊNIOS &gt;=50MCG</v>
          </cell>
          <cell r="M222" t="str">
            <v>G03A2</v>
          </cell>
          <cell r="N222" t="str">
            <v>IM</v>
          </cell>
          <cell r="O222" t="str">
            <v xml:space="preserve"> WOMAN HEALTH </v>
          </cell>
          <cell r="Q222" t="str">
            <v>ZTRADE</v>
          </cell>
          <cell r="T222">
            <v>3</v>
          </cell>
          <cell r="U222">
            <v>2.0899999999999998E-2</v>
          </cell>
          <cell r="W222">
            <v>6.15</v>
          </cell>
          <cell r="Y222">
            <v>3</v>
          </cell>
        </row>
        <row r="223">
          <cell r="C223" t="str">
            <v>F86394ID</v>
          </cell>
          <cell r="D223" t="str">
            <v>EVANOR TABS 3X21 BRAZIL</v>
          </cell>
          <cell r="E223">
            <v>7891045000895</v>
          </cell>
          <cell r="F223">
            <v>1211000280015</v>
          </cell>
          <cell r="G223">
            <v>522701301115312</v>
          </cell>
          <cell r="H223" t="str">
            <v>POSITIVA</v>
          </cell>
          <cell r="I223" t="str">
            <v>WYETH INDÚSTRIA FARMACÊUTICA LTDA</v>
          </cell>
          <cell r="J223" t="str">
            <v>EVANOR</v>
          </cell>
          <cell r="K223" t="str">
            <v>0,25 MG + 0,05 MG COM CT 3 BL AL PLAS INC X 21</v>
          </cell>
          <cell r="L223" t="str">
            <v>G03A2 - HORMÔNIOS CONTRACEPTIVOS MONOFÁSICOS COM ESTROGÊNIOS &gt;=50MCG</v>
          </cell>
          <cell r="M223" t="str">
            <v>G03A2</v>
          </cell>
          <cell r="N223" t="str">
            <v>IM</v>
          </cell>
          <cell r="O223" t="str">
            <v xml:space="preserve"> WOMAN HEALTH </v>
          </cell>
          <cell r="Q223" t="str">
            <v>ZTRADE</v>
          </cell>
          <cell r="T223">
            <v>3</v>
          </cell>
          <cell r="U223">
            <v>2.0899999999999998E-2</v>
          </cell>
          <cell r="W223">
            <v>17.2</v>
          </cell>
          <cell r="Y223">
            <v>3</v>
          </cell>
        </row>
        <row r="224">
          <cell r="C224" t="str">
            <v>F000210361</v>
          </cell>
          <cell r="D224" t="str">
            <v>EVOCLASS 20MG/10ML SFDPO 1X1 VIAL BR</v>
          </cell>
          <cell r="E224">
            <v>7898916127583</v>
          </cell>
          <cell r="H224" t="str">
            <v>POSITIVA</v>
          </cell>
          <cell r="I224" t="str">
            <v>WYETH INDÚSTRIA FARMACÊUTICA LTDA</v>
          </cell>
          <cell r="J224" t="str">
            <v>EVOCLASS</v>
          </cell>
          <cell r="K224" t="str">
            <v>20 MG PO LIOF SOL INJ CT FA VD AMB X 10 ML</v>
          </cell>
          <cell r="L224" t="e">
            <v>#N/A</v>
          </cell>
          <cell r="M224" t="e">
            <v>#N/A</v>
          </cell>
          <cell r="N224" t="str">
            <v>Registro Não Pfizer</v>
          </cell>
          <cell r="O224" t="str">
            <v>Registro Não Pfizer</v>
          </cell>
          <cell r="Q224" t="str">
            <v>ZTRADE</v>
          </cell>
          <cell r="R224" t="str">
            <v>Não subir preço</v>
          </cell>
          <cell r="T224" t="e">
            <v>#N/A</v>
          </cell>
          <cell r="U224" t="e">
            <v>#N/A</v>
          </cell>
          <cell r="W224">
            <v>77.81</v>
          </cell>
          <cell r="Y224" t="e">
            <v>#N/A</v>
          </cell>
        </row>
        <row r="225">
          <cell r="C225" t="str">
            <v>F000210349</v>
          </cell>
          <cell r="D225" t="str">
            <v>EVODAZIN 100MG/10ML SFDPO 1X1 VL AMP BR</v>
          </cell>
          <cell r="E225">
            <v>7898916127293</v>
          </cell>
          <cell r="H225" t="str">
            <v>POSITIVA</v>
          </cell>
          <cell r="I225" t="str">
            <v>WYETH INDÚSTRIA FARMACÊUTICA LTDA</v>
          </cell>
          <cell r="J225" t="str">
            <v>EVODAZIN</v>
          </cell>
          <cell r="K225" t="str">
            <v>100 MG PÓ LIOF SOL INJ IV CT FA VD INC X 10 ML</v>
          </cell>
          <cell r="L225" t="e">
            <v>#N/A</v>
          </cell>
          <cell r="M225" t="e">
            <v>#N/A</v>
          </cell>
          <cell r="N225" t="str">
            <v>Registro Não Pfizer</v>
          </cell>
          <cell r="O225" t="str">
            <v>Registro Não Pfizer</v>
          </cell>
          <cell r="Q225" t="str">
            <v>ZTRADE</v>
          </cell>
          <cell r="R225" t="str">
            <v>Não subir preço</v>
          </cell>
          <cell r="T225" t="e">
            <v>#N/A</v>
          </cell>
          <cell r="U225" t="e">
            <v>#N/A</v>
          </cell>
          <cell r="W225">
            <v>55.01</v>
          </cell>
          <cell r="Y225" t="e">
            <v>#N/A</v>
          </cell>
        </row>
        <row r="226">
          <cell r="C226" t="str">
            <v>F000210350</v>
          </cell>
          <cell r="D226" t="str">
            <v>EVODAZIN 200MG SFDPO 1X1 VL AMP BR</v>
          </cell>
          <cell r="E226">
            <v>7898916127316</v>
          </cell>
          <cell r="H226" t="str">
            <v>POSITIVA</v>
          </cell>
          <cell r="I226" t="str">
            <v>WYETH INDÚSTRIA FARMACÊUTICA LTDA</v>
          </cell>
          <cell r="J226" t="str">
            <v>EVODAZIN</v>
          </cell>
          <cell r="K226" t="str">
            <v>200 MG PÓ LIOF SOL INJ IV CT FA VD INC X 20 ML</v>
          </cell>
          <cell r="L226" t="e">
            <v>#N/A</v>
          </cell>
          <cell r="M226" t="e">
            <v>#N/A</v>
          </cell>
          <cell r="N226" t="str">
            <v>Registro Não Pfizer</v>
          </cell>
          <cell r="O226" t="str">
            <v>Registro Não Pfizer</v>
          </cell>
          <cell r="Q226" t="str">
            <v>ZTRADE</v>
          </cell>
          <cell r="R226" t="str">
            <v>Não subir preço</v>
          </cell>
          <cell r="T226" t="e">
            <v>#N/A</v>
          </cell>
          <cell r="U226" t="e">
            <v>#N/A</v>
          </cell>
          <cell r="W226">
            <v>114.4</v>
          </cell>
          <cell r="Y226" t="e">
            <v>#N/A</v>
          </cell>
        </row>
        <row r="227">
          <cell r="C227" t="str">
            <v>F000210362</v>
          </cell>
          <cell r="D227" t="str">
            <v>EVOFLUBINA 50MG SFDPO 5X20ML VIAL BR</v>
          </cell>
          <cell r="E227">
            <v>7898916127620</v>
          </cell>
          <cell r="H227" t="str">
            <v>POSITIVA</v>
          </cell>
          <cell r="I227" t="str">
            <v>WYETH INDÚSTRIA FARMACÊUTICA LTDA</v>
          </cell>
          <cell r="J227" t="str">
            <v>EVOFLUBINA</v>
          </cell>
          <cell r="K227" t="str">
            <v>50 MG PO LIOF SOL INJ CT 5 FA VD TRANS X 20 ML</v>
          </cell>
          <cell r="L227" t="e">
            <v>#N/A</v>
          </cell>
          <cell r="M227" t="e">
            <v>#N/A</v>
          </cell>
          <cell r="N227" t="str">
            <v>Registro Não Pfizer</v>
          </cell>
          <cell r="O227" t="str">
            <v>Registro Não Pfizer</v>
          </cell>
          <cell r="Q227" t="str">
            <v>ZTRADE</v>
          </cell>
          <cell r="R227" t="str">
            <v>Não subir preço</v>
          </cell>
          <cell r="T227" t="e">
            <v>#N/A</v>
          </cell>
          <cell r="U227" t="e">
            <v>#N/A</v>
          </cell>
          <cell r="W227">
            <v>3425.62</v>
          </cell>
          <cell r="Y227" t="e">
            <v>#N/A</v>
          </cell>
        </row>
        <row r="228">
          <cell r="C228" t="str">
            <v>F000210336</v>
          </cell>
          <cell r="D228" t="str">
            <v>EVOLOX 1GM SFDPO 1X1 VIAL AMP BR</v>
          </cell>
          <cell r="E228">
            <v>7898916127040</v>
          </cell>
          <cell r="H228" t="str">
            <v>POSITIVA</v>
          </cell>
          <cell r="I228" t="str">
            <v>WYETH INDÚSTRIA FARMACÊUTICA LTDA</v>
          </cell>
          <cell r="J228" t="str">
            <v>EVOLOX</v>
          </cell>
          <cell r="K228" t="str">
            <v>1 G PO LIOF INJ CT FA VD INC X 1,5 G</v>
          </cell>
          <cell r="L228" t="e">
            <v>#N/A</v>
          </cell>
          <cell r="M228" t="e">
            <v>#N/A</v>
          </cell>
          <cell r="N228" t="str">
            <v>Registro Não Pfizer</v>
          </cell>
          <cell r="O228" t="str">
            <v>Registro Não Pfizer</v>
          </cell>
          <cell r="Q228" t="str">
            <v>ZTRADE</v>
          </cell>
          <cell r="R228" t="str">
            <v>Não subir preço</v>
          </cell>
          <cell r="T228" t="e">
            <v>#N/A</v>
          </cell>
          <cell r="U228" t="e">
            <v>#N/A</v>
          </cell>
          <cell r="W228">
            <v>97.19</v>
          </cell>
          <cell r="Y228" t="e">
            <v>#N/A</v>
          </cell>
        </row>
        <row r="229">
          <cell r="C229" t="str">
            <v>F000210360</v>
          </cell>
          <cell r="D229" t="str">
            <v>EVOMID 10MG SFDPO 1X1 VL AMP BR</v>
          </cell>
          <cell r="E229">
            <v>7898916127576</v>
          </cell>
          <cell r="H229" t="str">
            <v>POSITIVA</v>
          </cell>
          <cell r="I229" t="str">
            <v>WYETH INDÚSTRIA FARMACÊUTICA LTDA</v>
          </cell>
          <cell r="J229" t="str">
            <v>EVOMID</v>
          </cell>
          <cell r="K229" t="str">
            <v>10 MG PO LIOF INJ CT FA VD INC</v>
          </cell>
          <cell r="L229" t="e">
            <v>#N/A</v>
          </cell>
          <cell r="M229" t="e">
            <v>#N/A</v>
          </cell>
          <cell r="N229" t="str">
            <v>Registro Não Pfizer</v>
          </cell>
          <cell r="O229" t="str">
            <v>Registro Não Pfizer</v>
          </cell>
          <cell r="Q229" t="str">
            <v>ZTRADE</v>
          </cell>
          <cell r="R229" t="str">
            <v>Não subir preço</v>
          </cell>
          <cell r="T229" t="e">
            <v>#N/A</v>
          </cell>
          <cell r="U229" t="e">
            <v>#N/A</v>
          </cell>
          <cell r="W229">
            <v>1023.47</v>
          </cell>
          <cell r="Y229" t="e">
            <v>#N/A</v>
          </cell>
        </row>
        <row r="230">
          <cell r="C230" t="str">
            <v>F000210359</v>
          </cell>
          <cell r="D230" t="str">
            <v>EVOMID 5MG SFDPO 1X1 VL AMP BR</v>
          </cell>
          <cell r="E230">
            <v>7898916127569</v>
          </cell>
          <cell r="H230" t="str">
            <v>POSITIVA</v>
          </cell>
          <cell r="I230" t="str">
            <v>WYETH INDÚSTRIA FARMACÊUTICA LTDA</v>
          </cell>
          <cell r="J230" t="str">
            <v>EVOMID</v>
          </cell>
          <cell r="K230" t="str">
            <v>5 MG PO LIOF INJ CT FA VD INC</v>
          </cell>
          <cell r="L230" t="e">
            <v>#N/A</v>
          </cell>
          <cell r="M230" t="e">
            <v>#N/A</v>
          </cell>
          <cell r="N230" t="str">
            <v>Registro Não Pfizer</v>
          </cell>
          <cell r="O230" t="str">
            <v>Registro Não Pfizer</v>
          </cell>
          <cell r="Q230" t="str">
            <v>ZTRADE</v>
          </cell>
          <cell r="R230" t="str">
            <v>Não subir preço</v>
          </cell>
          <cell r="T230" t="e">
            <v>#N/A</v>
          </cell>
          <cell r="U230" t="e">
            <v>#N/A</v>
          </cell>
          <cell r="W230">
            <v>540.26</v>
          </cell>
          <cell r="Y230" t="e">
            <v>#N/A</v>
          </cell>
        </row>
        <row r="231">
          <cell r="C231" t="str">
            <v>F000210353</v>
          </cell>
          <cell r="D231" t="str">
            <v>EVOMIXAN 20MG/10ML INJ 1X1 VL VIAL BR</v>
          </cell>
          <cell r="E231">
            <v>7898916127392</v>
          </cell>
          <cell r="H231" t="str">
            <v>POSITIVA</v>
          </cell>
          <cell r="I231" t="str">
            <v>WYETH INDÚSTRIA FARMACÊUTICA LTDA</v>
          </cell>
          <cell r="J231" t="str">
            <v>EVOMIXAN</v>
          </cell>
          <cell r="K231" t="str">
            <v>2 MG/ML SOL INJ CT FA VD AMB X 10 ML (REST HOSP) </v>
          </cell>
          <cell r="L231" t="e">
            <v>#N/A</v>
          </cell>
          <cell r="M231" t="e">
            <v>#N/A</v>
          </cell>
          <cell r="N231" t="str">
            <v>Registro Não Pfizer</v>
          </cell>
          <cell r="O231" t="str">
            <v>Registro Não Pfizer</v>
          </cell>
          <cell r="Q231" t="str">
            <v>ZTRADE</v>
          </cell>
          <cell r="R231" t="str">
            <v>Não subir preço</v>
          </cell>
          <cell r="T231" t="e">
            <v>#N/A</v>
          </cell>
          <cell r="U231" t="e">
            <v>#N/A</v>
          </cell>
          <cell r="W231">
            <v>1031.8499999999999</v>
          </cell>
          <cell r="Y231" t="e">
            <v>#N/A</v>
          </cell>
        </row>
        <row r="232">
          <cell r="C232" t="str">
            <v>F000210338</v>
          </cell>
          <cell r="D232" t="str">
            <v>EVOPOSDO 100MG/5ML INJ 1X1 VL VIAL BR</v>
          </cell>
          <cell r="E232">
            <v>7898916127118</v>
          </cell>
          <cell r="H232" t="str">
            <v>POSITIVA</v>
          </cell>
          <cell r="I232" t="str">
            <v>WYETH INDÚSTRIA FARMACÊUTICA LTDA</v>
          </cell>
          <cell r="J232" t="str">
            <v>EVOPOSDO</v>
          </cell>
          <cell r="K232" t="str">
            <v>20 MG/ML SOL INJ CT AMP VD AMB X 5 ML</v>
          </cell>
          <cell r="L232" t="e">
            <v>#N/A</v>
          </cell>
          <cell r="M232" t="e">
            <v>#N/A</v>
          </cell>
          <cell r="N232" t="str">
            <v>Registro Não Pfizer</v>
          </cell>
          <cell r="O232" t="str">
            <v>Registro Não Pfizer</v>
          </cell>
          <cell r="Q232" t="str">
            <v>ZTRADE</v>
          </cell>
          <cell r="R232" t="str">
            <v>Não subir preço</v>
          </cell>
          <cell r="T232" t="e">
            <v>#N/A</v>
          </cell>
          <cell r="U232" t="e">
            <v>#N/A</v>
          </cell>
          <cell r="W232">
            <v>55.97</v>
          </cell>
          <cell r="Y232" t="e">
            <v>#N/A</v>
          </cell>
        </row>
        <row r="233">
          <cell r="C233" t="str">
            <v>F000210354</v>
          </cell>
          <cell r="D233" t="str">
            <v>EVORUBICIN 10MG SFDPO 1 VIAL BR</v>
          </cell>
          <cell r="E233">
            <v>7898916127415</v>
          </cell>
          <cell r="H233" t="str">
            <v>POSITIVA</v>
          </cell>
          <cell r="I233" t="str">
            <v>WYETH INDÚSTRIA FARMACÊUTICA LTDA</v>
          </cell>
          <cell r="J233" t="str">
            <v>EVORUBICIN</v>
          </cell>
          <cell r="K233" t="str">
            <v>10 MG PÓ LIOF INJ CT FA VD AMB</v>
          </cell>
          <cell r="L233" t="e">
            <v>#N/A</v>
          </cell>
          <cell r="M233" t="e">
            <v>#N/A</v>
          </cell>
          <cell r="N233" t="str">
            <v>Registro Não Pfizer</v>
          </cell>
          <cell r="O233" t="str">
            <v>Registro Não Pfizer</v>
          </cell>
          <cell r="Q233" t="str">
            <v>ZTRADE</v>
          </cell>
          <cell r="R233" t="str">
            <v>Não subir preço</v>
          </cell>
          <cell r="T233" t="e">
            <v>#N/A</v>
          </cell>
          <cell r="U233" t="e">
            <v>#N/A</v>
          </cell>
          <cell r="W233">
            <v>42.07</v>
          </cell>
          <cell r="Y233" t="e">
            <v>#N/A</v>
          </cell>
        </row>
        <row r="234">
          <cell r="C234" t="str">
            <v>F000210355</v>
          </cell>
          <cell r="D234" t="str">
            <v>EVORUBICIN 50MG SFDPO 1 VIAL BR</v>
          </cell>
          <cell r="E234">
            <v>7898916127439</v>
          </cell>
          <cell r="H234" t="str">
            <v>POSITIVA</v>
          </cell>
          <cell r="I234" t="str">
            <v>WYETH INDÚSTRIA FARMACÊUTICA LTDA</v>
          </cell>
          <cell r="J234" t="str">
            <v>EVORUBICIN</v>
          </cell>
          <cell r="K234" t="str">
            <v>50 MG PÓ LIOF INJ CT FA VD AMB</v>
          </cell>
          <cell r="L234" t="e">
            <v>#N/A</v>
          </cell>
          <cell r="M234" t="e">
            <v>#N/A</v>
          </cell>
          <cell r="N234" t="str">
            <v>Registro Não Pfizer</v>
          </cell>
          <cell r="O234" t="str">
            <v>Registro Não Pfizer</v>
          </cell>
          <cell r="Q234" t="str">
            <v>ZTRADE</v>
          </cell>
          <cell r="R234" t="str">
            <v>Não subir preço</v>
          </cell>
          <cell r="T234" t="e">
            <v>#N/A</v>
          </cell>
          <cell r="U234" t="e">
            <v>#N/A</v>
          </cell>
          <cell r="W234">
            <v>174.83</v>
          </cell>
          <cell r="Y234" t="e">
            <v>#N/A</v>
          </cell>
        </row>
        <row r="235">
          <cell r="C235" t="str">
            <v>F000210337</v>
          </cell>
          <cell r="D235" t="str">
            <v>EVOTABINA 10MG/ML INJ 1X1ML VIAL BR</v>
          </cell>
          <cell r="E235">
            <v>7898916127095</v>
          </cell>
          <cell r="H235" t="str">
            <v>POSITIVA</v>
          </cell>
          <cell r="I235" t="str">
            <v>WYETH INDÚSTRIA FARMACÊUTICA LTDA</v>
          </cell>
          <cell r="J235" t="str">
            <v>EVOTABINA</v>
          </cell>
          <cell r="K235" t="str">
            <v>10 MG/ML SOL INJ CT FA VD INC X 1 ML </v>
          </cell>
          <cell r="L235" t="e">
            <v>#N/A</v>
          </cell>
          <cell r="M235" t="e">
            <v>#N/A</v>
          </cell>
          <cell r="N235" t="str">
            <v>Registro Não Pfizer</v>
          </cell>
          <cell r="O235" t="str">
            <v>Registro Não Pfizer</v>
          </cell>
          <cell r="Q235" t="str">
            <v>ZTRADE</v>
          </cell>
          <cell r="R235" t="str">
            <v>Não subir preço</v>
          </cell>
          <cell r="T235" t="e">
            <v>#N/A</v>
          </cell>
          <cell r="U235" t="e">
            <v>#N/A</v>
          </cell>
          <cell r="W235">
            <v>194.86</v>
          </cell>
          <cell r="Y235" t="e">
            <v>#N/A</v>
          </cell>
        </row>
        <row r="236">
          <cell r="C236" t="str">
            <v>F000210356</v>
          </cell>
          <cell r="D236" t="str">
            <v>EVOTABINA 50MG/5ML INJ 1X1 VL AMP BR</v>
          </cell>
          <cell r="E236">
            <v>7898916127491</v>
          </cell>
          <cell r="H236" t="str">
            <v>POSITIVA</v>
          </cell>
          <cell r="I236" t="str">
            <v>WYETH INDÚSTRIA FARMACÊUTICA LTDA</v>
          </cell>
          <cell r="J236" t="str">
            <v>EVOTABINA</v>
          </cell>
          <cell r="K236" t="str">
            <v>10 MG/ML SOL INJ CT FA VD INC X 5 ML </v>
          </cell>
          <cell r="L236" t="e">
            <v>#N/A</v>
          </cell>
          <cell r="M236" t="e">
            <v>#N/A</v>
          </cell>
          <cell r="N236" t="str">
            <v>Registro Não Pfizer</v>
          </cell>
          <cell r="O236" t="str">
            <v>Registro Não Pfizer</v>
          </cell>
          <cell r="Q236" t="str">
            <v>ZTRADE</v>
          </cell>
          <cell r="R236" t="str">
            <v>Não subir preço</v>
          </cell>
          <cell r="T236" t="e">
            <v>#N/A</v>
          </cell>
          <cell r="U236" t="e">
            <v>#N/A</v>
          </cell>
          <cell r="W236">
            <v>886.83</v>
          </cell>
          <cell r="Y236" t="e">
            <v>#N/A</v>
          </cell>
        </row>
        <row r="237">
          <cell r="C237" t="str">
            <v>F000210341</v>
          </cell>
          <cell r="D237" t="str">
            <v>EVOTAXEL 100MG/16.6ML INJ 1X1 VL AMP BR</v>
          </cell>
          <cell r="E237">
            <v>7898916127156</v>
          </cell>
          <cell r="H237" t="str">
            <v>POSITIVA</v>
          </cell>
          <cell r="I237" t="str">
            <v>WYETH INDÚSTRIA FARMACÊUTICA LTDA</v>
          </cell>
          <cell r="J237" t="str">
            <v>EVOTAXEL</v>
          </cell>
          <cell r="K237" t="str">
            <v>6 MG/ML SOL INJ CT FA VD INC X 16,7 ML (REST HOSP) </v>
          </cell>
          <cell r="L237" t="e">
            <v>#N/A</v>
          </cell>
          <cell r="M237" t="e">
            <v>#N/A</v>
          </cell>
          <cell r="N237" t="str">
            <v>Registro Não Pfizer</v>
          </cell>
          <cell r="O237" t="str">
            <v>Registro Não Pfizer</v>
          </cell>
          <cell r="Q237" t="str">
            <v>ZTRADE</v>
          </cell>
          <cell r="R237" t="str">
            <v>Não subir preço</v>
          </cell>
          <cell r="T237" t="e">
            <v>#N/A</v>
          </cell>
          <cell r="U237" t="e">
            <v>#N/A</v>
          </cell>
          <cell r="W237">
            <v>1840.15</v>
          </cell>
          <cell r="Y237" t="e">
            <v>#N/A</v>
          </cell>
        </row>
        <row r="238">
          <cell r="C238" t="str">
            <v>F000210342</v>
          </cell>
          <cell r="D238" t="str">
            <v>EVOTAXEL 150MG/25ML INJ 1X1 VL AMP BR</v>
          </cell>
          <cell r="E238">
            <v>7898916127187</v>
          </cell>
          <cell r="H238" t="str">
            <v>POSITIVA</v>
          </cell>
          <cell r="I238" t="str">
            <v>WYETH INDÚSTRIA FARMACÊUTICA LTDA</v>
          </cell>
          <cell r="J238" t="str">
            <v>EVOTAXEL</v>
          </cell>
          <cell r="K238" t="str">
            <v>6 MG/ML SOL INJ CT FA VD INC X 25 ML (REST HOSP) </v>
          </cell>
          <cell r="L238" t="e">
            <v>#N/A</v>
          </cell>
          <cell r="M238" t="e">
            <v>#N/A</v>
          </cell>
          <cell r="N238" t="str">
            <v>Registro Não Pfizer</v>
          </cell>
          <cell r="O238" t="str">
            <v>Registro Não Pfizer</v>
          </cell>
          <cell r="Q238" t="str">
            <v>ZTRADE</v>
          </cell>
          <cell r="R238" t="str">
            <v>Não subir preço</v>
          </cell>
          <cell r="T238" t="e">
            <v>#N/A</v>
          </cell>
          <cell r="U238" t="e">
            <v>#N/A</v>
          </cell>
          <cell r="W238">
            <v>2956.29</v>
          </cell>
          <cell r="Y238" t="e">
            <v>#N/A</v>
          </cell>
        </row>
        <row r="239">
          <cell r="C239" t="str">
            <v>F000210343</v>
          </cell>
          <cell r="D239" t="str">
            <v>EVOTAXEL 300MG/50ML INJ 1X1 VL AMP BR</v>
          </cell>
          <cell r="E239">
            <v>7898916127217</v>
          </cell>
          <cell r="H239" t="str">
            <v>POSITIVA</v>
          </cell>
          <cell r="I239" t="str">
            <v>WYETH INDÚSTRIA FARMACÊUTICA LTDA</v>
          </cell>
          <cell r="J239" t="str">
            <v>EVOTAXEL</v>
          </cell>
          <cell r="K239" t="str">
            <v>6 MG/ML SOL INJ CT FA VD INC X 50 ML (REST HOSP) </v>
          </cell>
          <cell r="L239" t="e">
            <v>#N/A</v>
          </cell>
          <cell r="M239" t="e">
            <v>#N/A</v>
          </cell>
          <cell r="N239" t="str">
            <v>Registro Não Pfizer</v>
          </cell>
          <cell r="O239" t="str">
            <v>Registro Não Pfizer</v>
          </cell>
          <cell r="Q239" t="str">
            <v>ZTRADE</v>
          </cell>
          <cell r="R239" t="str">
            <v>Não subir preço</v>
          </cell>
          <cell r="T239" t="e">
            <v>#N/A</v>
          </cell>
          <cell r="U239" t="e">
            <v>#N/A</v>
          </cell>
          <cell r="W239">
            <v>5697.86</v>
          </cell>
          <cell r="Y239" t="e">
            <v>#N/A</v>
          </cell>
        </row>
        <row r="240">
          <cell r="C240" t="str">
            <v>F000210340</v>
          </cell>
          <cell r="D240" t="str">
            <v>EVOTAXEL 30MG/5ML INJ 1X1 VL AMP BR</v>
          </cell>
          <cell r="E240">
            <v>7898916127125</v>
          </cell>
          <cell r="H240" t="str">
            <v>POSITIVA</v>
          </cell>
          <cell r="I240" t="str">
            <v>WYETH INDÚSTRIA FARMACÊUTICA LTDA</v>
          </cell>
          <cell r="J240" t="str">
            <v>EVOTAXEL</v>
          </cell>
          <cell r="K240" t="str">
            <v>6 MG/ML SOL INJ CT FA VD INC X 5 ML (REST HOSP) </v>
          </cell>
          <cell r="L240" t="e">
            <v>#N/A</v>
          </cell>
          <cell r="M240" t="e">
            <v>#N/A</v>
          </cell>
          <cell r="N240" t="str">
            <v>Registro Não Pfizer</v>
          </cell>
          <cell r="O240" t="str">
            <v>Registro Não Pfizer</v>
          </cell>
          <cell r="Q240" t="str">
            <v>ZTRADE</v>
          </cell>
          <cell r="R240" t="str">
            <v>Não subir preço</v>
          </cell>
          <cell r="T240" t="e">
            <v>#N/A</v>
          </cell>
          <cell r="U240" t="e">
            <v>#N/A</v>
          </cell>
          <cell r="W240">
            <v>567.13</v>
          </cell>
          <cell r="Y240" t="e">
            <v>#N/A</v>
          </cell>
        </row>
        <row r="241">
          <cell r="C241" t="str">
            <v>F000210352</v>
          </cell>
          <cell r="D241" t="str">
            <v>EVOXALI 100MG/20ML SFDPO 1X1 VL AMP BR</v>
          </cell>
          <cell r="E241">
            <v>7898916127347</v>
          </cell>
          <cell r="H241" t="str">
            <v>POSITIVA</v>
          </cell>
          <cell r="I241" t="str">
            <v>WYETH INDÚSTRIA FARMACÊUTICA LTDA</v>
          </cell>
          <cell r="J241" t="str">
            <v>EVOXALI</v>
          </cell>
          <cell r="K241" t="str">
            <v>100 MG PO LIOF INJ CT FA VD AMB X 1000 MG(REST HOSP)</v>
          </cell>
          <cell r="L241" t="e">
            <v>#N/A</v>
          </cell>
          <cell r="M241" t="e">
            <v>#N/A</v>
          </cell>
          <cell r="N241" t="str">
            <v>Registro Não Pfizer</v>
          </cell>
          <cell r="O241" t="str">
            <v>Registro Não Pfizer</v>
          </cell>
          <cell r="Q241" t="str">
            <v>ZTRADE</v>
          </cell>
          <cell r="R241" t="str">
            <v>Não subir preço</v>
          </cell>
          <cell r="T241" t="e">
            <v>#N/A</v>
          </cell>
          <cell r="U241" t="e">
            <v>#N/A</v>
          </cell>
          <cell r="W241">
            <v>3431.81</v>
          </cell>
          <cell r="Y241" t="e">
            <v>#N/A</v>
          </cell>
        </row>
        <row r="242">
          <cell r="C242" t="str">
            <v>F000210351</v>
          </cell>
          <cell r="D242" t="str">
            <v>EVOXALI 50MG/10ML SFDPO 1X1 VL AMP BR</v>
          </cell>
          <cell r="E242">
            <v>7898916127330</v>
          </cell>
          <cell r="H242" t="str">
            <v>POSITIVA</v>
          </cell>
          <cell r="I242" t="str">
            <v>WYETH INDÚSTRIA FARMACÊUTICA LTDA</v>
          </cell>
          <cell r="J242" t="str">
            <v>EVOXALI</v>
          </cell>
          <cell r="K242" t="str">
            <v>50 MG PO LIOF INJ CT FA VD AMB X 500 MG (REST HOSP)</v>
          </cell>
          <cell r="L242" t="e">
            <v>#N/A</v>
          </cell>
          <cell r="M242" t="e">
            <v>#N/A</v>
          </cell>
          <cell r="N242" t="str">
            <v>Registro Não Pfizer</v>
          </cell>
          <cell r="O242" t="str">
            <v>Registro Não Pfizer</v>
          </cell>
          <cell r="Q242" t="str">
            <v>ZTRADE</v>
          </cell>
          <cell r="R242" t="str">
            <v>Não subir preço</v>
          </cell>
          <cell r="T242" t="e">
            <v>#N/A</v>
          </cell>
          <cell r="U242" t="e">
            <v>#N/A</v>
          </cell>
          <cell r="W242">
            <v>1623.67</v>
          </cell>
          <cell r="Y242" t="e">
            <v>#N/A</v>
          </cell>
        </row>
        <row r="243">
          <cell r="C243" t="str">
            <v>F000210358</v>
          </cell>
          <cell r="D243" t="str">
            <v>EVOZAR 1000MG/50ML SFDPO 1X1 VIAL BR</v>
          </cell>
          <cell r="E243">
            <v>7898916127545</v>
          </cell>
          <cell r="H243" t="str">
            <v>POSITIVA</v>
          </cell>
          <cell r="I243" t="str">
            <v>WYETH INDÚSTRIA FARMACÊUTICA LTDA</v>
          </cell>
          <cell r="J243" t="str">
            <v>EVOZAR</v>
          </cell>
          <cell r="K243" t="str">
            <v>1G PO LIOF INJ IV CT FA VD INC X 50 ML</v>
          </cell>
          <cell r="L243" t="e">
            <v>#N/A</v>
          </cell>
          <cell r="M243" t="e">
            <v>#N/A</v>
          </cell>
          <cell r="N243" t="str">
            <v>Registro Não Pfizer</v>
          </cell>
          <cell r="O243" t="str">
            <v>Registro Não Pfizer</v>
          </cell>
          <cell r="Q243" t="str">
            <v>ZTRADE</v>
          </cell>
          <cell r="R243" t="str">
            <v>Não subir preço</v>
          </cell>
          <cell r="T243" t="e">
            <v>#N/A</v>
          </cell>
          <cell r="U243" t="e">
            <v>#N/A</v>
          </cell>
          <cell r="W243">
            <v>753.51</v>
          </cell>
          <cell r="Y243" t="e">
            <v>#N/A</v>
          </cell>
        </row>
        <row r="244">
          <cell r="C244" t="str">
            <v>F000210357</v>
          </cell>
          <cell r="D244" t="str">
            <v>EVOZAR 200MG/10ML SFDPO 1X1 VIAL BR</v>
          </cell>
          <cell r="E244">
            <v>7898916127538</v>
          </cell>
          <cell r="H244" t="str">
            <v>POSITIVA</v>
          </cell>
          <cell r="I244" t="str">
            <v>WYETH INDÚSTRIA FARMACÊUTICA LTDA</v>
          </cell>
          <cell r="J244" t="str">
            <v>EVOZAR</v>
          </cell>
          <cell r="K244" t="str">
            <v>200 MG PO LIOF INJ IV CT FA VD INC X 10 ML</v>
          </cell>
          <cell r="L244" t="e">
            <v>#N/A</v>
          </cell>
          <cell r="M244" t="e">
            <v>#N/A</v>
          </cell>
          <cell r="N244" t="str">
            <v>Registro Não Pfizer</v>
          </cell>
          <cell r="O244" t="str">
            <v>Registro Não Pfizer</v>
          </cell>
          <cell r="Q244" t="str">
            <v>ZTRADE</v>
          </cell>
          <cell r="R244" t="str">
            <v>Não subir preço</v>
          </cell>
          <cell r="T244" t="e">
            <v>#N/A</v>
          </cell>
          <cell r="U244" t="e">
            <v>#N/A</v>
          </cell>
          <cell r="W244">
            <v>151.41999999999999</v>
          </cell>
          <cell r="Y244" t="e">
            <v>#N/A</v>
          </cell>
        </row>
        <row r="245">
          <cell r="C245" t="str">
            <v>F000029573</v>
          </cell>
          <cell r="D245" t="str">
            <v>EXEMESTANO 25mg TAB 2X15 BLST  BR</v>
          </cell>
          <cell r="E245">
            <v>7891045028882</v>
          </cell>
          <cell r="F245">
            <v>1211003350022</v>
          </cell>
          <cell r="G245">
            <v>522716070048506</v>
          </cell>
          <cell r="H245" t="str">
            <v>POSITIVA</v>
          </cell>
          <cell r="I245" t="str">
            <v>WYETH INDÚSTRIA FARMACÊUTICA LTDA</v>
          </cell>
          <cell r="J245" t="str">
            <v>EXEMESTANO</v>
          </cell>
          <cell r="K245" t="str">
            <v>25 MG DRG CT BL AL PLAS OPC X 30</v>
          </cell>
          <cell r="L245" t="str">
            <v>L02B3 - CITOSTÁTICOS INIBIDORES DA AROMATASE</v>
          </cell>
          <cell r="M245" t="str">
            <v>L02B3</v>
          </cell>
          <cell r="N245" t="str">
            <v>IM</v>
          </cell>
          <cell r="O245" t="str">
            <v xml:space="preserve"> ONCOLOGY</v>
          </cell>
          <cell r="P245" t="str">
            <v>Genérico</v>
          </cell>
          <cell r="Q245" t="str">
            <v>ZTRADE</v>
          </cell>
          <cell r="R245" t="str">
            <v>SP/MG cadastra alíquota 12%</v>
          </cell>
          <cell r="T245">
            <v>2</v>
          </cell>
          <cell r="U245">
            <v>2.47E-2</v>
          </cell>
          <cell r="W245">
            <v>494.12</v>
          </cell>
          <cell r="Y245">
            <v>2</v>
          </cell>
        </row>
        <row r="246">
          <cell r="C246" t="str">
            <v>F000113477</v>
          </cell>
          <cell r="D246" t="str">
            <v>FARLUTAL 10mg UCT 1x10 BLST BR</v>
          </cell>
          <cell r="E246">
            <v>7891268102604</v>
          </cell>
          <cell r="F246" t="e">
            <v>#N/A</v>
          </cell>
          <cell r="G246" t="e">
            <v>#N/A</v>
          </cell>
          <cell r="H246" t="str">
            <v>POSITIVA</v>
          </cell>
          <cell r="I246" t="str">
            <v>WYETH INDÚSTRIA FARMACÊUTICA LTDA</v>
          </cell>
          <cell r="J246" t="str">
            <v>FARLUTAL</v>
          </cell>
          <cell r="K246" t="str">
            <v>10,0 MG COM CT  BL AL PLAS INC X 10</v>
          </cell>
          <cell r="L246" t="e">
            <v>#N/A</v>
          </cell>
          <cell r="M246" t="e">
            <v>#N/A</v>
          </cell>
          <cell r="N246" t="str">
            <v>Registro Caducado</v>
          </cell>
          <cell r="O246" t="str">
            <v>Registro Caducado</v>
          </cell>
          <cell r="Q246" t="str">
            <v>ZTRADE</v>
          </cell>
          <cell r="R246" t="str">
            <v>Não subir preço</v>
          </cell>
          <cell r="T246" t="e">
            <v>#N/A</v>
          </cell>
          <cell r="U246" t="e">
            <v>#N/A</v>
          </cell>
          <cell r="W246">
            <v>14.69</v>
          </cell>
          <cell r="Y246" t="e">
            <v>#N/A</v>
          </cell>
        </row>
        <row r="247">
          <cell r="C247" t="str">
            <v>F000113479</v>
          </cell>
          <cell r="D247" t="str">
            <v>FARLUTAL 10mg UCT 1x14 BLST BR</v>
          </cell>
          <cell r="E247">
            <v>7891268102628</v>
          </cell>
          <cell r="F247" t="e">
            <v>#N/A</v>
          </cell>
          <cell r="G247" t="e">
            <v>#N/A</v>
          </cell>
          <cell r="H247" t="str">
            <v>POSITIVA</v>
          </cell>
          <cell r="I247" t="str">
            <v>WYETH INDÚSTRIA FARMACÊUTICA LTDA</v>
          </cell>
          <cell r="J247" t="str">
            <v>FARLUTAL</v>
          </cell>
          <cell r="K247" t="str">
            <v>10,0 MG COM CT  BL AL PLAS INC X 14</v>
          </cell>
          <cell r="L247" t="e">
            <v>#N/A</v>
          </cell>
          <cell r="M247" t="e">
            <v>#N/A</v>
          </cell>
          <cell r="N247" t="str">
            <v>Registro Caducado</v>
          </cell>
          <cell r="O247" t="str">
            <v>Registro Caducado</v>
          </cell>
          <cell r="Q247" t="str">
            <v>ZTRADE</v>
          </cell>
          <cell r="R247" t="str">
            <v>Não subir preço</v>
          </cell>
          <cell r="T247" t="e">
            <v>#N/A</v>
          </cell>
          <cell r="U247" t="e">
            <v>#N/A</v>
          </cell>
          <cell r="W247">
            <v>22.18</v>
          </cell>
          <cell r="Y247" t="e">
            <v>#N/A</v>
          </cell>
        </row>
        <row r="248">
          <cell r="C248" t="str">
            <v>F000133799</v>
          </cell>
          <cell r="D248" t="str">
            <v>FARMORUBICIN RD VL10MG(I)BRA/T</v>
          </cell>
          <cell r="E248">
            <v>7891268102871</v>
          </cell>
          <cell r="F248">
            <v>1211004020018</v>
          </cell>
          <cell r="G248">
            <v>522718040080513</v>
          </cell>
          <cell r="H248" t="str">
            <v>POSITIVA</v>
          </cell>
          <cell r="I248" t="str">
            <v>WYETH INDÚSTRIA FARMACÊUTICA LTDA</v>
          </cell>
          <cell r="J248" t="str">
            <v>FARMORUBICINA CS</v>
          </cell>
          <cell r="K248" t="str">
            <v>10 MG PO LIOF INJ CT FA VD INC</v>
          </cell>
          <cell r="L248" t="str">
            <v>L01D0 - AGENTES ANTINEOPLÁSICOS ANTIBIÓTICOS</v>
          </cell>
          <cell r="M248" t="str">
            <v>L01D0</v>
          </cell>
          <cell r="N248" t="str">
            <v>IM</v>
          </cell>
          <cell r="O248" t="str">
            <v>ONCOLOGY - OTHER</v>
          </cell>
          <cell r="P248" t="str">
            <v>Restritos a Hospitais</v>
          </cell>
          <cell r="Q248" t="str">
            <v>ZTRADE</v>
          </cell>
          <cell r="R248" t="str">
            <v>Cadastrar somente ZA00</v>
          </cell>
          <cell r="T248">
            <v>3</v>
          </cell>
          <cell r="U248">
            <v>2.0899999999999998E-2</v>
          </cell>
          <cell r="W248">
            <v>84.46</v>
          </cell>
          <cell r="Y248">
            <v>3</v>
          </cell>
        </row>
        <row r="249">
          <cell r="C249" t="str">
            <v>F000113489</v>
          </cell>
          <cell r="D249" t="str">
            <v>FARMORUBICINA 2mg/ml SSOL 1x100ml PVL BR</v>
          </cell>
          <cell r="E249">
            <v>7891268102826</v>
          </cell>
          <cell r="F249">
            <v>1211004020069</v>
          </cell>
          <cell r="G249">
            <v>522718040080813</v>
          </cell>
          <cell r="H249" t="str">
            <v>POSITIVA</v>
          </cell>
          <cell r="I249" t="str">
            <v>WYETH INDÚSTRIA FARMACÊUTICA LTDA</v>
          </cell>
          <cell r="J249" t="str">
            <v>FARMORUBICINA CS</v>
          </cell>
          <cell r="K249" t="str">
            <v>2 MG/ML SOL INJ CT FA PLAS TRANS X 100 ML</v>
          </cell>
          <cell r="L249" t="str">
            <v>L01D0 - AGENTES ANTINEOPLÁSICOS ANTIBIÓTICOS</v>
          </cell>
          <cell r="M249" t="str">
            <v>L01D0</v>
          </cell>
          <cell r="N249" t="str">
            <v>IM</v>
          </cell>
          <cell r="O249" t="str">
            <v>ONCOLOGY - OTHER</v>
          </cell>
          <cell r="P249" t="str">
            <v>Restritos a Hospitais</v>
          </cell>
          <cell r="Q249" t="str">
            <v>ZTRADE</v>
          </cell>
          <cell r="R249" t="str">
            <v>Cadastrar somente ZA00</v>
          </cell>
          <cell r="T249">
            <v>3</v>
          </cell>
          <cell r="U249">
            <v>2.0899999999999998E-2</v>
          </cell>
          <cell r="W249">
            <v>1417.45</v>
          </cell>
          <cell r="Y249">
            <v>3</v>
          </cell>
        </row>
        <row r="250">
          <cell r="C250" t="str">
            <v>F000113493</v>
          </cell>
          <cell r="D250" t="str">
            <v>FARMORUBICINA 2mg/ml SSOL 1x25ml PVL BR</v>
          </cell>
          <cell r="E250">
            <v>7891268102840</v>
          </cell>
          <cell r="F250">
            <v>1211004020042</v>
          </cell>
          <cell r="G250">
            <v>522718040080713</v>
          </cell>
          <cell r="H250" t="str">
            <v>POSITIVA</v>
          </cell>
          <cell r="I250" t="str">
            <v>WYETH INDÚSTRIA FARMACÊUTICA LTDA</v>
          </cell>
          <cell r="J250" t="str">
            <v>FARMORUBICINA CS</v>
          </cell>
          <cell r="K250" t="str">
            <v>2 MG/ML SOL INJ CT FA PLAS TRANS X 25 ML</v>
          </cell>
          <cell r="L250" t="str">
            <v>L01D0 - AGENTES ANTINEOPLÁSICOS ANTIBIÓTICOS</v>
          </cell>
          <cell r="M250" t="str">
            <v>L01D0</v>
          </cell>
          <cell r="N250" t="str">
            <v>IM</v>
          </cell>
          <cell r="O250" t="str">
            <v>ONCOLOGY - OTHER</v>
          </cell>
          <cell r="P250" t="str">
            <v>Restritos a Hospitais</v>
          </cell>
          <cell r="Q250" t="str">
            <v>ZTRADE</v>
          </cell>
          <cell r="R250" t="str">
            <v>Cadastrar somente ZA00</v>
          </cell>
          <cell r="T250">
            <v>3</v>
          </cell>
          <cell r="U250">
            <v>2.0899999999999998E-2</v>
          </cell>
          <cell r="W250">
            <v>393.71</v>
          </cell>
          <cell r="Y250">
            <v>3</v>
          </cell>
        </row>
        <row r="251">
          <cell r="C251" t="str">
            <v>F000113487</v>
          </cell>
          <cell r="D251" t="str">
            <v>FARMORUBICINA 2mg/ml SSOL 1x5ml PVL BR</v>
          </cell>
          <cell r="E251">
            <v>7891268102819</v>
          </cell>
          <cell r="F251">
            <v>1211004020034</v>
          </cell>
          <cell r="G251">
            <v>522718040080613</v>
          </cell>
          <cell r="H251" t="str">
            <v>POSITIVA</v>
          </cell>
          <cell r="I251" t="str">
            <v>WYETH INDÚSTRIA FARMACÊUTICA LTDA</v>
          </cell>
          <cell r="J251" t="str">
            <v>FARMORUBICINA CS</v>
          </cell>
          <cell r="K251" t="str">
            <v>2 MG/ML SOL INJ CT FA PLAS TRANS X 5 ML</v>
          </cell>
          <cell r="L251" t="str">
            <v>L01D0 - AGENTES ANTINEOPLÁSICOS ANTIBIÓTICOS</v>
          </cell>
          <cell r="M251" t="str">
            <v>L01D0</v>
          </cell>
          <cell r="N251" t="str">
            <v>IM</v>
          </cell>
          <cell r="O251" t="str">
            <v>ONCOLOGY - OTHER</v>
          </cell>
          <cell r="P251" t="str">
            <v>Restritos a Hospitais</v>
          </cell>
          <cell r="Q251" t="str">
            <v>ZTRADE</v>
          </cell>
          <cell r="R251" t="str">
            <v>Cadastrar somente ZA00</v>
          </cell>
          <cell r="T251">
            <v>3</v>
          </cell>
          <cell r="U251">
            <v>2.0899999999999998E-2</v>
          </cell>
          <cell r="W251">
            <v>94.41</v>
          </cell>
          <cell r="Y251">
            <v>3</v>
          </cell>
        </row>
        <row r="252">
          <cell r="C252" t="str">
            <v>F000204205</v>
          </cell>
          <cell r="D252" t="str">
            <v>FELDENE  20mg/ml SSOL 2 AMP x 2ml BR</v>
          </cell>
          <cell r="E252">
            <v>7891268144055</v>
          </cell>
          <cell r="F252">
            <v>1211003860136</v>
          </cell>
          <cell r="G252">
            <v>522717120067817</v>
          </cell>
          <cell r="H252" t="str">
            <v>POSITIVA</v>
          </cell>
          <cell r="I252" t="str">
            <v>WYETH INDÚSTRIA FARMACÊUTICA LTDA</v>
          </cell>
          <cell r="J252" t="str">
            <v>FELDENE</v>
          </cell>
          <cell r="K252" t="str">
            <v>20 MG/ML SOL INJ CX 2 AMP VD AMB X 2 ML</v>
          </cell>
          <cell r="L252" t="str">
            <v>M01A1 - ANTI-REUMÁTICOS NÃO ESTEROIDAIS PUROS</v>
          </cell>
          <cell r="M252" t="str">
            <v>M01A1</v>
          </cell>
          <cell r="N252" t="str">
            <v>IM</v>
          </cell>
          <cell r="O252" t="str">
            <v>PAIN &amp; INFLAMMATION OTHER</v>
          </cell>
          <cell r="Q252" t="str">
            <v>ZTRADE</v>
          </cell>
          <cell r="T252">
            <v>1</v>
          </cell>
          <cell r="U252">
            <v>2.8400000000000002E-2</v>
          </cell>
          <cell r="W252">
            <v>21.32</v>
          </cell>
          <cell r="Y252">
            <v>1</v>
          </cell>
        </row>
        <row r="253">
          <cell r="C253" t="str">
            <v>F000204207</v>
          </cell>
          <cell r="D253" t="str">
            <v>FELDENE  5mg/g TGEL 1ATUBx30g BR</v>
          </cell>
          <cell r="E253">
            <v>7891268144109</v>
          </cell>
          <cell r="F253">
            <v>1211003860020</v>
          </cell>
          <cell r="G253">
            <v>522717120067517</v>
          </cell>
          <cell r="H253" t="str">
            <v>NEGATIVA</v>
          </cell>
          <cell r="I253" t="str">
            <v>WYETH INDÚSTRIA FARMACÊUTICA LTDA</v>
          </cell>
          <cell r="J253" t="str">
            <v>FELDENE GEL</v>
          </cell>
          <cell r="K253" t="str">
            <v>5 MG/G GEL CT 1 BG AL X 30 G</v>
          </cell>
          <cell r="L253" t="str">
            <v>M02A0 - ANTI-REUMÁTICOS E ANALGÉSICOS TÓPICOS</v>
          </cell>
          <cell r="M253" t="str">
            <v>M02A0</v>
          </cell>
          <cell r="N253" t="str">
            <v>IM</v>
          </cell>
          <cell r="O253" t="str">
            <v>PAIN &amp; INFLAMMATION OTHER</v>
          </cell>
          <cell r="Q253" t="str">
            <v>ZTRADE</v>
          </cell>
          <cell r="T253">
            <v>2</v>
          </cell>
          <cell r="U253">
            <v>2.47E-2</v>
          </cell>
          <cell r="W253">
            <v>26.95</v>
          </cell>
          <cell r="Y253">
            <v>2</v>
          </cell>
        </row>
        <row r="254">
          <cell r="C254" t="str">
            <v>F000204206</v>
          </cell>
          <cell r="D254" t="str">
            <v>FELDENE 20MG CAP 1 X 10 BLST EA BR</v>
          </cell>
          <cell r="E254">
            <v>7891268144086</v>
          </cell>
          <cell r="F254">
            <v>1211003860039</v>
          </cell>
          <cell r="G254">
            <v>522717120067317</v>
          </cell>
          <cell r="H254" t="str">
            <v>POSITIVA</v>
          </cell>
          <cell r="I254" t="str">
            <v>WYETH INDÚSTRIA FARMACÊUTICA LTDA</v>
          </cell>
          <cell r="J254" t="str">
            <v>FELDENE</v>
          </cell>
          <cell r="K254" t="str">
            <v>20 MG CAP GEL DURA CT BL AL PLAS INC X 10</v>
          </cell>
          <cell r="L254" t="str">
            <v>M01A1 - ANTI-REUMÁTICOS NÃO ESTEROIDAIS PUROS</v>
          </cell>
          <cell r="M254" t="str">
            <v>M01A1</v>
          </cell>
          <cell r="N254" t="str">
            <v>IM</v>
          </cell>
          <cell r="O254" t="str">
            <v>PAIN &amp; INFLAMMATION OTHER</v>
          </cell>
          <cell r="Q254" t="str">
            <v>ZTRADE</v>
          </cell>
          <cell r="T254">
            <v>1</v>
          </cell>
          <cell r="U254">
            <v>2.8400000000000002E-2</v>
          </cell>
          <cell r="W254">
            <v>22.56</v>
          </cell>
          <cell r="Y254">
            <v>1</v>
          </cell>
        </row>
        <row r="255">
          <cell r="C255" t="str">
            <v>F000204203</v>
          </cell>
          <cell r="D255" t="str">
            <v>FELDENE 20mg CAPS 1 BLST X 15 EA BR</v>
          </cell>
          <cell r="E255">
            <v>7891268144024</v>
          </cell>
          <cell r="F255">
            <v>1211003860047</v>
          </cell>
          <cell r="G255">
            <v>522717120067417</v>
          </cell>
          <cell r="H255" t="str">
            <v>POSITIVA</v>
          </cell>
          <cell r="I255" t="str">
            <v>WYETH INDÚSTRIA FARMACÊUTICA LTDA</v>
          </cell>
          <cell r="J255" t="str">
            <v>FELDENE</v>
          </cell>
          <cell r="K255" t="str">
            <v>20 MG CAP GEL DURA CT BL AL PLAS INC X 15</v>
          </cell>
          <cell r="L255" t="str">
            <v>M01A1 - ANTI-REUMÁTICOS NÃO ESTEROIDAIS PUROS</v>
          </cell>
          <cell r="M255" t="str">
            <v>M01A1</v>
          </cell>
          <cell r="N255" t="str">
            <v>IM</v>
          </cell>
          <cell r="O255" t="str">
            <v>PAIN &amp; INFLAMMATION OTHER</v>
          </cell>
          <cell r="Q255" t="str">
            <v>ZTRADE</v>
          </cell>
          <cell r="T255">
            <v>1</v>
          </cell>
          <cell r="U255">
            <v>2.8400000000000002E-2</v>
          </cell>
          <cell r="W255">
            <v>34.69</v>
          </cell>
          <cell r="Y255">
            <v>1</v>
          </cell>
        </row>
        <row r="256">
          <cell r="C256" t="str">
            <v>F000128987</v>
          </cell>
          <cell r="D256" t="str">
            <v>FELDENE 20mg EFFTAB 2x2 BLST SPL BR</v>
          </cell>
          <cell r="H256" t="str">
            <v>POSITIVA</v>
          </cell>
          <cell r="I256" t="str">
            <v>WYETH INDÚSTRIA FARMACÊUTICA LTDA</v>
          </cell>
          <cell r="J256" t="str">
            <v>FELDENE SL</v>
          </cell>
          <cell r="K256" t="str">
            <v>20 MG COM DISSOL INST CT STR X  BL AL PLAS OPC X 6</v>
          </cell>
          <cell r="L256" t="str">
            <v>M01A1 - ANTI-REUMÁTICOS NÃO ESTEROIDAIS PUROS</v>
          </cell>
          <cell r="M256" t="str">
            <v>M01A1</v>
          </cell>
          <cell r="N256" t="str">
            <v>IM</v>
          </cell>
          <cell r="O256" t="str">
            <v>PAIN &amp; INFLAMMATION OTHER</v>
          </cell>
          <cell r="Q256" t="str">
            <v>ZSAMPLE</v>
          </cell>
          <cell r="T256">
            <v>1</v>
          </cell>
          <cell r="U256">
            <v>2.8400000000000002E-2</v>
          </cell>
          <cell r="W256">
            <v>19.25</v>
          </cell>
          <cell r="Y256">
            <v>1</v>
          </cell>
        </row>
        <row r="257">
          <cell r="C257" t="str">
            <v>F000021724</v>
          </cell>
          <cell r="D257" t="str">
            <v>FELDENE 20mg EFFTAB 3x2 BLST BR</v>
          </cell>
          <cell r="E257">
            <v>7891268110852</v>
          </cell>
          <cell r="F257">
            <v>1211003860101</v>
          </cell>
          <cell r="G257">
            <v>522717120067217</v>
          </cell>
          <cell r="H257" t="str">
            <v>POSITIVA</v>
          </cell>
          <cell r="I257" t="str">
            <v>WYETH INDÚSTRIA FARMACÊUTICA LTDA</v>
          </cell>
          <cell r="J257" t="str">
            <v>FELDENE SL</v>
          </cell>
          <cell r="K257" t="str">
            <v>20 MG COM DISSOL INST CT STR X  BL AL PLAS OPC X 6</v>
          </cell>
          <cell r="L257" t="str">
            <v>M01A1 - ANTI-REUMÁTICOS NÃO ESTEROIDAIS PUROS</v>
          </cell>
          <cell r="M257" t="str">
            <v>M01A1</v>
          </cell>
          <cell r="N257" t="str">
            <v>IM</v>
          </cell>
          <cell r="O257" t="str">
            <v>PAIN &amp; INFLAMMATION OTHER</v>
          </cell>
          <cell r="Q257" t="str">
            <v>ZTRADE</v>
          </cell>
          <cell r="T257">
            <v>1</v>
          </cell>
          <cell r="U257">
            <v>2.8400000000000002E-2</v>
          </cell>
          <cell r="W257">
            <v>28.87</v>
          </cell>
          <cell r="Y257">
            <v>1</v>
          </cell>
        </row>
        <row r="258">
          <cell r="C258" t="str">
            <v>F000130984</v>
          </cell>
          <cell r="D258" t="str">
            <v>FELDENE 20mg EFFTAB 3x2 BLST SPL BR</v>
          </cell>
          <cell r="H258" t="str">
            <v>POSITIVA</v>
          </cell>
          <cell r="I258" t="str">
            <v>WYETH INDÚSTRIA FARMACÊUTICA LTDA</v>
          </cell>
          <cell r="J258" t="str">
            <v>FELDENE SL</v>
          </cell>
          <cell r="K258" t="str">
            <v>20 MG COM DISSOL INST CT STR X  BL AL PLAS OPC X 6</v>
          </cell>
          <cell r="L258" t="str">
            <v>M01A1 - ANTI-REUMÁTICOS NÃO ESTEROIDAIS PUROS</v>
          </cell>
          <cell r="M258" t="str">
            <v>M01A1</v>
          </cell>
          <cell r="N258" t="str">
            <v>IM</v>
          </cell>
          <cell r="O258" t="str">
            <v>PAIN &amp; INFLAMMATION OTHER</v>
          </cell>
          <cell r="Q258" t="str">
            <v>ZSAMPLE</v>
          </cell>
          <cell r="T258">
            <v>1</v>
          </cell>
          <cell r="U258">
            <v>2.8400000000000002E-2</v>
          </cell>
          <cell r="W258">
            <v>28.87</v>
          </cell>
          <cell r="Y258">
            <v>1</v>
          </cell>
        </row>
        <row r="259">
          <cell r="C259" t="str">
            <v>F000129221</v>
          </cell>
          <cell r="D259" t="str">
            <v>FELDENE 20mg EFFTAB 5x2 BLST BR</v>
          </cell>
          <cell r="E259">
            <v>7891268104028</v>
          </cell>
          <cell r="F259">
            <v>1211003860081</v>
          </cell>
          <cell r="G259">
            <v>522717120067117</v>
          </cell>
          <cell r="H259" t="str">
            <v>POSITIVA</v>
          </cell>
          <cell r="I259" t="str">
            <v>WYETH INDÚSTRIA FARMACÊUTICA LTDA</v>
          </cell>
          <cell r="J259" t="str">
            <v>FELDENE SL</v>
          </cell>
          <cell r="K259" t="str">
            <v>20 MG COM DISSOL INST CT STR X BL AL PLAS OPC X 10</v>
          </cell>
          <cell r="L259" t="str">
            <v>M01A1 - ANTI-REUMÁTICOS NÃO ESTEROIDAIS PUROS</v>
          </cell>
          <cell r="M259" t="str">
            <v>M01A1</v>
          </cell>
          <cell r="N259" t="str">
            <v>IM</v>
          </cell>
          <cell r="O259" t="str">
            <v>PAIN &amp; INFLAMMATION OTHER</v>
          </cell>
          <cell r="Q259" t="str">
            <v>ZTRADE</v>
          </cell>
          <cell r="R259" t="str">
            <v>Corrigir EAN no SAMMED</v>
          </cell>
          <cell r="T259">
            <v>1</v>
          </cell>
          <cell r="U259">
            <v>2.8400000000000002E-2</v>
          </cell>
          <cell r="W259">
            <v>48.11</v>
          </cell>
          <cell r="Y259">
            <v>1</v>
          </cell>
        </row>
        <row r="260">
          <cell r="C260" t="str">
            <v>F000128989</v>
          </cell>
          <cell r="D260" t="str">
            <v>FELDENE 20mg SUPP 2x5 BLST BR</v>
          </cell>
          <cell r="E260">
            <v>7891268144123</v>
          </cell>
          <cell r="F260">
            <v>1211003860128</v>
          </cell>
          <cell r="G260">
            <v>522717120067717</v>
          </cell>
          <cell r="H260" t="str">
            <v>POSITIVA</v>
          </cell>
          <cell r="I260" t="str">
            <v>WYETH INDÚSTRIA FARMACÊUTICA LTDA</v>
          </cell>
          <cell r="J260" t="str">
            <v>FELDENE</v>
          </cell>
          <cell r="K260" t="str">
            <v>20 MG SUP CT  STR X 10</v>
          </cell>
          <cell r="L260" t="str">
            <v>M01A1 - ANTI-REUMÁTICOS NÃO ESTEROIDAIS PUROS</v>
          </cell>
          <cell r="M260" t="str">
            <v>M01A1</v>
          </cell>
          <cell r="N260" t="str">
            <v>IM</v>
          </cell>
          <cell r="O260" t="str">
            <v>PAIN &amp; INFLAMMATION OTHER</v>
          </cell>
          <cell r="Q260" t="str">
            <v>ZTRADE</v>
          </cell>
          <cell r="T260">
            <v>1</v>
          </cell>
          <cell r="U260">
            <v>2.8400000000000002E-2</v>
          </cell>
          <cell r="W260">
            <v>24.54</v>
          </cell>
          <cell r="Y260">
            <v>1</v>
          </cell>
        </row>
        <row r="261">
          <cell r="C261" t="str">
            <v>F000034808</v>
          </cell>
          <cell r="D261" t="str">
            <v>FELDENE 20mg TAB 1X2 BLST SAM BR</v>
          </cell>
          <cell r="H261" t="str">
            <v>POSITIVA</v>
          </cell>
          <cell r="I261" t="str">
            <v>WYETH INDÚSTRIA FARMACÊUTICA LTDA</v>
          </cell>
          <cell r="J261" t="str">
            <v>FELDENE</v>
          </cell>
          <cell r="K261" t="str">
            <v>20mg TAB 1X2 BLST SAM BR</v>
          </cell>
          <cell r="L261" t="str">
            <v>M01A1 - ANTI-REUMÁTICOS NÃO ESTEROIDAIS PUROS</v>
          </cell>
          <cell r="M261" t="str">
            <v>M01A1</v>
          </cell>
          <cell r="N261" t="str">
            <v>IM</v>
          </cell>
          <cell r="O261" t="str">
            <v>PAIN &amp; INFLAMMATION OTHER</v>
          </cell>
          <cell r="Q261" t="str">
            <v>ZSAMPLE</v>
          </cell>
          <cell r="T261">
            <v>1</v>
          </cell>
          <cell r="U261">
            <v>2.8400000000000002E-2</v>
          </cell>
          <cell r="W261">
            <v>9.6199999999999992</v>
          </cell>
          <cell r="Y261">
            <v>1</v>
          </cell>
        </row>
        <row r="262">
          <cell r="C262" t="str">
            <v>F000034807</v>
          </cell>
          <cell r="D262" t="str">
            <v>FELDENE 20mg TAB 1X4 BLST BR</v>
          </cell>
          <cell r="E262">
            <v>7891268180275</v>
          </cell>
          <cell r="F262">
            <v>1211003860225</v>
          </cell>
          <cell r="G262">
            <v>522718100081803</v>
          </cell>
          <cell r="H262" t="str">
            <v>POSITIVA</v>
          </cell>
          <cell r="I262" t="str">
            <v>WYETH INDÚSTRIA FARMACÊUTICA LTDA</v>
          </cell>
          <cell r="J262" t="str">
            <v>FELDENE</v>
          </cell>
          <cell r="K262" t="str">
            <v>20mg TAB 1X4 BLST BR</v>
          </cell>
          <cell r="L262" t="str">
            <v>M01A1 - ANTI-REUMÁTICOS NÃO ESTEROIDAIS PUROS</v>
          </cell>
          <cell r="M262" t="str">
            <v>M01A1</v>
          </cell>
          <cell r="N262" t="str">
            <v>IM</v>
          </cell>
          <cell r="O262" t="str">
            <v>PAIN &amp; INFLAMMATION OTHER</v>
          </cell>
          <cell r="Q262" t="str">
            <v>ZTRADE</v>
          </cell>
          <cell r="T262">
            <v>1</v>
          </cell>
          <cell r="U262">
            <v>2.8400000000000002E-2</v>
          </cell>
          <cell r="W262">
            <v>19.25</v>
          </cell>
          <cell r="Y262">
            <v>1</v>
          </cell>
        </row>
        <row r="263">
          <cell r="C263" t="str">
            <v>F000204204</v>
          </cell>
          <cell r="D263" t="str">
            <v>FELDENE 20mg UCT  1 BLST x 10 EA BR</v>
          </cell>
          <cell r="E263">
            <v>7891268144048</v>
          </cell>
          <cell r="F263">
            <v>1211003860217</v>
          </cell>
          <cell r="G263">
            <v>522717120067017</v>
          </cell>
          <cell r="H263" t="str">
            <v>POSITIVA</v>
          </cell>
          <cell r="I263" t="str">
            <v>WYETH INDÚSTRIA FARMACÊUTICA LTDA</v>
          </cell>
          <cell r="J263" t="str">
            <v>FELDENE</v>
          </cell>
          <cell r="K263" t="str">
            <v>20 MG COM  SOL CT BL AL PLAS INC X 10</v>
          </cell>
          <cell r="L263" t="str">
            <v>M01A1 - ANTI-REUMÁTICOS NÃO ESTEROIDAIS PUROS</v>
          </cell>
          <cell r="M263" t="str">
            <v>M01A1</v>
          </cell>
          <cell r="N263" t="str">
            <v>IM</v>
          </cell>
          <cell r="O263" t="str">
            <v>PAIN &amp; INFLAMMATION OTHER</v>
          </cell>
          <cell r="Q263" t="str">
            <v>ZTRADE</v>
          </cell>
          <cell r="T263">
            <v>1</v>
          </cell>
          <cell r="U263">
            <v>2.8400000000000002E-2</v>
          </cell>
          <cell r="W263">
            <v>25.29</v>
          </cell>
          <cell r="Y263">
            <v>1</v>
          </cell>
        </row>
        <row r="264">
          <cell r="C264" t="str">
            <v>F000204069</v>
          </cell>
          <cell r="D264" t="str">
            <v>FRADEMICINA 300mg/ml INJ 1 AMP X 1ml</v>
          </cell>
          <cell r="E264">
            <v>7891268102956</v>
          </cell>
          <cell r="F264">
            <v>1211003960017</v>
          </cell>
          <cell r="G264">
            <v>522717110064017</v>
          </cell>
          <cell r="H264" t="str">
            <v>POSITIVA</v>
          </cell>
          <cell r="I264" t="str">
            <v>WYETH INDÚSTRIA FARMACÊUTICA LTDA</v>
          </cell>
          <cell r="J264" t="str">
            <v>FRADEMICINA</v>
          </cell>
          <cell r="K264" t="str">
            <v>300 MG/ML SOL INJ CT AMP VD INC X 1 ML</v>
          </cell>
          <cell r="L264" t="str">
            <v>J01F0 - MACROLIDEOS E SIMILARES</v>
          </cell>
          <cell r="M264" t="str">
            <v>J01F0</v>
          </cell>
          <cell r="N264" t="str">
            <v>IM</v>
          </cell>
          <cell r="O264" t="str">
            <v xml:space="preserve">ANTI INFECTIVES </v>
          </cell>
          <cell r="Q264" t="str">
            <v>ZTRADE</v>
          </cell>
          <cell r="T264">
            <v>1</v>
          </cell>
          <cell r="U264">
            <v>2.8400000000000002E-2</v>
          </cell>
          <cell r="W264">
            <v>9.26</v>
          </cell>
          <cell r="Y264">
            <v>1</v>
          </cell>
        </row>
        <row r="265">
          <cell r="C265" t="str">
            <v>F000204070</v>
          </cell>
          <cell r="D265" t="str">
            <v>FRADEMICINA 600mg/ml INJ 1 AMP X 2ml</v>
          </cell>
          <cell r="E265">
            <v>7891268102932</v>
          </cell>
          <cell r="F265">
            <v>1211003960025</v>
          </cell>
          <cell r="G265">
            <v>522717110064117</v>
          </cell>
          <cell r="H265" t="str">
            <v>POSITIVA</v>
          </cell>
          <cell r="I265" t="str">
            <v>WYETH INDÚSTRIA FARMACÊUTICA LTDA</v>
          </cell>
          <cell r="J265" t="str">
            <v>FRADEMICINA</v>
          </cell>
          <cell r="K265" t="str">
            <v>300 MG/ML SOL INJ CT AMP VD INC X 2 ML</v>
          </cell>
          <cell r="L265" t="str">
            <v>J01F0 - MACROLIDEOS E SIMILARES</v>
          </cell>
          <cell r="M265" t="str">
            <v>J01F0</v>
          </cell>
          <cell r="N265" t="str">
            <v>IM</v>
          </cell>
          <cell r="O265" t="str">
            <v xml:space="preserve">ANTI INFECTIVES </v>
          </cell>
          <cell r="Q265" t="str">
            <v>ZTRADE</v>
          </cell>
          <cell r="T265">
            <v>1</v>
          </cell>
          <cell r="U265">
            <v>2.8400000000000002E-2</v>
          </cell>
          <cell r="W265">
            <v>15.28</v>
          </cell>
          <cell r="Y265">
            <v>1</v>
          </cell>
        </row>
        <row r="266">
          <cell r="C266" t="str">
            <v>F000029127</v>
          </cell>
          <cell r="D266" t="str">
            <v>FRAGMIN 2500iu SSOL 10x0.2ml DSNT BR</v>
          </cell>
          <cell r="E266">
            <v>7891268103649</v>
          </cell>
          <cell r="F266">
            <v>1211003480031</v>
          </cell>
          <cell r="G266">
            <v>522717100058818</v>
          </cell>
          <cell r="H266" t="str">
            <v>POSITIVA</v>
          </cell>
          <cell r="I266" t="str">
            <v>WYETH INDÚSTRIA FARMACÊUTICA LTDA</v>
          </cell>
          <cell r="J266" t="str">
            <v>FRAGMIN</v>
          </cell>
          <cell r="K266" t="str">
            <v>12500 UI/ML SOL INJ CT 2 BL PAP PLAS INC X 5 SER VD INC X 0,2 ML + DISPOSITIVO PROTEÇÃO</v>
          </cell>
          <cell r="L266" t="str">
            <v>B01B2 - HEPARINAS FRACIONADAS</v>
          </cell>
          <cell r="M266" t="str">
            <v>B01B2</v>
          </cell>
          <cell r="N266" t="str">
            <v>IM</v>
          </cell>
          <cell r="O266" t="str">
            <v>HOSPITALAR OTHER</v>
          </cell>
          <cell r="Q266" t="str">
            <v>ZTRADE</v>
          </cell>
          <cell r="T266">
            <v>3</v>
          </cell>
          <cell r="U266">
            <v>2.0899999999999998E-2</v>
          </cell>
          <cell r="W266">
            <v>90.13</v>
          </cell>
          <cell r="Y266">
            <v>3</v>
          </cell>
        </row>
        <row r="267">
          <cell r="C267" t="str">
            <v>F000155868</v>
          </cell>
          <cell r="D267" t="str">
            <v>FRAGMIN 2500iu SSOL 10x0.2ml DSNT BR</v>
          </cell>
          <cell r="E267">
            <v>7891268103649</v>
          </cell>
          <cell r="F267">
            <v>1211003480031</v>
          </cell>
          <cell r="G267">
            <v>522717100058818</v>
          </cell>
          <cell r="H267" t="str">
            <v>POSITIVA</v>
          </cell>
          <cell r="I267" t="str">
            <v>WYETH INDÚSTRIA FARMACÊUTICA LTDA</v>
          </cell>
          <cell r="J267" t="str">
            <v>FRAGMIN</v>
          </cell>
          <cell r="K267" t="str">
            <v>12500 UI/ML SOL INJ CT 2 BL PAP PLAS INC X 5 SER VD INC X 0,2 ML + DISPOSITIVO PROTEÇÃO</v>
          </cell>
          <cell r="L267" t="str">
            <v>B01B2 - HEPARINAS FRACIONADAS</v>
          </cell>
          <cell r="M267" t="str">
            <v>B01B2</v>
          </cell>
          <cell r="N267" t="str">
            <v>IM</v>
          </cell>
          <cell r="O267" t="str">
            <v>HOSPITALAR OTHER</v>
          </cell>
          <cell r="Q267" t="str">
            <v>ZTRADE</v>
          </cell>
          <cell r="T267">
            <v>3</v>
          </cell>
          <cell r="U267">
            <v>2.0899999999999998E-2</v>
          </cell>
          <cell r="W267">
            <v>90.13</v>
          </cell>
          <cell r="Y267">
            <v>3</v>
          </cell>
        </row>
        <row r="268">
          <cell r="C268" t="str">
            <v>F000029126</v>
          </cell>
          <cell r="D268" t="str">
            <v>FRAGMIN 5000iu SSOL 10x0.2ml DSNT BR</v>
          </cell>
          <cell r="E268">
            <v>7891268103632</v>
          </cell>
          <cell r="F268">
            <v>1211003480041</v>
          </cell>
          <cell r="G268">
            <v>522717100059018</v>
          </cell>
          <cell r="H268" t="str">
            <v>POSITIVA</v>
          </cell>
          <cell r="I268" t="str">
            <v>WYETH INDÚSTRIA FARMACÊUTICA LTDA</v>
          </cell>
          <cell r="J268" t="str">
            <v>FRAGMIN</v>
          </cell>
          <cell r="K268" t="str">
            <v>25000 UI/ML SOL INJ CT 2 BL PAP PLAS INC X 5 SER VD INC  X 0,2 ML + DISPOSITIVO PROTEÇÃO</v>
          </cell>
          <cell r="L268" t="str">
            <v>B01B2 - HEPARINAS FRACIONADAS</v>
          </cell>
          <cell r="M268" t="str">
            <v>B01B2</v>
          </cell>
          <cell r="N268" t="str">
            <v>IM</v>
          </cell>
          <cell r="O268" t="str">
            <v>HOSPITALAR OTHER</v>
          </cell>
          <cell r="Q268" t="str">
            <v>ZTRADE</v>
          </cell>
          <cell r="T268">
            <v>3</v>
          </cell>
          <cell r="U268">
            <v>2.0899999999999998E-2</v>
          </cell>
          <cell r="W268">
            <v>156.5</v>
          </cell>
          <cell r="Y268">
            <v>3</v>
          </cell>
        </row>
        <row r="269">
          <cell r="C269" t="str">
            <v>F000155876</v>
          </cell>
          <cell r="D269" t="str">
            <v>FRAGMIN 5000iu SSOL 10x0.2ml DSNT BR</v>
          </cell>
          <cell r="E269">
            <v>7891268103632</v>
          </cell>
          <cell r="F269">
            <v>1211003480041</v>
          </cell>
          <cell r="G269">
            <v>522717100059018</v>
          </cell>
          <cell r="H269" t="str">
            <v>POSITIVA</v>
          </cell>
          <cell r="I269" t="str">
            <v>WYETH INDÚSTRIA FARMACÊUTICA LTDA</v>
          </cell>
          <cell r="J269" t="str">
            <v>FRAGMIN</v>
          </cell>
          <cell r="K269" t="str">
            <v>25000 UI/ML SOL INJ CT 2 BL PAP PLAS INC X 5 SER VD INC  X 0,2 ML + DISPOSITIVO PROTEÇÃO</v>
          </cell>
          <cell r="L269" t="str">
            <v>B01B2 - HEPARINAS FRACIONADAS</v>
          </cell>
          <cell r="M269" t="str">
            <v>B01B2</v>
          </cell>
          <cell r="N269" t="str">
            <v>IM</v>
          </cell>
          <cell r="O269" t="str">
            <v>HOSPITALAR OTHER</v>
          </cell>
          <cell r="Q269" t="str">
            <v>ZTRADE</v>
          </cell>
          <cell r="T269">
            <v>3</v>
          </cell>
          <cell r="U269">
            <v>2.0899999999999998E-2</v>
          </cell>
          <cell r="W269">
            <v>156.5</v>
          </cell>
          <cell r="Y269">
            <v>3</v>
          </cell>
        </row>
        <row r="270">
          <cell r="C270" t="str">
            <v>F000137553</v>
          </cell>
          <cell r="D270" t="str">
            <v>FRAGMIN 5000IU SSOL 10x0.2ml SYR BR</v>
          </cell>
          <cell r="E270">
            <v>7891268103052</v>
          </cell>
          <cell r="F270">
            <v>1211003480023</v>
          </cell>
          <cell r="G270">
            <v>522717100059418</v>
          </cell>
          <cell r="H270" t="str">
            <v>POSITIVA</v>
          </cell>
          <cell r="I270" t="str">
            <v>WYETH INDÚSTRIA FARMACÊUTICA LTDA</v>
          </cell>
          <cell r="J270" t="str">
            <v>FRAGMIN</v>
          </cell>
          <cell r="K270" t="str">
            <v>25000 UI/ML SOL INJ CT 2 BL PAP PLAS INC X 5 SER VD INC  X 0,2 ML </v>
          </cell>
          <cell r="L270" t="str">
            <v>B01B2 - HEPARINAS FRACIONADAS</v>
          </cell>
          <cell r="M270" t="str">
            <v>B01B2</v>
          </cell>
          <cell r="N270" t="str">
            <v>IM</v>
          </cell>
          <cell r="O270" t="str">
            <v>HOSPITALAR OTHER</v>
          </cell>
          <cell r="Q270" t="str">
            <v>ZTRADE</v>
          </cell>
          <cell r="T270">
            <v>3</v>
          </cell>
          <cell r="U270">
            <v>2.0899999999999998E-2</v>
          </cell>
          <cell r="W270">
            <v>156.5</v>
          </cell>
          <cell r="Y270">
            <v>3</v>
          </cell>
        </row>
        <row r="271">
          <cell r="C271" t="str">
            <v>F000204090</v>
          </cell>
          <cell r="D271" t="str">
            <v>FRONTAL 0,25mg UCT 1 BLSTx30 EA BR (B1)</v>
          </cell>
          <cell r="E271">
            <v>7891268103113</v>
          </cell>
          <cell r="F271">
            <v>1211004170028</v>
          </cell>
          <cell r="G271">
            <v>522717110066317</v>
          </cell>
          <cell r="H271" t="str">
            <v>POSITIVA</v>
          </cell>
          <cell r="I271" t="str">
            <v>WYETH INDÚSTRIA FARMACÊUTICA LTDA</v>
          </cell>
          <cell r="J271" t="str">
            <v>FRONTAL</v>
          </cell>
          <cell r="K271" t="str">
            <v>0,25 MG COM CT BL AL PLAS INC X 30</v>
          </cell>
          <cell r="L271" t="str">
            <v>N05C0 - TRANQUILIZANTES</v>
          </cell>
          <cell r="M271" t="str">
            <v>N05C0</v>
          </cell>
          <cell r="N271" t="str">
            <v>EM</v>
          </cell>
          <cell r="O271" t="str">
            <v>SNC</v>
          </cell>
          <cell r="Q271" t="str">
            <v>ZTRADE</v>
          </cell>
          <cell r="T271">
            <v>1</v>
          </cell>
          <cell r="U271">
            <v>2.8400000000000002E-2</v>
          </cell>
          <cell r="W271">
            <v>17.7</v>
          </cell>
          <cell r="Y271">
            <v>1</v>
          </cell>
        </row>
        <row r="272">
          <cell r="C272" t="str">
            <v>F000204096</v>
          </cell>
          <cell r="D272" t="str">
            <v>FRONTAL 0,5mg FMT 1 BLST x 15 EA BR(B1)</v>
          </cell>
          <cell r="E272">
            <v>7891268103946</v>
          </cell>
          <cell r="F272">
            <v>1021601310150</v>
          </cell>
          <cell r="G272">
            <v>522243002117317</v>
          </cell>
          <cell r="H272" t="str">
            <v>POSITIVA</v>
          </cell>
          <cell r="I272" t="str">
            <v>WYETH INDÚSTRIA FARMACÊUTICA LTDA</v>
          </cell>
          <cell r="J272" t="str">
            <v>FRONTAL SL</v>
          </cell>
          <cell r="K272" t="str">
            <v>0,5 MG COM SUB-LING CT BL AL PLAS INC X 15</v>
          </cell>
          <cell r="L272" t="str">
            <v>N05C0 - TRANQUILIZANTES</v>
          </cell>
          <cell r="M272" t="str">
            <v>N05C0</v>
          </cell>
          <cell r="N272" t="str">
            <v>EM</v>
          </cell>
          <cell r="O272" t="str">
            <v>SNC</v>
          </cell>
          <cell r="Q272" t="str">
            <v>ZTRADE</v>
          </cell>
          <cell r="R272" t="str">
            <v>Não subir preço</v>
          </cell>
          <cell r="T272">
            <v>1</v>
          </cell>
          <cell r="U272">
            <v>2.8400000000000002E-2</v>
          </cell>
          <cell r="W272">
            <v>17.260000000000002</v>
          </cell>
          <cell r="Y272">
            <v>1</v>
          </cell>
        </row>
        <row r="273">
          <cell r="C273" t="str">
            <v>F000204097</v>
          </cell>
          <cell r="D273" t="str">
            <v>FRONTAL 0,5mg FMT 2 BLST x 15 EA BR(B1)</v>
          </cell>
          <cell r="E273">
            <v>7891268103953</v>
          </cell>
          <cell r="F273">
            <v>1021601310169</v>
          </cell>
          <cell r="G273">
            <v>522243001110319</v>
          </cell>
          <cell r="H273" t="str">
            <v>POSITIVA</v>
          </cell>
          <cell r="I273" t="str">
            <v>WYETH INDÚSTRIA FARMACÊUTICA LTDA</v>
          </cell>
          <cell r="J273" t="str">
            <v>FRONTAL SL</v>
          </cell>
          <cell r="K273" t="str">
            <v>0,5 MG COM SUB-LING CT BL AL PLAS INC X 30</v>
          </cell>
          <cell r="L273" t="str">
            <v>N05C0 - TRANQUILIZANTES</v>
          </cell>
          <cell r="M273" t="str">
            <v>N05C0</v>
          </cell>
          <cell r="N273" t="str">
            <v>EM</v>
          </cell>
          <cell r="O273" t="str">
            <v>SNC</v>
          </cell>
          <cell r="Q273" t="str">
            <v>ZTRADE</v>
          </cell>
          <cell r="R273" t="str">
            <v>Não subir preço</v>
          </cell>
          <cell r="T273">
            <v>1</v>
          </cell>
          <cell r="U273">
            <v>2.8400000000000002E-2</v>
          </cell>
          <cell r="W273">
            <v>34.51</v>
          </cell>
          <cell r="Y273">
            <v>1</v>
          </cell>
        </row>
        <row r="274">
          <cell r="C274" t="str">
            <v>F000204091</v>
          </cell>
          <cell r="D274" t="str">
            <v>FRONTAL 0,5mg UCT 1BLST X 30 EA BR(B1)</v>
          </cell>
          <cell r="E274">
            <v>7891268103144</v>
          </cell>
          <cell r="F274">
            <v>1211004170044</v>
          </cell>
          <cell r="G274">
            <v>522717110066417</v>
          </cell>
          <cell r="H274" t="str">
            <v>POSITIVA</v>
          </cell>
          <cell r="I274" t="str">
            <v>WYETH INDÚSTRIA FARMACÊUTICA LTDA</v>
          </cell>
          <cell r="J274" t="str">
            <v>FRONTAL</v>
          </cell>
          <cell r="K274" t="str">
            <v>0,5 MG COM CT BL AL PLAS INC X 30</v>
          </cell>
          <cell r="L274" t="str">
            <v>N05C0 - TRANQUILIZANTES</v>
          </cell>
          <cell r="M274" t="str">
            <v>N05C0</v>
          </cell>
          <cell r="N274" t="str">
            <v>EM</v>
          </cell>
          <cell r="O274" t="str">
            <v>SNC</v>
          </cell>
          <cell r="Q274" t="str">
            <v>ZTRADE</v>
          </cell>
          <cell r="T274">
            <v>1</v>
          </cell>
          <cell r="U274">
            <v>2.8400000000000002E-2</v>
          </cell>
          <cell r="W274">
            <v>34.54</v>
          </cell>
          <cell r="Y274">
            <v>1</v>
          </cell>
        </row>
        <row r="275">
          <cell r="C275" t="str">
            <v>F000204092</v>
          </cell>
          <cell r="D275" t="str">
            <v>FRONTAL 1mg UCT 1 BLST X 30 EA BR(B1)</v>
          </cell>
          <cell r="E275">
            <v>7891268103175</v>
          </cell>
          <cell r="F275">
            <v>1211004170060</v>
          </cell>
          <cell r="G275">
            <v>522717110066517</v>
          </cell>
          <cell r="H275" t="str">
            <v>POSITIVA</v>
          </cell>
          <cell r="I275" t="str">
            <v>WYETH INDÚSTRIA FARMACÊUTICA LTDA</v>
          </cell>
          <cell r="J275" t="str">
            <v>FRONTAL</v>
          </cell>
          <cell r="K275" t="str">
            <v>1 MG COM CT BL AL PLAS INC X 30  </v>
          </cell>
          <cell r="L275" t="str">
            <v>N05C0 - TRANQUILIZANTES</v>
          </cell>
          <cell r="M275" t="str">
            <v>N05C0</v>
          </cell>
          <cell r="N275" t="str">
            <v>EM</v>
          </cell>
          <cell r="O275" t="str">
            <v>SNC</v>
          </cell>
          <cell r="Q275" t="str">
            <v>ZTRADE</v>
          </cell>
          <cell r="T275">
            <v>1</v>
          </cell>
          <cell r="U275">
            <v>2.8400000000000002E-2</v>
          </cell>
          <cell r="W275">
            <v>61.39</v>
          </cell>
          <cell r="Y275">
            <v>1</v>
          </cell>
        </row>
        <row r="276">
          <cell r="C276" t="str">
            <v>F000204095</v>
          </cell>
          <cell r="D276" t="str">
            <v>FRONTAL 2mg UCT 1 GBTL X 30 EA BR(B1)</v>
          </cell>
          <cell r="E276">
            <v>7891268103571</v>
          </cell>
          <cell r="F276">
            <v>1211004170079</v>
          </cell>
          <cell r="G276">
            <v>522717110066617</v>
          </cell>
          <cell r="H276" t="str">
            <v>POSITIVA</v>
          </cell>
          <cell r="I276" t="str">
            <v>WYETH INDÚSTRIA FARMACÊUTICA LTDA</v>
          </cell>
          <cell r="J276" t="str">
            <v>FRONTAL</v>
          </cell>
          <cell r="K276" t="str">
            <v>2 MG COM CT FR VD AMB X 30 + 1 PORTA COMPRIMIDO</v>
          </cell>
          <cell r="L276" t="str">
            <v>N05C0 - TRANQUILIZANTES</v>
          </cell>
          <cell r="M276" t="str">
            <v>N05C0</v>
          </cell>
          <cell r="N276" t="str">
            <v>EM</v>
          </cell>
          <cell r="O276" t="str">
            <v>SNC</v>
          </cell>
          <cell r="Q276" t="str">
            <v>ZTRADE</v>
          </cell>
          <cell r="T276">
            <v>1</v>
          </cell>
          <cell r="U276">
            <v>2.8400000000000002E-2</v>
          </cell>
          <cell r="W276">
            <v>97.11</v>
          </cell>
          <cell r="Y276">
            <v>1</v>
          </cell>
        </row>
        <row r="277">
          <cell r="C277" t="str">
            <v>F000138703</v>
          </cell>
          <cell r="D277" t="str">
            <v>FRONTAL XR 0.5mg TAB 3x10 BLST BR</v>
          </cell>
          <cell r="E277">
            <v>7891268103205</v>
          </cell>
          <cell r="F277">
            <v>1211004170087</v>
          </cell>
          <cell r="G277">
            <v>522717110066717</v>
          </cell>
          <cell r="H277" t="str">
            <v>POSITIVA</v>
          </cell>
          <cell r="I277" t="str">
            <v>WYETH INDÚSTRIA FARMACÊUTICA LTDA</v>
          </cell>
          <cell r="J277" t="str">
            <v>FRONTAL XR</v>
          </cell>
          <cell r="K277" t="str">
            <v>0,5 MG COM  LIB LENTA CT BL AL/AL X 30</v>
          </cell>
          <cell r="L277" t="str">
            <v>N05C0 - TRANQUILIZANTES</v>
          </cell>
          <cell r="M277" t="str">
            <v>N05C0</v>
          </cell>
          <cell r="N277" t="str">
            <v>EM</v>
          </cell>
          <cell r="O277" t="str">
            <v>SNC</v>
          </cell>
          <cell r="Q277" t="str">
            <v>ZTRADE</v>
          </cell>
          <cell r="T277">
            <v>1</v>
          </cell>
          <cell r="U277">
            <v>2.8400000000000002E-2</v>
          </cell>
          <cell r="W277">
            <v>34.54</v>
          </cell>
          <cell r="Y277">
            <v>1</v>
          </cell>
        </row>
        <row r="278">
          <cell r="C278" t="str">
            <v>F000138705</v>
          </cell>
          <cell r="D278" t="str">
            <v>FRONTAL XR 1mg TAB 3x10 BLST BR</v>
          </cell>
          <cell r="E278">
            <v>7891268103243</v>
          </cell>
          <cell r="F278">
            <v>1211004170095</v>
          </cell>
          <cell r="G278">
            <v>522717110066817</v>
          </cell>
          <cell r="H278" t="str">
            <v>POSITIVA</v>
          </cell>
          <cell r="I278" t="str">
            <v>WYETH INDÚSTRIA FARMACÊUTICA LTDA</v>
          </cell>
          <cell r="J278" t="str">
            <v>FRONTAL XR</v>
          </cell>
          <cell r="K278" t="str">
            <v>1 MG COM  LIB LENTA CT BL AL/AL X 30</v>
          </cell>
          <cell r="L278" t="str">
            <v>N05C0 - TRANQUILIZANTES</v>
          </cell>
          <cell r="M278" t="str">
            <v>N05C0</v>
          </cell>
          <cell r="N278" t="str">
            <v>EM</v>
          </cell>
          <cell r="O278" t="str">
            <v>SNC</v>
          </cell>
          <cell r="Q278" t="str">
            <v>ZTRADE</v>
          </cell>
          <cell r="T278">
            <v>1</v>
          </cell>
          <cell r="U278">
            <v>2.8400000000000002E-2</v>
          </cell>
          <cell r="W278">
            <v>61.39</v>
          </cell>
          <cell r="Y278">
            <v>1</v>
          </cell>
        </row>
        <row r="279">
          <cell r="C279" t="str">
            <v>F000086336</v>
          </cell>
          <cell r="D279" t="str">
            <v>FRONTAL XR 2mg TAB 3x10 BLST BR</v>
          </cell>
          <cell r="E279">
            <v>7891268103212</v>
          </cell>
          <cell r="F279">
            <v>1211004170109</v>
          </cell>
          <cell r="G279">
            <v>522717110066917</v>
          </cell>
          <cell r="H279" t="str">
            <v>POSITIVA</v>
          </cell>
          <cell r="I279" t="str">
            <v>WYETH INDÚSTRIA FARMACÊUTICA LTDA</v>
          </cell>
          <cell r="J279" t="str">
            <v>FRONTAL XR</v>
          </cell>
          <cell r="K279" t="str">
            <v>2 MG COM  LIB LENTA CT BL AL/AL X 30</v>
          </cell>
          <cell r="L279" t="str">
            <v>N05C0 - TRANQUILIZANTES</v>
          </cell>
          <cell r="M279" t="str">
            <v>N05C0</v>
          </cell>
          <cell r="N279" t="str">
            <v>EM</v>
          </cell>
          <cell r="O279" t="str">
            <v>SNC</v>
          </cell>
          <cell r="Q279" t="str">
            <v>ZTRADE</v>
          </cell>
          <cell r="T279">
            <v>1</v>
          </cell>
          <cell r="U279">
            <v>2.8400000000000002E-2</v>
          </cell>
          <cell r="W279">
            <v>97.11</v>
          </cell>
          <cell r="Y279">
            <v>1</v>
          </cell>
        </row>
        <row r="280">
          <cell r="C280" t="str">
            <v>F034201014</v>
          </cell>
          <cell r="D280" t="str">
            <v>GELFOAM SZ100 SSPNG 6/CTN BR*</v>
          </cell>
          <cell r="E280">
            <v>7896931419300</v>
          </cell>
          <cell r="F280" t="str">
            <v>N/A</v>
          </cell>
          <cell r="G280" t="str">
            <v>N/A</v>
          </cell>
          <cell r="H280" t="str">
            <v>NEGATIVA</v>
          </cell>
          <cell r="I280" t="str">
            <v>WYETH INDÚSTRIA FARMACÊUTICA LTDA</v>
          </cell>
          <cell r="J280" t="str">
            <v>GELFOAM</v>
          </cell>
          <cell r="K280" t="str">
            <v>SZ100 SSPNG 6/CTN BR</v>
          </cell>
          <cell r="L280" t="e">
            <v>#N/A</v>
          </cell>
          <cell r="M280" t="e">
            <v>#N/A</v>
          </cell>
          <cell r="N280" t="str">
            <v>IM</v>
          </cell>
          <cell r="O280" t="str">
            <v>HOSPITALAR OTHER</v>
          </cell>
          <cell r="P280" t="str">
            <v>Correlatos</v>
          </cell>
          <cell r="Q280" t="str">
            <v>ZTRADE</v>
          </cell>
          <cell r="R280" t="str">
            <v>Cadastrar PF18% em todos os Estados (Somente ZA00)</v>
          </cell>
          <cell r="T280">
            <v>1</v>
          </cell>
          <cell r="U280">
            <v>2.8400000000000002E-2</v>
          </cell>
          <cell r="W280">
            <v>1119.3699999999999</v>
          </cell>
          <cell r="Y280">
            <v>1</v>
          </cell>
        </row>
        <row r="281">
          <cell r="C281" t="str">
            <v>F000136220</v>
          </cell>
          <cell r="D281" t="str">
            <v>GENOTROP GQ 12mg SFDPO 1x PTCC DEMO EXE</v>
          </cell>
          <cell r="H281" t="str">
            <v>POSITIVA</v>
          </cell>
          <cell r="I281" t="str">
            <v>LABORATÓRIOS PFIZER LTDA</v>
          </cell>
          <cell r="J281" t="str">
            <v>GENOTROP GQ</v>
          </cell>
          <cell r="K281" t="str">
            <v>12mg SFDPO 1x PTCC DEMO EXE</v>
          </cell>
          <cell r="L281" t="str">
            <v>H04C0 - HORMÔNIOS DO CRESCIMENTO</v>
          </cell>
          <cell r="M281" t="str">
            <v>H04C0</v>
          </cell>
          <cell r="N281" t="str">
            <v>IM</v>
          </cell>
          <cell r="O281" t="str">
            <v>Rare Diseases</v>
          </cell>
          <cell r="Q281" t="str">
            <v>ZSAMPLE</v>
          </cell>
          <cell r="T281">
            <v>3</v>
          </cell>
          <cell r="U281">
            <v>2.0899999999999998E-2</v>
          </cell>
          <cell r="W281">
            <v>544.66999999999996</v>
          </cell>
          <cell r="Y281">
            <v>3</v>
          </cell>
        </row>
        <row r="282">
          <cell r="C282" t="str">
            <v>F000146380</v>
          </cell>
          <cell r="D282" t="str">
            <v>GENOTROPIN GQ 12mg SFDPO 1x PTCC BR</v>
          </cell>
          <cell r="E282">
            <v>7891268103342</v>
          </cell>
          <cell r="F282">
            <v>1021602010282</v>
          </cell>
          <cell r="G282">
            <v>522236706155418</v>
          </cell>
          <cell r="H282" t="str">
            <v>POSITIVA</v>
          </cell>
          <cell r="I282" t="str">
            <v>LABORATÓRIOS PFIZER LTDA</v>
          </cell>
          <cell r="J282" t="str">
            <v>GENOTROPIN</v>
          </cell>
          <cell r="K282" t="str">
            <v>36 UI PO LIOF INJ CT X 1 CANETA PREENCHIDA X 1 FA VD INC DUPLO COMP + SOL DIL X 1 ML</v>
          </cell>
          <cell r="L282" t="str">
            <v>H04C0 - HORMÔNIOS DO CRESCIMENTO</v>
          </cell>
          <cell r="M282" t="str">
            <v>H04C0</v>
          </cell>
          <cell r="N282" t="str">
            <v>IM</v>
          </cell>
          <cell r="O282" t="str">
            <v>Rare Diseases</v>
          </cell>
          <cell r="Q282" t="str">
            <v>ZTRADE</v>
          </cell>
          <cell r="T282">
            <v>3</v>
          </cell>
          <cell r="U282">
            <v>2.0899999999999998E-2</v>
          </cell>
          <cell r="W282">
            <v>1257.56</v>
          </cell>
          <cell r="Y282">
            <v>3</v>
          </cell>
        </row>
        <row r="283">
          <cell r="C283" t="str">
            <v>F000146374</v>
          </cell>
          <cell r="D283" t="str">
            <v>GENOTROPIN GQ 5.3mg SFDPO 1x PTCC BR</v>
          </cell>
          <cell r="E283">
            <v>7891268103311</v>
          </cell>
          <cell r="F283">
            <v>1021602010266</v>
          </cell>
          <cell r="G283">
            <v>522236704152411</v>
          </cell>
          <cell r="H283" t="str">
            <v>POSITIVA</v>
          </cell>
          <cell r="I283" t="str">
            <v>LABORATÓRIOS PFIZER LTDA</v>
          </cell>
          <cell r="J283" t="str">
            <v>GENOTROPIN</v>
          </cell>
          <cell r="K283" t="str">
            <v>16 UI PO LIOF INJ CT X 1 CANETA PREENCHIDA X 1 FA VD INC DUPLO COMP + SOL DIL X 1 ML</v>
          </cell>
          <cell r="L283" t="str">
            <v>H04C0 - HORMÔNIOS DO CRESCIMENTO</v>
          </cell>
          <cell r="M283" t="str">
            <v>H04C0</v>
          </cell>
          <cell r="N283" t="str">
            <v>IM</v>
          </cell>
          <cell r="O283" t="str">
            <v>Rare Diseases</v>
          </cell>
          <cell r="Q283" t="str">
            <v>ZTRADE</v>
          </cell>
          <cell r="T283">
            <v>3</v>
          </cell>
          <cell r="U283">
            <v>2.0899999999999998E-2</v>
          </cell>
          <cell r="W283">
            <v>574.24</v>
          </cell>
          <cell r="Y283">
            <v>3</v>
          </cell>
        </row>
        <row r="284">
          <cell r="C284" t="str">
            <v>F000012550</v>
          </cell>
          <cell r="D284" t="str">
            <v>GENOTROPIN GQ NEEDLEGUARD EXE</v>
          </cell>
          <cell r="E284">
            <v>7891268029734</v>
          </cell>
          <cell r="F284" t="str">
            <v>N/A</v>
          </cell>
          <cell r="G284" t="str">
            <v>N/A</v>
          </cell>
          <cell r="H284" t="str">
            <v>POSITIVA</v>
          </cell>
          <cell r="I284" t="str">
            <v>LABORATÓRIOS PFIZER LTDA</v>
          </cell>
          <cell r="J284" t="str">
            <v>GENOTROPIN</v>
          </cell>
          <cell r="K284" t="str">
            <v>NEEDLEGUARD EXE</v>
          </cell>
          <cell r="L284" t="str">
            <v>H04C0 - HORMÔNIOS DO CRESCIMENTO</v>
          </cell>
          <cell r="M284" t="str">
            <v>H04C0</v>
          </cell>
          <cell r="N284" t="str">
            <v>IM</v>
          </cell>
          <cell r="O284" t="str">
            <v>Rare Diseases</v>
          </cell>
          <cell r="Q284" t="str">
            <v>ZTRADE</v>
          </cell>
          <cell r="T284">
            <v>3</v>
          </cell>
          <cell r="U284">
            <v>2.0899999999999998E-2</v>
          </cell>
          <cell r="W284">
            <v>10.88</v>
          </cell>
          <cell r="Y284">
            <v>3</v>
          </cell>
        </row>
        <row r="285">
          <cell r="C285" t="str">
            <v>F000113521</v>
          </cell>
          <cell r="D285" t="str">
            <v>GENOTROPIN GX 12mg SFDPO 1x TCC BR</v>
          </cell>
          <cell r="E285">
            <v>7891268103427</v>
          </cell>
          <cell r="F285">
            <v>1021602010029</v>
          </cell>
          <cell r="G285">
            <v>522236702151418</v>
          </cell>
          <cell r="H285" t="str">
            <v>POSITIVA</v>
          </cell>
          <cell r="I285" t="str">
            <v>LABORATÓRIOS PFIZER LTDA</v>
          </cell>
          <cell r="J285" t="str">
            <v>GENOTROPIN</v>
          </cell>
          <cell r="K285" t="str">
            <v>36 UI PO LIOF INJ CT 1 BL PAP PLAS INC X 1 FA VD INC DUPLO COMP + SOL DIL  X 1 ML</v>
          </cell>
          <cell r="L285" t="str">
            <v>H04C0 - HORMÔNIOS DO CRESCIMENTO</v>
          </cell>
          <cell r="M285" t="str">
            <v>H04C0</v>
          </cell>
          <cell r="N285" t="str">
            <v>IM</v>
          </cell>
          <cell r="O285" t="str">
            <v>Rare Diseases</v>
          </cell>
          <cell r="Q285" t="str">
            <v>ZTRADE</v>
          </cell>
          <cell r="T285">
            <v>3</v>
          </cell>
          <cell r="U285">
            <v>2.0899999999999998E-2</v>
          </cell>
          <cell r="W285">
            <v>1257.56</v>
          </cell>
          <cell r="Y285">
            <v>3</v>
          </cell>
        </row>
        <row r="286">
          <cell r="C286" t="str">
            <v>F000113519</v>
          </cell>
          <cell r="D286" t="str">
            <v>GENOTROPIN GX 5.3mg SFDPO 1x TCC BR</v>
          </cell>
          <cell r="E286">
            <v>7891268103403</v>
          </cell>
          <cell r="F286">
            <v>1021602010010</v>
          </cell>
          <cell r="G286">
            <v>522236701153417</v>
          </cell>
          <cell r="H286" t="str">
            <v>POSITIVA</v>
          </cell>
          <cell r="I286" t="str">
            <v>LABORATÓRIOS PFIZER LTDA</v>
          </cell>
          <cell r="J286" t="str">
            <v>GENOTROPIN</v>
          </cell>
          <cell r="K286" t="str">
            <v>16 UI PO LIOF INJ CT 1 BL  PAP PLAS INC X 1 FA VD INC DUPLO COMP + SOL DIL X 1 ML </v>
          </cell>
          <cell r="L286" t="str">
            <v>H04C0 - HORMÔNIOS DO CRESCIMENTO</v>
          </cell>
          <cell r="M286" t="str">
            <v>H04C0</v>
          </cell>
          <cell r="N286" t="str">
            <v>IM</v>
          </cell>
          <cell r="O286" t="str">
            <v>Rare Diseases</v>
          </cell>
          <cell r="Q286" t="str">
            <v>ZTRADE</v>
          </cell>
          <cell r="T286">
            <v>3</v>
          </cell>
          <cell r="U286">
            <v>2.0899999999999998E-2</v>
          </cell>
          <cell r="W286">
            <v>574.24</v>
          </cell>
          <cell r="Y286">
            <v>3</v>
          </cell>
        </row>
        <row r="287">
          <cell r="C287" t="str">
            <v>F000119590</v>
          </cell>
          <cell r="D287" t="str">
            <v>GENOTROPIN PEN 12 1x U2 BR</v>
          </cell>
          <cell r="E287">
            <v>7891268103588</v>
          </cell>
          <cell r="F287" t="str">
            <v>N/A</v>
          </cell>
          <cell r="G287" t="str">
            <v>N/A</v>
          </cell>
          <cell r="H287" t="str">
            <v>POSITIVA</v>
          </cell>
          <cell r="I287" t="str">
            <v>LABORATÓRIOS PFIZER LTDA</v>
          </cell>
          <cell r="J287" t="str">
            <v>GENOTROPIN</v>
          </cell>
          <cell r="K287" t="str">
            <v>36 UI PO LIOF INJ CT X 1 CANETA PREENCHIDA X 1 FA VD INC DUPLO COMP + SOL DIL X 1 ML</v>
          </cell>
          <cell r="L287" t="str">
            <v>H04C0 - HORMÔNIOS DO CRESCIMENTO</v>
          </cell>
          <cell r="M287" t="str">
            <v>H04C0</v>
          </cell>
          <cell r="N287" t="str">
            <v>IM</v>
          </cell>
          <cell r="O287" t="str">
            <v>Rare Diseases</v>
          </cell>
          <cell r="Q287" t="str">
            <v>ZTRADE</v>
          </cell>
          <cell r="T287">
            <v>3</v>
          </cell>
          <cell r="U287">
            <v>2.0899999999999998E-2</v>
          </cell>
          <cell r="W287">
            <v>552.07000000000005</v>
          </cell>
          <cell r="Y287">
            <v>3</v>
          </cell>
        </row>
        <row r="288">
          <cell r="C288" t="str">
            <v>F000119588</v>
          </cell>
          <cell r="D288" t="str">
            <v>GENOTROPIN PEN 5.3 1x U2 BR</v>
          </cell>
          <cell r="E288">
            <v>7891268103595</v>
          </cell>
          <cell r="F288" t="str">
            <v>N/A</v>
          </cell>
          <cell r="G288" t="str">
            <v>N/A</v>
          </cell>
          <cell r="H288" t="str">
            <v>POSITIVA</v>
          </cell>
          <cell r="I288" t="str">
            <v>LABORATÓRIOS PFIZER LTDA</v>
          </cell>
          <cell r="J288" t="str">
            <v>GENOTROPIN</v>
          </cell>
          <cell r="K288" t="str">
            <v>16 UI PO LIOF INJ CT X 1 CANETA PREENCHIDA X 1 FA VD INC DUPLO COMP + SOL DIL X 1 ML</v>
          </cell>
          <cell r="L288" t="str">
            <v>H04C0 - HORMÔNIOS DO CRESCIMENTO</v>
          </cell>
          <cell r="M288" t="str">
            <v>H04C0</v>
          </cell>
          <cell r="N288" t="str">
            <v>IM</v>
          </cell>
          <cell r="O288" t="str">
            <v>Rare Diseases</v>
          </cell>
          <cell r="Q288" t="str">
            <v>ZTRADE</v>
          </cell>
          <cell r="T288">
            <v>3</v>
          </cell>
          <cell r="U288">
            <v>2.0899999999999998E-2</v>
          </cell>
          <cell r="W288">
            <v>557.4</v>
          </cell>
          <cell r="Y288">
            <v>3</v>
          </cell>
        </row>
        <row r="289">
          <cell r="C289" t="str">
            <v>F000030764</v>
          </cell>
          <cell r="D289" t="str">
            <v>GENOTROPIN GQ 12mg SFDPO 1x PTCC BR</v>
          </cell>
          <cell r="E289">
            <v>7891268103342</v>
          </cell>
          <cell r="F289">
            <v>1021602010282</v>
          </cell>
          <cell r="G289">
            <v>522236706155418</v>
          </cell>
          <cell r="H289" t="str">
            <v>POSITIVA</v>
          </cell>
          <cell r="I289" t="str">
            <v>LABORATÓRIOS PFIZER LTDA</v>
          </cell>
          <cell r="J289" t="str">
            <v>GENOTROPIN</v>
          </cell>
          <cell r="L289" t="str">
            <v>H04C0 - HORMÔNIOS DO CRESCIMENTO</v>
          </cell>
          <cell r="N289" t="str">
            <v>IM</v>
          </cell>
          <cell r="O289" t="str">
            <v>Rare Diseases</v>
          </cell>
          <cell r="Q289" t="str">
            <v>ZTRADE</v>
          </cell>
          <cell r="T289">
            <v>3</v>
          </cell>
          <cell r="U289">
            <v>2.0899999999999998E-2</v>
          </cell>
          <cell r="W289">
            <v>1257.56</v>
          </cell>
          <cell r="Y289">
            <v>3</v>
          </cell>
        </row>
        <row r="290">
          <cell r="C290" t="str">
            <v>F000129213</v>
          </cell>
          <cell r="D290" t="str">
            <v>GEODON 40 mg CAP 1x14 BLST BR</v>
          </cell>
          <cell r="E290">
            <v>7891268114706</v>
          </cell>
          <cell r="F290">
            <v>1211004160014</v>
          </cell>
          <cell r="G290">
            <v>522718030077517</v>
          </cell>
          <cell r="H290" t="str">
            <v>POSITIVA</v>
          </cell>
          <cell r="I290" t="str">
            <v>WYETH INDÚSTRIA FARMACÊUTICA LTDA</v>
          </cell>
          <cell r="J290" t="str">
            <v>GEODON</v>
          </cell>
          <cell r="K290" t="str">
            <v>40 MG CAP GEL DURA CT BL AL/AL X 14</v>
          </cell>
          <cell r="L290" t="str">
            <v>N05A1 - ANTIPSICÓTICOS ATÍPICOS</v>
          </cell>
          <cell r="M290" t="str">
            <v>N05A1</v>
          </cell>
          <cell r="N290" t="str">
            <v>EM</v>
          </cell>
          <cell r="O290" t="str">
            <v>SNC</v>
          </cell>
          <cell r="Q290" t="str">
            <v>ZTRADE</v>
          </cell>
          <cell r="T290">
            <v>1</v>
          </cell>
          <cell r="U290">
            <v>2.8400000000000002E-2</v>
          </cell>
          <cell r="W290">
            <v>149.62</v>
          </cell>
          <cell r="Y290">
            <v>1</v>
          </cell>
        </row>
        <row r="291">
          <cell r="C291" t="str">
            <v>F000129217</v>
          </cell>
          <cell r="D291" t="str">
            <v>GEODON 40 mg CAP 1x14 BLST BR SAM</v>
          </cell>
          <cell r="H291" t="str">
            <v>POSITIVA</v>
          </cell>
          <cell r="I291" t="str">
            <v>WYETH INDÚSTRIA FARMACÊUTICA LTDA</v>
          </cell>
          <cell r="J291" t="str">
            <v>GEODON</v>
          </cell>
          <cell r="K291" t="str">
            <v>40 MG CAP GEL DURA CT BL AL/AL X 14</v>
          </cell>
          <cell r="L291" t="str">
            <v>N05A1 - ANTIPSICÓTICOS ATÍPICOS</v>
          </cell>
          <cell r="M291" t="str">
            <v>N05A1</v>
          </cell>
          <cell r="N291" t="str">
            <v>EM</v>
          </cell>
          <cell r="O291" t="str">
            <v>SNC</v>
          </cell>
          <cell r="Q291" t="str">
            <v>ZSAMPLE</v>
          </cell>
          <cell r="T291">
            <v>1</v>
          </cell>
          <cell r="U291">
            <v>2.8400000000000002E-2</v>
          </cell>
          <cell r="W291">
            <v>149.62</v>
          </cell>
          <cell r="Y291">
            <v>1</v>
          </cell>
        </row>
        <row r="292">
          <cell r="C292" t="str">
            <v>F000129029</v>
          </cell>
          <cell r="D292" t="str">
            <v>GEODON 40 mg CAP 3x10 BLST BR</v>
          </cell>
          <cell r="E292">
            <v>7891268114713</v>
          </cell>
          <cell r="F292">
            <v>1211004160030</v>
          </cell>
          <cell r="G292">
            <v>522718030077617</v>
          </cell>
          <cell r="H292" t="str">
            <v>POSITIVA</v>
          </cell>
          <cell r="I292" t="str">
            <v>WYETH INDÚSTRIA FARMACÊUTICA LTDA</v>
          </cell>
          <cell r="J292" t="str">
            <v>GEODON</v>
          </cell>
          <cell r="K292" t="str">
            <v>40 MG CAP GEL DURA CT BL AL/AL X 30</v>
          </cell>
          <cell r="L292" t="str">
            <v>N05A1 - ANTIPSICÓTICOS ATÍPICOS</v>
          </cell>
          <cell r="M292" t="str">
            <v>N05A1</v>
          </cell>
          <cell r="N292" t="str">
            <v>EM</v>
          </cell>
          <cell r="O292" t="str">
            <v>SNC</v>
          </cell>
          <cell r="Q292" t="str">
            <v>ZTRADE</v>
          </cell>
          <cell r="T292">
            <v>1</v>
          </cell>
          <cell r="U292">
            <v>2.8400000000000002E-2</v>
          </cell>
          <cell r="W292">
            <v>320.73</v>
          </cell>
          <cell r="Y292">
            <v>1</v>
          </cell>
        </row>
        <row r="293">
          <cell r="C293" t="str">
            <v>F000029133</v>
          </cell>
          <cell r="D293" t="str">
            <v>GEODON 40mg CAP 3x10 BLST BR</v>
          </cell>
          <cell r="E293">
            <v>7891268114713</v>
          </cell>
          <cell r="F293">
            <v>1211004160030</v>
          </cell>
          <cell r="G293">
            <v>522718030077617</v>
          </cell>
          <cell r="H293" t="str">
            <v>POSITIVA</v>
          </cell>
          <cell r="I293" t="str">
            <v>WYETH INDÚSTRIA FARMACÊUTICA LTDA</v>
          </cell>
          <cell r="J293" t="str">
            <v>GEODON</v>
          </cell>
          <cell r="K293" t="str">
            <v>40 MG CAP GEL DURA CT BL AL/AL X 30</v>
          </cell>
          <cell r="L293" t="str">
            <v>N05A1 - ANTIPSICÓTICOS ATÍPICOS</v>
          </cell>
          <cell r="M293" t="str">
            <v>N05A1</v>
          </cell>
          <cell r="N293" t="str">
            <v>EM</v>
          </cell>
          <cell r="O293" t="str">
            <v>SNC</v>
          </cell>
          <cell r="Q293" t="str">
            <v>ZTRADE</v>
          </cell>
          <cell r="T293">
            <v>1</v>
          </cell>
          <cell r="U293">
            <v>2.8400000000000002E-2</v>
          </cell>
          <cell r="W293">
            <v>320.73</v>
          </cell>
          <cell r="Y293">
            <v>1</v>
          </cell>
        </row>
        <row r="294">
          <cell r="C294" t="str">
            <v>F000127372</v>
          </cell>
          <cell r="D294" t="str">
            <v>GEODON 80 mg CAP 1x14 BLST BR</v>
          </cell>
          <cell r="E294">
            <v>7891268114836</v>
          </cell>
          <cell r="F294">
            <v>1211004160057</v>
          </cell>
          <cell r="G294">
            <v>522718030077817</v>
          </cell>
          <cell r="H294" t="str">
            <v>POSITIVA</v>
          </cell>
          <cell r="I294" t="str">
            <v>WYETH INDÚSTRIA FARMACÊUTICA LTDA</v>
          </cell>
          <cell r="J294" t="str">
            <v>GEODON</v>
          </cell>
          <cell r="K294" t="str">
            <v>80 MG CAP GEL DURA CT BL AL/AL X 14</v>
          </cell>
          <cell r="L294" t="str">
            <v>N05A1 - ANTIPSICÓTICOS ATÍPICOS</v>
          </cell>
          <cell r="M294" t="str">
            <v>N05A1</v>
          </cell>
          <cell r="N294" t="str">
            <v>EM</v>
          </cell>
          <cell r="O294" t="str">
            <v>SNC</v>
          </cell>
          <cell r="Q294" t="str">
            <v>ZTRADE</v>
          </cell>
          <cell r="T294">
            <v>1</v>
          </cell>
          <cell r="U294">
            <v>2.8400000000000002E-2</v>
          </cell>
          <cell r="W294">
            <v>249.12</v>
          </cell>
          <cell r="Y294">
            <v>1</v>
          </cell>
        </row>
        <row r="295">
          <cell r="C295" t="str">
            <v>F000089976</v>
          </cell>
          <cell r="D295" t="str">
            <v>GEODON 80 mg CAP 1x14 BLST BR SAM</v>
          </cell>
          <cell r="H295" t="str">
            <v>POSITIVA</v>
          </cell>
          <cell r="I295" t="str">
            <v>WYETH INDÚSTRIA FARMACÊUTICA LTDA</v>
          </cell>
          <cell r="J295" t="str">
            <v>GEODON</v>
          </cell>
          <cell r="K295" t="str">
            <v>80 MG CAP GEL DURA CT BL AL/AL X 14</v>
          </cell>
          <cell r="L295" t="str">
            <v>N05A1 - ANTIPSICÓTICOS ATÍPICOS</v>
          </cell>
          <cell r="M295" t="str">
            <v>N05A1</v>
          </cell>
          <cell r="N295" t="str">
            <v>EM</v>
          </cell>
          <cell r="O295" t="str">
            <v>SNC</v>
          </cell>
          <cell r="Q295" t="str">
            <v>ZSAMPLE</v>
          </cell>
          <cell r="T295">
            <v>1</v>
          </cell>
          <cell r="U295">
            <v>2.8400000000000002E-2</v>
          </cell>
          <cell r="W295">
            <v>249.12</v>
          </cell>
          <cell r="Y295">
            <v>1</v>
          </cell>
        </row>
        <row r="296">
          <cell r="C296" t="str">
            <v>F000129215</v>
          </cell>
          <cell r="D296" t="str">
            <v>GEODON 80 mg CAP 3x10 BLST BR</v>
          </cell>
          <cell r="E296">
            <v>7891268114737</v>
          </cell>
          <cell r="F296">
            <v>1211004160073</v>
          </cell>
          <cell r="G296">
            <v>522718030077717</v>
          </cell>
          <cell r="H296" t="str">
            <v>POSITIVA</v>
          </cell>
          <cell r="I296" t="str">
            <v>WYETH INDÚSTRIA FARMACÊUTICA LTDA</v>
          </cell>
          <cell r="J296" t="str">
            <v>GEODON</v>
          </cell>
          <cell r="K296" t="str">
            <v>80 MG CAP GEL DURA CT BL AL/AL X 30</v>
          </cell>
          <cell r="L296" t="str">
            <v>N05A1 - ANTIPSICÓTICOS ATÍPICOS</v>
          </cell>
          <cell r="M296" t="str">
            <v>N05A1</v>
          </cell>
          <cell r="N296" t="str">
            <v>EM</v>
          </cell>
          <cell r="O296" t="str">
            <v>SNC</v>
          </cell>
          <cell r="Q296" t="str">
            <v>ZTRADE</v>
          </cell>
          <cell r="T296">
            <v>1</v>
          </cell>
          <cell r="U296">
            <v>2.8400000000000002E-2</v>
          </cell>
          <cell r="W296">
            <v>533.86</v>
          </cell>
          <cell r="Y296">
            <v>1</v>
          </cell>
        </row>
        <row r="297">
          <cell r="C297" t="str">
            <v>F000030911</v>
          </cell>
          <cell r="D297" t="str">
            <v>GLICERINA PED 3X8 BLST BR*</v>
          </cell>
          <cell r="E297">
            <v>7891268117011</v>
          </cell>
          <cell r="F297" t="str">
            <v>N/A</v>
          </cell>
          <cell r="G297" t="str">
            <v>N/A</v>
          </cell>
          <cell r="H297" t="str">
            <v>NEGATIVA</v>
          </cell>
          <cell r="I297" t="str">
            <v>WYETH INDÚSTRIA FARMACÊUTICA LTDA</v>
          </cell>
          <cell r="J297" t="str">
            <v>GLICERINA</v>
          </cell>
          <cell r="K297" t="str">
            <v>SUP AD 3x8 BLST BR</v>
          </cell>
          <cell r="L297" t="e">
            <v>#N/A</v>
          </cell>
          <cell r="M297" t="e">
            <v>#N/A</v>
          </cell>
          <cell r="N297" t="str">
            <v>IM</v>
          </cell>
          <cell r="O297" t="str">
            <v xml:space="preserve">OTHERS </v>
          </cell>
          <cell r="P297" t="str">
            <v>Específico</v>
          </cell>
          <cell r="Q297" t="str">
            <v>ZTRADE</v>
          </cell>
          <cell r="R297" t="str">
            <v>Cadastrar somente ZA00</v>
          </cell>
          <cell r="T297">
            <v>1</v>
          </cell>
          <cell r="U297">
            <v>2.8400000000000002E-2</v>
          </cell>
          <cell r="W297">
            <v>19.739999999999998</v>
          </cell>
          <cell r="Y297">
            <v>1</v>
          </cell>
        </row>
        <row r="298">
          <cell r="C298" t="str">
            <v>F000129739</v>
          </cell>
          <cell r="D298" t="str">
            <v>GLICERINA PEDIATRICO  SUP 8 BR*</v>
          </cell>
          <cell r="E298">
            <v>7891268117011</v>
          </cell>
          <cell r="F298" t="str">
            <v>N/A</v>
          </cell>
          <cell r="G298" t="str">
            <v>N/A</v>
          </cell>
          <cell r="H298" t="str">
            <v>NEGATIVA</v>
          </cell>
          <cell r="I298" t="str">
            <v>WYETH INDÚSTRIA FARMACÊUTICA LTDA</v>
          </cell>
          <cell r="J298" t="str">
            <v>GLICERINA</v>
          </cell>
          <cell r="K298" t="str">
            <v>PEDIATRICO  SUP 8 BR</v>
          </cell>
          <cell r="L298" t="e">
            <v>#N/A</v>
          </cell>
          <cell r="M298" t="e">
            <v>#N/A</v>
          </cell>
          <cell r="N298" t="str">
            <v>IM</v>
          </cell>
          <cell r="O298" t="str">
            <v xml:space="preserve">OTHERS </v>
          </cell>
          <cell r="P298" t="str">
            <v>Específico</v>
          </cell>
          <cell r="Q298" t="str">
            <v>ZTRADE</v>
          </cell>
          <cell r="R298" t="str">
            <v>Cadastrar somente ZA00</v>
          </cell>
          <cell r="T298">
            <v>1</v>
          </cell>
          <cell r="U298">
            <v>2.8400000000000002E-2</v>
          </cell>
          <cell r="W298">
            <v>19.739999999999998</v>
          </cell>
          <cell r="Y298">
            <v>1</v>
          </cell>
        </row>
        <row r="299">
          <cell r="C299" t="str">
            <v>F000030910</v>
          </cell>
          <cell r="D299" t="str">
            <v>GLICERINA SUP AD 3x8 BLST BR*</v>
          </cell>
          <cell r="E299">
            <v>7891268117004</v>
          </cell>
          <cell r="F299" t="str">
            <v>N/A</v>
          </cell>
          <cell r="G299" t="str">
            <v>N/A</v>
          </cell>
          <cell r="H299" t="str">
            <v>NEGATIVA</v>
          </cell>
          <cell r="I299" t="str">
            <v>WYETH INDÚSTRIA FARMACÊUTICA LTDA</v>
          </cell>
          <cell r="J299" t="str">
            <v>GLICERINA</v>
          </cell>
          <cell r="K299" t="str">
            <v>SUP AD 3x8 BLST BR</v>
          </cell>
          <cell r="L299" t="e">
            <v>#N/A</v>
          </cell>
          <cell r="M299" t="e">
            <v>#N/A</v>
          </cell>
          <cell r="N299" t="str">
            <v>IM</v>
          </cell>
          <cell r="O299" t="str">
            <v xml:space="preserve">OTHERS </v>
          </cell>
          <cell r="P299" t="str">
            <v>Específico</v>
          </cell>
          <cell r="Q299" t="str">
            <v>ZTRADE</v>
          </cell>
          <cell r="R299" t="str">
            <v>Cadastrar somente ZA00</v>
          </cell>
          <cell r="T299">
            <v>1</v>
          </cell>
          <cell r="U299">
            <v>2.8400000000000002E-2</v>
          </cell>
          <cell r="W299">
            <v>20.57</v>
          </cell>
          <cell r="Y299">
            <v>1</v>
          </cell>
        </row>
        <row r="300">
          <cell r="C300" t="str">
            <v>F000129737</v>
          </cell>
          <cell r="D300" t="str">
            <v>GLICERINA SUP AD 3x8 BLST BR*</v>
          </cell>
          <cell r="E300">
            <v>7891268117004</v>
          </cell>
          <cell r="F300" t="str">
            <v>N/A</v>
          </cell>
          <cell r="G300" t="str">
            <v>N/A</v>
          </cell>
          <cell r="H300" t="str">
            <v>NEGATIVA</v>
          </cell>
          <cell r="I300" t="str">
            <v>WYETH INDÚSTRIA FARMACÊUTICA LTDA</v>
          </cell>
          <cell r="J300" t="str">
            <v>GLICERINA</v>
          </cell>
          <cell r="K300" t="str">
            <v>SUP AD 3x8 BLST BR</v>
          </cell>
          <cell r="L300" t="e">
            <v>#N/A</v>
          </cell>
          <cell r="M300" t="e">
            <v>#N/A</v>
          </cell>
          <cell r="N300" t="str">
            <v>IM</v>
          </cell>
          <cell r="O300" t="str">
            <v xml:space="preserve">OTHERS </v>
          </cell>
          <cell r="P300" t="str">
            <v>Específico</v>
          </cell>
          <cell r="Q300" t="str">
            <v>ZTRADE</v>
          </cell>
          <cell r="R300" t="str">
            <v>Cadastrar somente ZA00</v>
          </cell>
          <cell r="T300">
            <v>1</v>
          </cell>
          <cell r="U300">
            <v>2.8400000000000002E-2</v>
          </cell>
          <cell r="W300">
            <v>20.57</v>
          </cell>
          <cell r="Y300">
            <v>1</v>
          </cell>
        </row>
        <row r="301">
          <cell r="C301" t="str">
            <v>F000148732</v>
          </cell>
          <cell r="D301" t="str">
            <v>HARMONET 1X21 TB</v>
          </cell>
          <cell r="E301">
            <v>7891045006743</v>
          </cell>
          <cell r="F301">
            <v>1211000910086</v>
          </cell>
          <cell r="G301">
            <v>522701402116411</v>
          </cell>
          <cell r="H301" t="str">
            <v>POSITIVA</v>
          </cell>
          <cell r="I301" t="str">
            <v>WYETH INDÚSTRIA FARMACÊUTICA LTDA</v>
          </cell>
          <cell r="J301" t="str">
            <v>HARMONET</v>
          </cell>
          <cell r="K301" t="str">
            <v>0,075 MG + 0,02 MG DRG CT BL AL PLAS INC X 21</v>
          </cell>
          <cell r="L301" t="str">
            <v>G03A1 - HORMÔNIOS CONTRACEPTIVOS MONOFÁSICOS COM ESTROGÊNIOS &lt;50MCG</v>
          </cell>
          <cell r="M301" t="str">
            <v>G03A1</v>
          </cell>
          <cell r="N301" t="str">
            <v>IM</v>
          </cell>
          <cell r="O301" t="str">
            <v xml:space="preserve"> WOMAN HEALTH </v>
          </cell>
          <cell r="Q301" t="str">
            <v>ZTRADE</v>
          </cell>
          <cell r="T301">
            <v>2</v>
          </cell>
          <cell r="U301">
            <v>2.47E-2</v>
          </cell>
          <cell r="W301">
            <v>22.45</v>
          </cell>
          <cell r="Y301">
            <v>1</v>
          </cell>
        </row>
        <row r="302">
          <cell r="C302" t="str">
            <v>F000148734</v>
          </cell>
          <cell r="D302" t="str">
            <v>HARMONET 1X21 TB SAMPLE</v>
          </cell>
          <cell r="H302" t="str">
            <v>POSITIVA</v>
          </cell>
          <cell r="I302" t="str">
            <v>WYETH INDÚSTRIA FARMACÊUTICA LTDA</v>
          </cell>
          <cell r="J302" t="str">
            <v>HARMONET</v>
          </cell>
          <cell r="K302" t="str">
            <v>0,075 MG + 0,02 MG DRG CT BL AL PLAS INC X 21</v>
          </cell>
          <cell r="L302" t="str">
            <v>G03A1 - HORMÔNIOS CONTRACEPTIVOS MONOFÁSICOS COM ESTROGÊNIOS &lt;50MCG</v>
          </cell>
          <cell r="M302" t="str">
            <v>G03A1</v>
          </cell>
          <cell r="N302" t="str">
            <v>IM</v>
          </cell>
          <cell r="O302" t="str">
            <v xml:space="preserve"> WOMAN HEALTH </v>
          </cell>
          <cell r="Q302" t="str">
            <v>ZSAMPLE</v>
          </cell>
          <cell r="T302">
            <v>2</v>
          </cell>
          <cell r="U302">
            <v>2.47E-2</v>
          </cell>
          <cell r="W302">
            <v>22.45</v>
          </cell>
          <cell r="Y302">
            <v>1</v>
          </cell>
        </row>
        <row r="303">
          <cell r="C303" t="str">
            <v>F000151358</v>
          </cell>
          <cell r="D303" t="str">
            <v>HYLO COMOD  1mg/ml OPSOL 1 PBTLx10ml BR*</v>
          </cell>
          <cell r="E303">
            <v>7897137903723</v>
          </cell>
          <cell r="F303">
            <v>80249290032</v>
          </cell>
          <cell r="G303" t="str">
            <v>N/A</v>
          </cell>
          <cell r="H303" t="str">
            <v>NEGATIVA</v>
          </cell>
          <cell r="I303" t="str">
            <v>WYETH INDÚSTRIA FARMACÊUTICA LTDA</v>
          </cell>
          <cell r="J303" t="str">
            <v>HYLO COMOD</v>
          </cell>
          <cell r="K303" t="str">
            <v>1mg/ml OPSOL 1 PBTLx10ml BR</v>
          </cell>
          <cell r="L303" t="e">
            <v>#N/A</v>
          </cell>
          <cell r="M303" t="e">
            <v>#N/A</v>
          </cell>
          <cell r="N303" t="str">
            <v>IM</v>
          </cell>
          <cell r="O303" t="str">
            <v xml:space="preserve">OPHTHALMOLOGY </v>
          </cell>
          <cell r="P303" t="str">
            <v>Correlatos</v>
          </cell>
          <cell r="Q303" t="str">
            <v>ZTRADE</v>
          </cell>
          <cell r="R303" t="str">
            <v>Cadastrar PF18% em todos os Estados (Somente ZA00)</v>
          </cell>
          <cell r="T303">
            <v>1</v>
          </cell>
          <cell r="U303">
            <v>2.8400000000000002E-2</v>
          </cell>
          <cell r="W303">
            <v>46.62</v>
          </cell>
          <cell r="Y303">
            <v>1</v>
          </cell>
        </row>
        <row r="304">
          <cell r="C304" t="str">
            <v>F000151360</v>
          </cell>
          <cell r="D304" t="str">
            <v>HYLO COMOD 1mg/ml OPSOL 1x10ml BR SAM</v>
          </cell>
          <cell r="H304" t="str">
            <v>NEGATIVA</v>
          </cell>
          <cell r="I304" t="str">
            <v>WYETH INDÚSTRIA FARMACÊUTICA LTDA</v>
          </cell>
          <cell r="J304" t="str">
            <v>HYLO COMOD</v>
          </cell>
          <cell r="K304" t="str">
            <v>1mg/ml OPSOL 1x10ml BR SAM</v>
          </cell>
          <cell r="L304" t="e">
            <v>#N/A</v>
          </cell>
          <cell r="M304" t="e">
            <v>#N/A</v>
          </cell>
          <cell r="N304" t="str">
            <v>IM</v>
          </cell>
          <cell r="O304" t="str">
            <v xml:space="preserve">OPHTHALMOLOGY </v>
          </cell>
          <cell r="P304" t="str">
            <v>Correlatos</v>
          </cell>
          <cell r="Q304" t="str">
            <v>ZSAMPLE</v>
          </cell>
          <cell r="T304" t="e">
            <v>#N/A</v>
          </cell>
          <cell r="U304" t="e">
            <v>#N/A</v>
          </cell>
          <cell r="W304">
            <v>42.38</v>
          </cell>
          <cell r="Y304">
            <v>1</v>
          </cell>
        </row>
        <row r="305">
          <cell r="C305" t="str">
            <v>F000151354</v>
          </cell>
          <cell r="D305" t="str">
            <v>HYLO GEL 2mg/ml OPSOL 1 PBTL x 10ml BR*</v>
          </cell>
          <cell r="E305">
            <v>7897137903747</v>
          </cell>
          <cell r="F305">
            <v>80249290033</v>
          </cell>
          <cell r="G305" t="str">
            <v>N/A</v>
          </cell>
          <cell r="H305" t="str">
            <v>NEGATIVA</v>
          </cell>
          <cell r="I305" t="str">
            <v>WYETH INDÚSTRIA FARMACÊUTICA LTDA</v>
          </cell>
          <cell r="J305" t="str">
            <v>HYLO GEL</v>
          </cell>
          <cell r="K305" t="str">
            <v>2mg/ml OPSOL 1 PBTL x 10ml BR</v>
          </cell>
          <cell r="L305" t="e">
            <v>#N/A</v>
          </cell>
          <cell r="M305" t="e">
            <v>#N/A</v>
          </cell>
          <cell r="N305" t="str">
            <v>IM</v>
          </cell>
          <cell r="O305" t="str">
            <v xml:space="preserve">OPHTHALMOLOGY </v>
          </cell>
          <cell r="P305" t="str">
            <v>Correlatos</v>
          </cell>
          <cell r="Q305" t="str">
            <v>ZTRADE</v>
          </cell>
          <cell r="R305" t="str">
            <v>Cadastrar PF18% em todos os Estados (Somente ZA00)</v>
          </cell>
          <cell r="T305">
            <v>1</v>
          </cell>
          <cell r="U305">
            <v>2.8400000000000002E-2</v>
          </cell>
          <cell r="W305">
            <v>51.81</v>
          </cell>
          <cell r="Y305">
            <v>1</v>
          </cell>
        </row>
        <row r="306">
          <cell r="C306" t="str">
            <v>F000151356</v>
          </cell>
          <cell r="D306" t="str">
            <v>HYLO GEL 2mg/ml OPSOL 1PBTLx10ml BR SAM</v>
          </cell>
          <cell r="H306" t="str">
            <v>NEGATIVA</v>
          </cell>
          <cell r="I306" t="str">
            <v>WYETH INDÚSTRIA FARMACÊUTICA LTDA</v>
          </cell>
          <cell r="J306" t="str">
            <v>HYLO GEL</v>
          </cell>
          <cell r="K306" t="str">
            <v>2mg/ml OPSOL 1PBTLx10ml BR SAM</v>
          </cell>
          <cell r="L306" t="e">
            <v>#N/A</v>
          </cell>
          <cell r="M306" t="e">
            <v>#N/A</v>
          </cell>
          <cell r="N306" t="str">
            <v>IM</v>
          </cell>
          <cell r="O306" t="str">
            <v xml:space="preserve">OPHTHALMOLOGY </v>
          </cell>
          <cell r="P306" t="str">
            <v>Correlatos</v>
          </cell>
          <cell r="Q306" t="str">
            <v>ZSAMPLE</v>
          </cell>
          <cell r="T306" t="e">
            <v>#N/A</v>
          </cell>
          <cell r="U306" t="e">
            <v>#N/A</v>
          </cell>
          <cell r="W306">
            <v>47.1</v>
          </cell>
          <cell r="Y306">
            <v>1</v>
          </cell>
        </row>
        <row r="307">
          <cell r="C307" t="str">
            <v>F000028016</v>
          </cell>
          <cell r="D307" t="str">
            <v>IBRANCE 100mg CAP 1x21 BTL BR</v>
          </cell>
          <cell r="E307">
            <v>7891268111996</v>
          </cell>
          <cell r="F307">
            <v>1021602570024</v>
          </cell>
          <cell r="G307">
            <v>552818050064701</v>
          </cell>
          <cell r="H307" t="str">
            <v>NEGATIVA</v>
          </cell>
          <cell r="I307" t="str">
            <v>LABORATÓRIOS PFIZER LTDA</v>
          </cell>
          <cell r="J307" t="str">
            <v>IBRANCE</v>
          </cell>
          <cell r="K307" t="str">
            <v>100mg CAP 1x21 BTL BR</v>
          </cell>
          <cell r="L307" t="str">
            <v>L01H0 - INIBIDORES DE PROTEINA QUINASE</v>
          </cell>
          <cell r="M307" t="str">
            <v>L01H0</v>
          </cell>
          <cell r="N307" t="str">
            <v>IM</v>
          </cell>
          <cell r="O307" t="str">
            <v>Oncology</v>
          </cell>
          <cell r="Q307" t="str">
            <v>ZTRADE</v>
          </cell>
          <cell r="T307">
            <v>1</v>
          </cell>
          <cell r="U307">
            <v>2.8400000000000002E-2</v>
          </cell>
          <cell r="W307">
            <v>15632.18</v>
          </cell>
          <cell r="Y307">
            <v>1</v>
          </cell>
        </row>
        <row r="308">
          <cell r="C308" t="str">
            <v>F000028017</v>
          </cell>
          <cell r="D308" t="str">
            <v>IBRANCE 125mg CAP 1x21 BTL BR</v>
          </cell>
          <cell r="E308">
            <v>7891268112009</v>
          </cell>
          <cell r="F308">
            <v>1021602570016</v>
          </cell>
          <cell r="G308">
            <v>552818050064801</v>
          </cell>
          <cell r="H308" t="str">
            <v>NEGATIVA</v>
          </cell>
          <cell r="I308" t="str">
            <v>LABORATÓRIOS PFIZER LTDA</v>
          </cell>
          <cell r="J308" t="str">
            <v>IBRANCE</v>
          </cell>
          <cell r="K308" t="str">
            <v>125mg CAP 1x21 BTL BR</v>
          </cell>
          <cell r="L308" t="str">
            <v>L01H0 - INIBIDORES DE PROTEINA QUINASE</v>
          </cell>
          <cell r="M308" t="str">
            <v>L01H0</v>
          </cell>
          <cell r="N308" t="str">
            <v>IM</v>
          </cell>
          <cell r="O308" t="str">
            <v>Oncology</v>
          </cell>
          <cell r="Q308" t="str">
            <v>ZTRADE</v>
          </cell>
          <cell r="T308">
            <v>1</v>
          </cell>
          <cell r="U308">
            <v>2.8400000000000002E-2</v>
          </cell>
          <cell r="W308">
            <v>15632.18</v>
          </cell>
          <cell r="Y308">
            <v>1</v>
          </cell>
        </row>
        <row r="309">
          <cell r="C309" t="str">
            <v>F000028015</v>
          </cell>
          <cell r="D309" t="str">
            <v>IBRANCE 75mg CAP 1x21 BTL BR</v>
          </cell>
          <cell r="E309">
            <v>7891268111989</v>
          </cell>
          <cell r="F309">
            <v>1021602570032</v>
          </cell>
          <cell r="G309">
            <v>552818050064601</v>
          </cell>
          <cell r="H309" t="str">
            <v>NEGATIVA</v>
          </cell>
          <cell r="I309" t="str">
            <v>LABORATÓRIOS PFIZER LTDA</v>
          </cell>
          <cell r="J309" t="str">
            <v>IBRANCE</v>
          </cell>
          <cell r="K309" t="str">
            <v>75mg CAP 1x21 BTL BR</v>
          </cell>
          <cell r="L309" t="str">
            <v>L01H0 - INIBIDORES DE PROTEINA QUINASE</v>
          </cell>
          <cell r="M309" t="str">
            <v>L01H0</v>
          </cell>
          <cell r="N309" t="str">
            <v>IM</v>
          </cell>
          <cell r="O309" t="str">
            <v>Oncology</v>
          </cell>
          <cell r="Q309" t="str">
            <v>ZTRADE</v>
          </cell>
          <cell r="T309">
            <v>1</v>
          </cell>
          <cell r="U309">
            <v>2.8400000000000002E-2</v>
          </cell>
          <cell r="W309">
            <v>15632.18</v>
          </cell>
          <cell r="Y309">
            <v>1</v>
          </cell>
        </row>
        <row r="310">
          <cell r="C310" t="str">
            <v>F000166774</v>
          </cell>
          <cell r="D310" t="str">
            <v>INLYTA 1mg FCT 1x180 BTL BR</v>
          </cell>
          <cell r="E310">
            <v>7891268104233</v>
          </cell>
          <cell r="F310">
            <v>1021602400064</v>
          </cell>
          <cell r="G310">
            <v>522216030058601</v>
          </cell>
          <cell r="H310" t="str">
            <v>POSITIVA</v>
          </cell>
          <cell r="I310" t="str">
            <v>LABORATÓRIOS PFIZER LTDA</v>
          </cell>
          <cell r="J310" t="str">
            <v>INLYTA</v>
          </cell>
          <cell r="K310" t="str">
            <v>1 MG COM REV CT FR PLAS OPC X 180</v>
          </cell>
          <cell r="L310" t="str">
            <v>L01H0 - INIBIDORES DE PROTEINA QUINASE</v>
          </cell>
          <cell r="M310" t="str">
            <v>L01H0</v>
          </cell>
          <cell r="N310" t="str">
            <v>IM</v>
          </cell>
          <cell r="O310" t="str">
            <v>Oncology</v>
          </cell>
          <cell r="Q310" t="str">
            <v>ZTRADE</v>
          </cell>
          <cell r="T310">
            <v>1</v>
          </cell>
          <cell r="U310">
            <v>2.8400000000000002E-2</v>
          </cell>
          <cell r="W310">
            <v>9969.73</v>
          </cell>
          <cell r="Y310">
            <v>1</v>
          </cell>
        </row>
        <row r="311">
          <cell r="C311" t="str">
            <v>F000166776</v>
          </cell>
          <cell r="D311" t="str">
            <v>INLYTA 5mg FCT 1x60 BTL BR</v>
          </cell>
          <cell r="E311">
            <v>7891268104257</v>
          </cell>
          <cell r="F311">
            <v>1021602400080</v>
          </cell>
          <cell r="G311">
            <v>522216030058701</v>
          </cell>
          <cell r="H311" t="str">
            <v>POSITIVA</v>
          </cell>
          <cell r="I311" t="str">
            <v>LABORATÓRIOS PFIZER LTDA</v>
          </cell>
          <cell r="J311" t="str">
            <v>INLYTA</v>
          </cell>
          <cell r="K311" t="str">
            <v>5 MG COM REV CT FR PLAS OPC X 60</v>
          </cell>
          <cell r="L311" t="str">
            <v>L01H0 - INIBIDORES DE PROTEINA QUINASE</v>
          </cell>
          <cell r="M311" t="str">
            <v>L01H0</v>
          </cell>
          <cell r="N311" t="str">
            <v>IM</v>
          </cell>
          <cell r="O311" t="str">
            <v>Oncology</v>
          </cell>
          <cell r="Q311" t="str">
            <v>ZTRADE</v>
          </cell>
          <cell r="T311">
            <v>1</v>
          </cell>
          <cell r="U311">
            <v>2.8400000000000002E-2</v>
          </cell>
          <cell r="W311">
            <v>16609.66</v>
          </cell>
          <cell r="Y311">
            <v>1</v>
          </cell>
        </row>
        <row r="312">
          <cell r="C312" t="str">
            <v>F000037132</v>
          </cell>
          <cell r="D312" t="str">
            <v>KIT INFUSAO REMSIMA 1x1 EA BOX BR</v>
          </cell>
          <cell r="H312" t="str">
            <v>NEGATIVA</v>
          </cell>
          <cell r="I312" t="str">
            <v>WYETH INDÚSTRIA FARMACÊUTICA LTDA</v>
          </cell>
          <cell r="J312" t="str">
            <v>REMSIMA</v>
          </cell>
          <cell r="K312" t="str">
            <v>KIT INFUSAO REMSIMA 1x1 EA BOX BR</v>
          </cell>
          <cell r="L312" t="str">
            <v>L04B0 - PRODUTOS ANTI-TNF( FATOR DE NECROSE TUMORAL)</v>
          </cell>
          <cell r="M312" t="str">
            <v>L04B0</v>
          </cell>
          <cell r="N312" t="str">
            <v>IM</v>
          </cell>
          <cell r="O312" t="str">
            <v>BIOSIMILARS</v>
          </cell>
          <cell r="Q312" t="str">
            <v>ZSAMPLE</v>
          </cell>
          <cell r="T312">
            <v>3</v>
          </cell>
          <cell r="U312">
            <v>2.0899999999999998E-2</v>
          </cell>
          <cell r="W312">
            <v>34.22</v>
          </cell>
          <cell r="Y312">
            <v>3</v>
          </cell>
        </row>
        <row r="313">
          <cell r="C313" t="str">
            <v>F000113533</v>
          </cell>
          <cell r="D313" t="str">
            <v>LEGIFOL 10mg/ml SSOL 10x5ml BR</v>
          </cell>
          <cell r="E313">
            <v>7891268104318</v>
          </cell>
          <cell r="H313" t="str">
            <v>POSITIVA</v>
          </cell>
          <cell r="I313" t="str">
            <v>WYETH INDÚSTRIA FARMACÊUTICA LTDA</v>
          </cell>
          <cell r="J313" t="str">
            <v>LEGIFOL CS</v>
          </cell>
          <cell r="K313" t="str">
            <v>10 MG/ML SOL INJ CX 10 AMP PLAS TRANS X 5 ML</v>
          </cell>
          <cell r="L313" t="e">
            <v>#N/A</v>
          </cell>
          <cell r="M313" t="e">
            <v>#N/A</v>
          </cell>
          <cell r="N313" t="str">
            <v>Registro Cancelado</v>
          </cell>
          <cell r="O313" t="str">
            <v xml:space="preserve">OTHERS </v>
          </cell>
          <cell r="Q313" t="str">
            <v>ZTRADE</v>
          </cell>
          <cell r="R313" t="str">
            <v>Não subir preço</v>
          </cell>
          <cell r="T313" t="e">
            <v>#N/A</v>
          </cell>
          <cell r="U313" t="e">
            <v>#N/A</v>
          </cell>
          <cell r="W313">
            <v>609.35</v>
          </cell>
          <cell r="Y313" t="e">
            <v>#N/A</v>
          </cell>
        </row>
        <row r="314">
          <cell r="C314" t="str">
            <v>F000027692</v>
          </cell>
          <cell r="D314" t="str">
            <v>LINEZOLIDA 600MG SFDPO 10x300ML</v>
          </cell>
          <cell r="E314">
            <v>7891045025898</v>
          </cell>
          <cell r="F314">
            <v>1211003210204</v>
          </cell>
          <cell r="G314">
            <v>522715100046906</v>
          </cell>
          <cell r="H314" t="str">
            <v>POSITIVA</v>
          </cell>
          <cell r="I314" t="str">
            <v>WYETH INDÚSTRIA FARMACÊUTICA LTDA</v>
          </cell>
          <cell r="J314" t="str">
            <v>LINEZOLIDA</v>
          </cell>
          <cell r="K314" t="str">
            <v>2MG/ML SOL INJ INFUS IV CT 10 ENV PLAS AL X BOLS PLAS FREEFLEX X 300 ML </v>
          </cell>
          <cell r="L314" t="str">
            <v>J01X9 - TODOS OS OUTROS ANTIBIÓTICOS</v>
          </cell>
          <cell r="M314" t="str">
            <v>J01X9</v>
          </cell>
          <cell r="N314" t="str">
            <v>IM</v>
          </cell>
          <cell r="O314" t="str">
            <v xml:space="preserve"> HOSPITALAR</v>
          </cell>
          <cell r="P314" t="str">
            <v>Genérico</v>
          </cell>
          <cell r="Q314" t="str">
            <v>ZTRADE</v>
          </cell>
          <cell r="R314" t="str">
            <v>Não subir preço</v>
          </cell>
          <cell r="T314">
            <v>3</v>
          </cell>
          <cell r="U314">
            <v>2.0899999999999998E-2</v>
          </cell>
          <cell r="W314">
            <v>1808.21</v>
          </cell>
          <cell r="Y314">
            <v>3</v>
          </cell>
        </row>
        <row r="315">
          <cell r="C315" t="str">
            <v>F000204229</v>
          </cell>
          <cell r="D315" t="str">
            <v>LIPITOR 10mg FCT 1 BLST x 5 EA BR SAM</v>
          </cell>
          <cell r="H315" t="str">
            <v>POSITIVA</v>
          </cell>
          <cell r="I315" t="str">
            <v>WYETH INDÚSTRIA FARMACÊUTICA LTDA</v>
          </cell>
          <cell r="J315" t="str">
            <v>LIPITOR</v>
          </cell>
          <cell r="K315" t="str">
            <v>10 MG COM REV CT BL AL/AL X 30</v>
          </cell>
          <cell r="L315" t="str">
            <v>C10A1 - ESTATINAS, INIBIDORES DA REDUTASE HMG-CoA</v>
          </cell>
          <cell r="M315" t="str">
            <v>C10A1</v>
          </cell>
          <cell r="N315" t="str">
            <v>EM</v>
          </cell>
          <cell r="O315" t="str">
            <v>CARDIO</v>
          </cell>
          <cell r="Q315" t="str">
            <v>ZSAMPLE</v>
          </cell>
          <cell r="T315">
            <v>1</v>
          </cell>
          <cell r="U315">
            <v>2.8400000000000002E-2</v>
          </cell>
          <cell r="W315">
            <v>15.79</v>
          </cell>
          <cell r="Y315">
            <v>1</v>
          </cell>
        </row>
        <row r="316">
          <cell r="C316" t="str">
            <v>F000032143</v>
          </cell>
          <cell r="D316" t="str">
            <v>LIPITOR 10mg FCT 3 BLST x 10 EA BR</v>
          </cell>
          <cell r="E316">
            <v>7891268117110</v>
          </cell>
          <cell r="F316">
            <v>1211004180031</v>
          </cell>
          <cell r="G316">
            <v>522718030076217</v>
          </cell>
          <cell r="H316" t="str">
            <v>POSITIVA</v>
          </cell>
          <cell r="I316" t="str">
            <v>WYETH INDÚSTRIA FARMACÊUTICA LTDA</v>
          </cell>
          <cell r="J316" t="str">
            <v>LIPITOR</v>
          </cell>
          <cell r="K316" t="str">
            <v>10 MG COM REV CT BL AL/AL X 30</v>
          </cell>
          <cell r="L316" t="str">
            <v>C10A1 - ESTATINAS, INIBIDORES DA REDUTASE HMG-CoA</v>
          </cell>
          <cell r="M316" t="str">
            <v>C10A1</v>
          </cell>
          <cell r="N316" t="str">
            <v>EM</v>
          </cell>
          <cell r="O316" t="str">
            <v>CARDIO</v>
          </cell>
          <cell r="Q316" t="str">
            <v>ZTRADE</v>
          </cell>
          <cell r="T316">
            <v>1</v>
          </cell>
          <cell r="U316">
            <v>2.8400000000000002E-2</v>
          </cell>
          <cell r="W316">
            <v>88.31</v>
          </cell>
          <cell r="Y316">
            <v>1</v>
          </cell>
        </row>
        <row r="317">
          <cell r="C317" t="str">
            <v>F000204185</v>
          </cell>
          <cell r="D317" t="str">
            <v>LIPITOR 10mg FCT 3 BLST x 10 EA BR</v>
          </cell>
          <cell r="E317">
            <v>7891268117110</v>
          </cell>
          <cell r="F317">
            <v>1211004180031</v>
          </cell>
          <cell r="G317">
            <v>522718030076217</v>
          </cell>
          <cell r="H317" t="str">
            <v>POSITIVA</v>
          </cell>
          <cell r="I317" t="str">
            <v>WYETH INDÚSTRIA FARMACÊUTICA LTDA</v>
          </cell>
          <cell r="J317" t="str">
            <v>LIPITOR</v>
          </cell>
          <cell r="K317" t="str">
            <v>10 MG COM REV CT BL AL/AL X 30</v>
          </cell>
          <cell r="L317" t="str">
            <v>C10A1 - ESTATINAS, INIBIDORES DA REDUTASE HMG-CoA</v>
          </cell>
          <cell r="M317" t="str">
            <v>C10A1</v>
          </cell>
          <cell r="N317" t="str">
            <v>EM</v>
          </cell>
          <cell r="O317" t="str">
            <v>CARDIO</v>
          </cell>
          <cell r="Q317" t="str">
            <v>ZTRADE</v>
          </cell>
          <cell r="T317">
            <v>1</v>
          </cell>
          <cell r="U317">
            <v>2.8400000000000002E-2</v>
          </cell>
          <cell r="W317">
            <v>88.31</v>
          </cell>
          <cell r="Y317">
            <v>1</v>
          </cell>
        </row>
        <row r="318">
          <cell r="C318" t="str">
            <v>F000024626</v>
          </cell>
          <cell r="D318" t="str">
            <v>LIPITOR 10MG FCT 3 BLSTx10 GOV</v>
          </cell>
          <cell r="E318">
            <v>7891268117110</v>
          </cell>
          <cell r="F318">
            <v>1211004180031</v>
          </cell>
          <cell r="G318">
            <v>522718030076217</v>
          </cell>
          <cell r="H318" t="str">
            <v>POSITIVA</v>
          </cell>
          <cell r="I318" t="str">
            <v>WYETH INDÚSTRIA FARMACÊUTICA LTDA</v>
          </cell>
          <cell r="J318" t="str">
            <v>LIPITOR</v>
          </cell>
          <cell r="K318" t="str">
            <v>10 MG COM REV CT BL AL/AL X 30</v>
          </cell>
          <cell r="L318" t="str">
            <v>C10A1 - ESTATINAS, INIBIDORES DA REDUTASE HMG-CoA</v>
          </cell>
          <cell r="M318" t="str">
            <v>C10A1</v>
          </cell>
          <cell r="N318" t="str">
            <v>EM</v>
          </cell>
          <cell r="O318" t="str">
            <v>CARDIO</v>
          </cell>
          <cell r="Q318" t="str">
            <v>ZTRADE</v>
          </cell>
          <cell r="T318">
            <v>1</v>
          </cell>
          <cell r="U318">
            <v>2.8400000000000002E-2</v>
          </cell>
          <cell r="W318">
            <v>88.31</v>
          </cell>
          <cell r="Y318">
            <v>1</v>
          </cell>
        </row>
        <row r="319">
          <cell r="C319" t="str">
            <v>F000029132</v>
          </cell>
          <cell r="D319" t="str">
            <v>LIPITOR 10mg FCT 3x10 BLST BR</v>
          </cell>
          <cell r="E319">
            <v>7891268117110</v>
          </cell>
          <cell r="F319">
            <v>1211004180031</v>
          </cell>
          <cell r="G319">
            <v>522718030076217</v>
          </cell>
          <cell r="H319" t="str">
            <v>POSITIVA</v>
          </cell>
          <cell r="I319" t="str">
            <v>WYETH INDÚSTRIA FARMACÊUTICA LTDA</v>
          </cell>
          <cell r="J319" t="str">
            <v>LIPITOR</v>
          </cell>
          <cell r="K319" t="str">
            <v>10 MG COM REV CT BL AL/AL X 30</v>
          </cell>
          <cell r="L319" t="str">
            <v>C10A1 - ESTATINAS, INIBIDORES DA REDUTASE HMG-CoA</v>
          </cell>
          <cell r="M319" t="str">
            <v>C10A1</v>
          </cell>
          <cell r="N319" t="str">
            <v>EM</v>
          </cell>
          <cell r="O319" t="str">
            <v>CARDIO</v>
          </cell>
          <cell r="Q319" t="str">
            <v>ZTRADE</v>
          </cell>
          <cell r="T319">
            <v>1</v>
          </cell>
          <cell r="U319">
            <v>2.8400000000000002E-2</v>
          </cell>
          <cell r="W319">
            <v>88.31</v>
          </cell>
          <cell r="Y319">
            <v>1</v>
          </cell>
        </row>
        <row r="320">
          <cell r="C320" t="str">
            <v>F000204191</v>
          </cell>
          <cell r="D320" t="str">
            <v>LIPITOR 10mg FCT 9 BLST x 10 EA BR</v>
          </cell>
          <cell r="E320">
            <v>7891268117776</v>
          </cell>
          <cell r="F320">
            <v>1211004180147</v>
          </cell>
          <cell r="G320">
            <v>522718030076317</v>
          </cell>
          <cell r="H320" t="str">
            <v>POSITIVA</v>
          </cell>
          <cell r="I320" t="str">
            <v>WYETH INDÚSTRIA FARMACÊUTICA LTDA</v>
          </cell>
          <cell r="J320" t="str">
            <v>LIPITOR</v>
          </cell>
          <cell r="K320" t="str">
            <v>10 MG COM REV CT BL AL/AL X 90</v>
          </cell>
          <cell r="L320" t="str">
            <v>C10A1 - ESTATINAS, INIBIDORES DA REDUTASE HMG-CoA</v>
          </cell>
          <cell r="M320" t="str">
            <v>C10A1</v>
          </cell>
          <cell r="N320" t="str">
            <v>EM</v>
          </cell>
          <cell r="O320" t="str">
            <v>CARDIO</v>
          </cell>
          <cell r="Q320" t="str">
            <v>ZTRADE</v>
          </cell>
          <cell r="T320">
            <v>1</v>
          </cell>
          <cell r="U320">
            <v>2.8400000000000002E-2</v>
          </cell>
          <cell r="W320">
            <v>264.92</v>
          </cell>
          <cell r="Y320">
            <v>1</v>
          </cell>
        </row>
        <row r="321">
          <cell r="C321" t="str">
            <v>F000024842</v>
          </cell>
          <cell r="D321" t="str">
            <v>LIPITOR 20MG CAP 1x30 BLST GOV</v>
          </cell>
          <cell r="E321">
            <v>7891268117127</v>
          </cell>
          <cell r="F321">
            <v>1211004180066</v>
          </cell>
          <cell r="G321">
            <v>522718030076417</v>
          </cell>
          <cell r="H321" t="str">
            <v>POSITIVA</v>
          </cell>
          <cell r="I321" t="str">
            <v>WYETH INDÚSTRIA FARMACÊUTICA LTDA</v>
          </cell>
          <cell r="J321" t="str">
            <v>LIPITOR</v>
          </cell>
          <cell r="K321" t="str">
            <v>20 MG COM REV CT BL AL/AL X 30</v>
          </cell>
          <cell r="L321" t="str">
            <v>C10A1 - ESTATINAS, INIBIDORES DA REDUTASE HMG-CoA</v>
          </cell>
          <cell r="M321" t="str">
            <v>C10A1</v>
          </cell>
          <cell r="N321" t="str">
            <v>EM</v>
          </cell>
          <cell r="O321" t="str">
            <v>CARDIO</v>
          </cell>
          <cell r="Q321" t="str">
            <v>ZTRADE</v>
          </cell>
          <cell r="T321">
            <v>1</v>
          </cell>
          <cell r="U321">
            <v>2.8400000000000002E-2</v>
          </cell>
          <cell r="W321">
            <v>108.29</v>
          </cell>
          <cell r="Y321">
            <v>1</v>
          </cell>
        </row>
        <row r="322">
          <cell r="C322" t="str">
            <v>F000204180</v>
          </cell>
          <cell r="D322" t="str">
            <v>LIPITOR 20mg FCT 1 BLST x 10 EA BR</v>
          </cell>
          <cell r="E322">
            <v>7891268116878</v>
          </cell>
          <cell r="F322">
            <v>1211004180041</v>
          </cell>
          <cell r="G322">
            <v>522718030076617</v>
          </cell>
          <cell r="H322" t="str">
            <v>POSITIVA</v>
          </cell>
          <cell r="I322" t="str">
            <v>WYETH INDÚSTRIA FARMACÊUTICA LTDA</v>
          </cell>
          <cell r="J322" t="str">
            <v>LIPITOR</v>
          </cell>
          <cell r="K322" t="str">
            <v>20 MG COM REV CT BL AL/AL X 10 </v>
          </cell>
          <cell r="L322" t="str">
            <v>C10A1 - ESTATINAS, INIBIDORES DA REDUTASE HMG-CoA</v>
          </cell>
          <cell r="M322" t="str">
            <v>C10A1</v>
          </cell>
          <cell r="N322" t="str">
            <v>EM</v>
          </cell>
          <cell r="O322" t="str">
            <v>CARDIO</v>
          </cell>
          <cell r="Q322" t="str">
            <v>ZTRADE</v>
          </cell>
          <cell r="T322">
            <v>1</v>
          </cell>
          <cell r="U322">
            <v>2.8400000000000002E-2</v>
          </cell>
          <cell r="W322">
            <v>36.11</v>
          </cell>
          <cell r="Y322">
            <v>1</v>
          </cell>
        </row>
        <row r="323">
          <cell r="C323" t="str">
            <v>F000204239</v>
          </cell>
          <cell r="D323" t="str">
            <v>LIPITOR 20mg FCT 1 BLST x 5 EA BR SAM</v>
          </cell>
          <cell r="H323" t="str">
            <v>POSITIVA</v>
          </cell>
          <cell r="I323" t="str">
            <v>WYETH INDÚSTRIA FARMACÊUTICA LTDA</v>
          </cell>
          <cell r="J323" t="str">
            <v>LIPITOR</v>
          </cell>
          <cell r="K323" t="str">
            <v>20 MG COM REV CT BL AL/AL X 10 </v>
          </cell>
          <cell r="L323" t="str">
            <v>C10A1 - ESTATINAS, INIBIDORES DA REDUTASE HMG-CoA</v>
          </cell>
          <cell r="M323" t="str">
            <v>C10A1</v>
          </cell>
          <cell r="N323" t="str">
            <v>EM</v>
          </cell>
          <cell r="O323" t="str">
            <v>CARDIO</v>
          </cell>
          <cell r="Q323" t="str">
            <v>ZSAMPLE</v>
          </cell>
          <cell r="T323">
            <v>1</v>
          </cell>
          <cell r="U323">
            <v>2.8400000000000002E-2</v>
          </cell>
          <cell r="W323">
            <v>18.059999999999999</v>
          </cell>
          <cell r="Y323">
            <v>1</v>
          </cell>
        </row>
        <row r="324">
          <cell r="C324" t="str">
            <v>F000204167</v>
          </cell>
          <cell r="D324" t="str">
            <v>LIPITOR 20mg FCT 3 BLST x 10 EA BR</v>
          </cell>
          <cell r="E324">
            <v>7891268117127</v>
          </cell>
          <cell r="F324">
            <v>1211004180066</v>
          </cell>
          <cell r="G324">
            <v>522718030076417</v>
          </cell>
          <cell r="H324" t="str">
            <v>POSITIVA</v>
          </cell>
          <cell r="I324" t="str">
            <v>WYETH INDÚSTRIA FARMACÊUTICA LTDA</v>
          </cell>
          <cell r="J324" t="str">
            <v>LIPITOR</v>
          </cell>
          <cell r="K324" t="str">
            <v>20 MG COM REV CT BL AL/AL X 30</v>
          </cell>
          <cell r="L324" t="str">
            <v>C10A1 - ESTATINAS, INIBIDORES DA REDUTASE HMG-CoA</v>
          </cell>
          <cell r="M324" t="str">
            <v>C10A1</v>
          </cell>
          <cell r="N324" t="str">
            <v>EM</v>
          </cell>
          <cell r="O324" t="str">
            <v>CARDIO</v>
          </cell>
          <cell r="Q324" t="str">
            <v>ZTRADE</v>
          </cell>
          <cell r="T324">
            <v>1</v>
          </cell>
          <cell r="U324">
            <v>2.8400000000000002E-2</v>
          </cell>
          <cell r="W324">
            <v>108.29</v>
          </cell>
          <cell r="Y324">
            <v>1</v>
          </cell>
        </row>
        <row r="325">
          <cell r="C325" t="str">
            <v>F000204186</v>
          </cell>
          <cell r="D325" t="str">
            <v>LIPITOR 20mg FCT 3 BLST x 10 EA BR</v>
          </cell>
          <cell r="E325">
            <v>7891268117127</v>
          </cell>
          <cell r="F325">
            <v>1211004180066</v>
          </cell>
          <cell r="G325">
            <v>522718030076417</v>
          </cell>
          <cell r="H325" t="str">
            <v>POSITIVA</v>
          </cell>
          <cell r="I325" t="str">
            <v>WYETH INDÚSTRIA FARMACÊUTICA LTDA</v>
          </cell>
          <cell r="J325" t="str">
            <v>LIPITOR</v>
          </cell>
          <cell r="K325" t="str">
            <v>20 MG COM REV CT BL AL/AL X 30</v>
          </cell>
          <cell r="L325" t="str">
            <v>C10A1 - ESTATINAS, INIBIDORES DA REDUTASE HMG-CoA</v>
          </cell>
          <cell r="M325" t="str">
            <v>C10A1</v>
          </cell>
          <cell r="N325" t="str">
            <v>EM</v>
          </cell>
          <cell r="O325" t="str">
            <v>CARDIO</v>
          </cell>
          <cell r="Q325" t="str">
            <v>ZTRADE</v>
          </cell>
          <cell r="T325">
            <v>1</v>
          </cell>
          <cell r="U325">
            <v>2.8400000000000002E-2</v>
          </cell>
          <cell r="W325">
            <v>108.29</v>
          </cell>
          <cell r="Y325">
            <v>1</v>
          </cell>
        </row>
        <row r="326">
          <cell r="C326" t="str">
            <v>F000029134</v>
          </cell>
          <cell r="D326" t="str">
            <v>LIPITOR 20mg FCT 3x10 BLST BR</v>
          </cell>
          <cell r="E326">
            <v>7891268117127</v>
          </cell>
          <cell r="F326">
            <v>1211004180066</v>
          </cell>
          <cell r="G326">
            <v>522718030076417</v>
          </cell>
          <cell r="H326" t="str">
            <v>POSITIVA</v>
          </cell>
          <cell r="I326" t="str">
            <v>WYETH INDÚSTRIA FARMACÊUTICA LTDA</v>
          </cell>
          <cell r="J326" t="str">
            <v>LIPITOR</v>
          </cell>
          <cell r="K326" t="str">
            <v>20 MG COM REV CT BL AL/AL X 30</v>
          </cell>
          <cell r="L326" t="str">
            <v>C10A1 - ESTATINAS, INIBIDORES DA REDUTASE HMG-CoA</v>
          </cell>
          <cell r="M326" t="str">
            <v>C10A1</v>
          </cell>
          <cell r="N326" t="str">
            <v>EM</v>
          </cell>
          <cell r="O326" t="str">
            <v>CARDIO</v>
          </cell>
          <cell r="Q326" t="str">
            <v>ZTRADE</v>
          </cell>
          <cell r="T326">
            <v>1</v>
          </cell>
          <cell r="U326">
            <v>2.8400000000000002E-2</v>
          </cell>
          <cell r="W326">
            <v>108.29</v>
          </cell>
          <cell r="Y326">
            <v>1</v>
          </cell>
        </row>
        <row r="327">
          <cell r="C327" t="str">
            <v>F000204192</v>
          </cell>
          <cell r="D327" t="str">
            <v>LIPITOR 20mg FCT 9 BLST x 10 EA BR</v>
          </cell>
          <cell r="E327">
            <v>7891268117790</v>
          </cell>
          <cell r="F327">
            <v>1211004180163</v>
          </cell>
          <cell r="G327">
            <v>522718030076517</v>
          </cell>
          <cell r="H327" t="str">
            <v>POSITIVA</v>
          </cell>
          <cell r="I327" t="str">
            <v>WYETH INDÚSTRIA FARMACÊUTICA LTDA</v>
          </cell>
          <cell r="J327" t="str">
            <v>LIPITOR</v>
          </cell>
          <cell r="K327" t="str">
            <v>20 MG COM REV CT BL AL/AL X 90</v>
          </cell>
          <cell r="L327" t="str">
            <v>C10A1 - ESTATINAS, INIBIDORES DA REDUTASE HMG-CoA</v>
          </cell>
          <cell r="M327" t="str">
            <v>C10A1</v>
          </cell>
          <cell r="N327" t="str">
            <v>EM</v>
          </cell>
          <cell r="O327" t="str">
            <v>CARDIO</v>
          </cell>
          <cell r="Q327" t="str">
            <v>ZTRADE</v>
          </cell>
          <cell r="T327">
            <v>1</v>
          </cell>
          <cell r="U327">
            <v>2.8400000000000002E-2</v>
          </cell>
          <cell r="W327">
            <v>324.86</v>
          </cell>
          <cell r="Y327">
            <v>1</v>
          </cell>
        </row>
        <row r="328">
          <cell r="C328" t="str">
            <v>F000129578</v>
          </cell>
          <cell r="D328" t="str">
            <v>LIPITOR 40mg FCT 1x10 BLS BR</v>
          </cell>
          <cell r="E328">
            <v>7891268116885</v>
          </cell>
          <cell r="F328">
            <v>1211004180074</v>
          </cell>
          <cell r="G328">
            <v>522718030076817</v>
          </cell>
          <cell r="H328" t="str">
            <v>POSITIVA</v>
          </cell>
          <cell r="I328" t="str">
            <v>WYETH INDÚSTRIA FARMACÊUTICA LTDA</v>
          </cell>
          <cell r="J328" t="str">
            <v>LIPITOR</v>
          </cell>
          <cell r="K328" t="str">
            <v>40 MG COM REV CT BL AL/AL X 10 </v>
          </cell>
          <cell r="L328" t="str">
            <v>C10A1 - ESTATINAS, INIBIDORES DA REDUTASE HMG-CoA</v>
          </cell>
          <cell r="M328" t="str">
            <v>C10A1</v>
          </cell>
          <cell r="N328" t="str">
            <v>EM</v>
          </cell>
          <cell r="O328" t="str">
            <v>CARDIO</v>
          </cell>
          <cell r="Q328" t="str">
            <v>ZTRADE</v>
          </cell>
          <cell r="T328">
            <v>1</v>
          </cell>
          <cell r="U328">
            <v>2.8400000000000002E-2</v>
          </cell>
          <cell r="W328">
            <v>53.09</v>
          </cell>
          <cell r="Y328">
            <v>1</v>
          </cell>
        </row>
        <row r="329">
          <cell r="C329" t="str">
            <v>F000101184</v>
          </cell>
          <cell r="D329" t="str">
            <v>LIPITOR 40mg FCT 1x7 BLS MS BR</v>
          </cell>
          <cell r="H329" t="str">
            <v>POSITIVA</v>
          </cell>
          <cell r="I329" t="str">
            <v>WYETH INDÚSTRIA FARMACÊUTICA LTDA</v>
          </cell>
          <cell r="J329" t="str">
            <v>LIPITOR</v>
          </cell>
          <cell r="K329" t="str">
            <v>40 MG COM REV CT BL AL/AL X 10 </v>
          </cell>
          <cell r="L329" t="str">
            <v>C10A1 - ESTATINAS, INIBIDORES DA REDUTASE HMG-CoA</v>
          </cell>
          <cell r="M329" t="str">
            <v>C10A1</v>
          </cell>
          <cell r="N329" t="str">
            <v>EM</v>
          </cell>
          <cell r="O329" t="str">
            <v>CARDIO</v>
          </cell>
          <cell r="Q329" t="str">
            <v>ZSAMPLE</v>
          </cell>
          <cell r="T329">
            <v>1</v>
          </cell>
          <cell r="U329">
            <v>2.8400000000000002E-2</v>
          </cell>
          <cell r="W329">
            <v>37.15</v>
          </cell>
          <cell r="Y329">
            <v>1</v>
          </cell>
        </row>
        <row r="330">
          <cell r="C330" t="str">
            <v>F000128901</v>
          </cell>
          <cell r="D330" t="str">
            <v>LIPITOR 40mg FCT 3x10 BLS BR</v>
          </cell>
          <cell r="E330">
            <v>7891268117165</v>
          </cell>
          <cell r="F330">
            <v>1211004180090</v>
          </cell>
          <cell r="G330">
            <v>522718030076717</v>
          </cell>
          <cell r="H330" t="str">
            <v>POSITIVA</v>
          </cell>
          <cell r="I330" t="str">
            <v>WYETH INDÚSTRIA FARMACÊUTICA LTDA</v>
          </cell>
          <cell r="J330" t="str">
            <v>LIPITOR</v>
          </cell>
          <cell r="K330" t="str">
            <v>40 MG COM REV CT BL AL/AL X 30</v>
          </cell>
          <cell r="L330" t="str">
            <v>C10A1 - ESTATINAS, INIBIDORES DA REDUTASE HMG-CoA</v>
          </cell>
          <cell r="M330" t="str">
            <v>C10A1</v>
          </cell>
          <cell r="N330" t="str">
            <v>EM</v>
          </cell>
          <cell r="O330" t="str">
            <v>CARDIO</v>
          </cell>
          <cell r="Q330" t="str">
            <v>ZTRADE</v>
          </cell>
          <cell r="T330">
            <v>1</v>
          </cell>
          <cell r="U330">
            <v>2.8400000000000002E-2</v>
          </cell>
          <cell r="W330">
            <v>159.22999999999999</v>
          </cell>
          <cell r="Y330">
            <v>1</v>
          </cell>
        </row>
        <row r="331">
          <cell r="C331" t="str">
            <v>F000128903</v>
          </cell>
          <cell r="D331" t="str">
            <v>LIPITOR 80mg FCT 3x10 BLS BR</v>
          </cell>
          <cell r="E331">
            <v>7891268117172</v>
          </cell>
          <cell r="F331">
            <v>1211004180120</v>
          </cell>
          <cell r="G331">
            <v>522718030076917</v>
          </cell>
          <cell r="H331" t="str">
            <v>POSITIVA</v>
          </cell>
          <cell r="I331" t="str">
            <v>WYETH INDÚSTRIA FARMACÊUTICA LTDA</v>
          </cell>
          <cell r="J331" t="str">
            <v>LIPITOR</v>
          </cell>
          <cell r="K331" t="str">
            <v>80 MG COM REV CT BL AL/AL X 30</v>
          </cell>
          <cell r="L331" t="str">
            <v>C10A1 - ESTATINAS, INIBIDORES DA REDUTASE HMG-CoA</v>
          </cell>
          <cell r="M331" t="str">
            <v>C10A1</v>
          </cell>
          <cell r="N331" t="str">
            <v>EM</v>
          </cell>
          <cell r="O331" t="str">
            <v>CARDIO</v>
          </cell>
          <cell r="Q331" t="str">
            <v>ZTRADE</v>
          </cell>
          <cell r="T331">
            <v>1</v>
          </cell>
          <cell r="U331">
            <v>2.8400000000000002E-2</v>
          </cell>
          <cell r="W331">
            <v>159.22999999999999</v>
          </cell>
          <cell r="Y331">
            <v>1</v>
          </cell>
        </row>
        <row r="332">
          <cell r="C332" t="str">
            <v>F000113537</v>
          </cell>
          <cell r="D332" t="str">
            <v>LONITEN 10mg tab 3x10 BLST BR</v>
          </cell>
          <cell r="E332">
            <v>7891268104615</v>
          </cell>
          <cell r="F332">
            <v>1211003820029</v>
          </cell>
          <cell r="G332">
            <v>522717110061017</v>
          </cell>
          <cell r="H332" t="str">
            <v>POSITIVA</v>
          </cell>
          <cell r="I332" t="str">
            <v>WYETH INDÚSTRIA FARMACÊUTICA LTDA</v>
          </cell>
          <cell r="J332" t="str">
            <v>LONITEN</v>
          </cell>
          <cell r="K332" t="str">
            <v>10 MG COM CT BL AL PLAS INC X 30</v>
          </cell>
          <cell r="L332" t="str">
            <v>C02A2 - ANTI-HIPERTENSIVOS PURO-AÇÃO PERIFÉRICA</v>
          </cell>
          <cell r="M332" t="str">
            <v>C02A2</v>
          </cell>
          <cell r="N332" t="str">
            <v>IM</v>
          </cell>
          <cell r="O332" t="str">
            <v>CARDIO OTHER</v>
          </cell>
          <cell r="Q332" t="str">
            <v>ZTRADE</v>
          </cell>
          <cell r="T332">
            <v>2</v>
          </cell>
          <cell r="U332">
            <v>2.47E-2</v>
          </cell>
          <cell r="W332">
            <v>39.19</v>
          </cell>
          <cell r="Y332">
            <v>2</v>
          </cell>
        </row>
        <row r="333">
          <cell r="C333" t="str">
            <v>F000204199</v>
          </cell>
          <cell r="D333" t="str">
            <v>LOPID 600mg FCT 2 BLST x 12 EA BR</v>
          </cell>
          <cell r="E333">
            <v>7891268119503</v>
          </cell>
          <cell r="F333">
            <v>1211004150027</v>
          </cell>
          <cell r="G333">
            <v>522718010071917</v>
          </cell>
          <cell r="H333" t="str">
            <v>POSITIVA</v>
          </cell>
          <cell r="I333" t="str">
            <v>WYETH INDÚSTRIA FARMACÊUTICA LTDA</v>
          </cell>
          <cell r="J333" t="str">
            <v>LOPID</v>
          </cell>
          <cell r="K333" t="str">
            <v>600 MG COM REV CT BL AL PLAS INC X 24</v>
          </cell>
          <cell r="L333" t="str">
            <v>C10A2 - FIBRATOS</v>
          </cell>
          <cell r="M333" t="str">
            <v>C10A2</v>
          </cell>
          <cell r="N333" t="str">
            <v>IM</v>
          </cell>
          <cell r="O333" t="str">
            <v>CARDIO OTHER</v>
          </cell>
          <cell r="Q333" t="str">
            <v>ZTRADE</v>
          </cell>
          <cell r="T333">
            <v>2</v>
          </cell>
          <cell r="U333">
            <v>2.47E-2</v>
          </cell>
          <cell r="W333">
            <v>103.25</v>
          </cell>
          <cell r="Y333">
            <v>2</v>
          </cell>
        </row>
        <row r="334">
          <cell r="C334" t="str">
            <v>F000204193</v>
          </cell>
          <cell r="D334" t="str">
            <v>LOPID 900mg FCT 1 BLST x 10 EA BR</v>
          </cell>
          <cell r="E334">
            <v>7891268117844</v>
          </cell>
          <cell r="F334">
            <v>1211004150051</v>
          </cell>
          <cell r="G334">
            <v>522718010072017</v>
          </cell>
          <cell r="H334" t="str">
            <v>POSITIVA</v>
          </cell>
          <cell r="I334" t="str">
            <v>WYETH INDÚSTRIA FARMACÊUTICA LTDA</v>
          </cell>
          <cell r="J334" t="str">
            <v>LOPID</v>
          </cell>
          <cell r="K334" t="str">
            <v>900 MG COM REV CT BL AL PLAS INC X 10</v>
          </cell>
          <cell r="L334" t="str">
            <v>C10A2 - FIBRATOS</v>
          </cell>
          <cell r="M334" t="str">
            <v>C10A2</v>
          </cell>
          <cell r="N334" t="str">
            <v>IM</v>
          </cell>
          <cell r="O334" t="str">
            <v>CARDIO OTHER</v>
          </cell>
          <cell r="Q334" t="str">
            <v>ZTRADE</v>
          </cell>
          <cell r="T334">
            <v>2</v>
          </cell>
          <cell r="U334">
            <v>2.47E-2</v>
          </cell>
          <cell r="W334">
            <v>63.26</v>
          </cell>
          <cell r="Y334">
            <v>2</v>
          </cell>
        </row>
        <row r="335">
          <cell r="C335" t="str">
            <v>F000146300</v>
          </cell>
          <cell r="D335" t="str">
            <v>LORAX(B1) 1MG 1x30 TB</v>
          </cell>
          <cell r="E335">
            <v>7891045008396</v>
          </cell>
          <cell r="F335">
            <v>1211000350110</v>
          </cell>
          <cell r="G335">
            <v>522701603111417</v>
          </cell>
          <cell r="H335" t="str">
            <v>POSITIVA</v>
          </cell>
          <cell r="I335" t="str">
            <v>WYETH INDÚSTRIA FARMACÊUTICA LTDA</v>
          </cell>
          <cell r="J335" t="str">
            <v>LORAX</v>
          </cell>
          <cell r="K335" t="str">
            <v>1 MG COM CT BL AL PLAS INC X 30</v>
          </cell>
          <cell r="L335" t="str">
            <v>N05C0 - TRANQUILIZANTES</v>
          </cell>
          <cell r="M335" t="str">
            <v>N05C0</v>
          </cell>
          <cell r="N335" t="str">
            <v>IM</v>
          </cell>
          <cell r="O335" t="str">
            <v>SNC</v>
          </cell>
          <cell r="Q335" t="str">
            <v>ZTRADE</v>
          </cell>
          <cell r="T335">
            <v>1</v>
          </cell>
          <cell r="U335">
            <v>2.8400000000000002E-2</v>
          </cell>
          <cell r="W335">
            <v>18.38</v>
          </cell>
          <cell r="Y335">
            <v>1</v>
          </cell>
        </row>
        <row r="336">
          <cell r="C336" t="str">
            <v>F000146302</v>
          </cell>
          <cell r="D336" t="str">
            <v>LORAX(B1) 2MG 1x30 TB</v>
          </cell>
          <cell r="E336">
            <v>7891045008402</v>
          </cell>
          <cell r="F336">
            <v>1211000350129</v>
          </cell>
          <cell r="G336">
            <v>522701604118415</v>
          </cell>
          <cell r="H336" t="str">
            <v>POSITIVA</v>
          </cell>
          <cell r="I336" t="str">
            <v>WYETH INDÚSTRIA FARMACÊUTICA LTDA</v>
          </cell>
          <cell r="J336" t="str">
            <v>LORAX</v>
          </cell>
          <cell r="K336" t="str">
            <v>2 MG COM CT BL AL PLAS INC X 30</v>
          </cell>
          <cell r="L336" t="str">
            <v>N05C0 - TRANQUILIZANTES</v>
          </cell>
          <cell r="M336" t="str">
            <v>N05C0</v>
          </cell>
          <cell r="N336" t="str">
            <v>IM</v>
          </cell>
          <cell r="O336" t="str">
            <v>SNC</v>
          </cell>
          <cell r="Q336" t="str">
            <v>ZTRADE</v>
          </cell>
          <cell r="T336">
            <v>1</v>
          </cell>
          <cell r="U336">
            <v>2.8400000000000002E-2</v>
          </cell>
          <cell r="W336">
            <v>26.04</v>
          </cell>
          <cell r="Y336">
            <v>1</v>
          </cell>
        </row>
        <row r="337">
          <cell r="C337" t="str">
            <v>F000125998</v>
          </cell>
          <cell r="D337" t="str">
            <v>LYRICA 150mg CAP 2x14 BLS BR</v>
          </cell>
          <cell r="E337">
            <v>7891268116359</v>
          </cell>
          <cell r="F337">
            <v>1021601550240</v>
          </cell>
          <cell r="G337">
            <v>522242410114312</v>
          </cell>
          <cell r="H337" t="str">
            <v>POSITIVA</v>
          </cell>
          <cell r="I337" t="str">
            <v>LABORATÓRIOS PFIZER LTDA</v>
          </cell>
          <cell r="J337" t="str">
            <v>LYRICA</v>
          </cell>
          <cell r="K337" t="str">
            <v>150 MG CAP GEL DURA CT BL AL PLAS INC X 28</v>
          </cell>
          <cell r="L337" t="str">
            <v>N03A0 - ANTIEPILÉPTICOS</v>
          </cell>
          <cell r="M337" t="str">
            <v>N03A0</v>
          </cell>
          <cell r="N337" t="str">
            <v>EM</v>
          </cell>
          <cell r="O337" t="str">
            <v>Internal Medicine</v>
          </cell>
          <cell r="Q337" t="str">
            <v>ZTRADE</v>
          </cell>
          <cell r="T337">
            <v>1</v>
          </cell>
          <cell r="U337">
            <v>2.8400000000000002E-2</v>
          </cell>
          <cell r="W337">
            <v>157.87</v>
          </cell>
          <cell r="Y337">
            <v>1</v>
          </cell>
        </row>
        <row r="338">
          <cell r="C338" t="str">
            <v>F000679206</v>
          </cell>
          <cell r="D338" t="str">
            <v>LYRICA 25mg CAP 1x14 BLS BR</v>
          </cell>
          <cell r="E338">
            <v>7891268116083</v>
          </cell>
          <cell r="F338">
            <v>1021601550437</v>
          </cell>
          <cell r="G338">
            <v>522216040058903</v>
          </cell>
          <cell r="H338" t="str">
            <v>POSITIVA</v>
          </cell>
          <cell r="I338" t="str">
            <v>LABORATÓRIOS PFIZER LTDA</v>
          </cell>
          <cell r="J338" t="str">
            <v>LYRICA</v>
          </cell>
          <cell r="K338" t="str">
            <v>25 MG CAP GEL DURA CT BL AL PLAS INC X 14</v>
          </cell>
          <cell r="L338" t="str">
            <v>N03A0 - ANTIEPILÉPTICOS</v>
          </cell>
          <cell r="M338" t="str">
            <v>N03A0</v>
          </cell>
          <cell r="N338" t="str">
            <v>EM</v>
          </cell>
          <cell r="O338" t="str">
            <v>Internal Medicine</v>
          </cell>
          <cell r="Q338" t="str">
            <v>ZTRADE</v>
          </cell>
          <cell r="T338">
            <v>1</v>
          </cell>
          <cell r="U338">
            <v>2.8400000000000002E-2</v>
          </cell>
          <cell r="W338">
            <v>12.51</v>
          </cell>
          <cell r="Y338">
            <v>1</v>
          </cell>
        </row>
        <row r="339">
          <cell r="C339" t="str">
            <v>F000127452</v>
          </cell>
          <cell r="D339" t="str">
            <v>LYRICA 75mg CAP 1x14 BLS BR</v>
          </cell>
          <cell r="E339">
            <v>7891268116243</v>
          </cell>
          <cell r="F339">
            <v>1021601550127</v>
          </cell>
          <cell r="G339">
            <v>522242437111314</v>
          </cell>
          <cell r="H339" t="str">
            <v>POSITIVA</v>
          </cell>
          <cell r="I339" t="str">
            <v>LABORATÓRIOS PFIZER LTDA</v>
          </cell>
          <cell r="J339" t="str">
            <v>LYRICA</v>
          </cell>
          <cell r="K339" t="str">
            <v>75 MG CAP GEL DURA CT BL AL PLAS INC X 14</v>
          </cell>
          <cell r="L339" t="str">
            <v>N03A0 - ANTIEPILÉPTICOS</v>
          </cell>
          <cell r="M339" t="str">
            <v>N03A0</v>
          </cell>
          <cell r="N339" t="str">
            <v>EM</v>
          </cell>
          <cell r="O339" t="str">
            <v>Internal Medicine</v>
          </cell>
          <cell r="Q339" t="str">
            <v>ZTRADE</v>
          </cell>
          <cell r="T339">
            <v>1</v>
          </cell>
          <cell r="U339">
            <v>2.8400000000000002E-2</v>
          </cell>
          <cell r="W339">
            <v>51.48</v>
          </cell>
          <cell r="Y339">
            <v>1</v>
          </cell>
        </row>
        <row r="340">
          <cell r="C340" t="str">
            <v>F000127458</v>
          </cell>
          <cell r="D340" t="str">
            <v>LYRICA 75mg CAP 1x14 BLS SAM BR</v>
          </cell>
          <cell r="H340" t="str">
            <v>POSITIVA</v>
          </cell>
          <cell r="I340" t="str">
            <v>LABORATÓRIOS PFIZER LTDA</v>
          </cell>
          <cell r="J340" t="str">
            <v>LYRICA</v>
          </cell>
          <cell r="K340" t="str">
            <v>75 MG CAP GEL DURA CT BL AL PLAS INC X 14</v>
          </cell>
          <cell r="L340" t="str">
            <v>N03A0 - ANTIEPILÉPTICOS</v>
          </cell>
          <cell r="M340" t="str">
            <v>N03A0</v>
          </cell>
          <cell r="N340" t="str">
            <v>EM</v>
          </cell>
          <cell r="O340" t="str">
            <v>Internal Medicine</v>
          </cell>
          <cell r="Q340" t="str">
            <v>ZSAMPLE</v>
          </cell>
          <cell r="T340">
            <v>1</v>
          </cell>
          <cell r="U340">
            <v>2.8400000000000002E-2</v>
          </cell>
          <cell r="W340">
            <v>51.48</v>
          </cell>
          <cell r="Y340">
            <v>1</v>
          </cell>
        </row>
        <row r="341">
          <cell r="C341" t="str">
            <v>F000127454</v>
          </cell>
          <cell r="D341" t="str">
            <v>LYRICA 75mg CAP 2x14 BLS BR</v>
          </cell>
          <cell r="E341">
            <v>7891268116250</v>
          </cell>
          <cell r="F341">
            <v>1021601550143</v>
          </cell>
          <cell r="G341">
            <v>522242439112318</v>
          </cell>
          <cell r="H341" t="str">
            <v>POSITIVA</v>
          </cell>
          <cell r="I341" t="str">
            <v>LABORATÓRIOS PFIZER LTDA</v>
          </cell>
          <cell r="J341" t="str">
            <v>LYRICA</v>
          </cell>
          <cell r="K341" t="str">
            <v>75 MG CAP GEL DURA CT BL AL PLAS INC X 28</v>
          </cell>
          <cell r="L341" t="str">
            <v>N03A0 - ANTIEPILÉPTICOS</v>
          </cell>
          <cell r="M341" t="str">
            <v>N03A0</v>
          </cell>
          <cell r="N341" t="str">
            <v>EM</v>
          </cell>
          <cell r="O341" t="str">
            <v>Internal Medicine</v>
          </cell>
          <cell r="Q341" t="str">
            <v>ZTRADE</v>
          </cell>
          <cell r="T341">
            <v>1</v>
          </cell>
          <cell r="U341">
            <v>2.8400000000000002E-2</v>
          </cell>
          <cell r="W341">
            <v>102.94</v>
          </cell>
          <cell r="Y341">
            <v>1</v>
          </cell>
        </row>
        <row r="342">
          <cell r="C342" t="str">
            <v>F000148824</v>
          </cell>
          <cell r="D342" t="str">
            <v>MAGNESIA BISURADA 1X200 TB</v>
          </cell>
          <cell r="E342">
            <v>7891045039987</v>
          </cell>
          <cell r="F342">
            <v>1021602480041</v>
          </cell>
          <cell r="G342">
            <v>552817090002117</v>
          </cell>
          <cell r="H342" t="str">
            <v>NEGATIVA</v>
          </cell>
          <cell r="I342" t="str">
            <v>CONSUMER</v>
          </cell>
          <cell r="J342" t="str">
            <v>MAGNÉSIA BISURADA</v>
          </cell>
          <cell r="K342" t="str">
            <v>63,70 MG + 521,0 MG + 67,0 MG + 3,30 MG PAST CT BL AL PLAS INC X 200</v>
          </cell>
          <cell r="L342" t="str">
            <v>A02A1 - ANTIÁCIDOS PUROS</v>
          </cell>
          <cell r="M342" t="str">
            <v>A02A1</v>
          </cell>
          <cell r="N342" t="str">
            <v>PCH</v>
          </cell>
          <cell r="O342" t="str">
            <v>Consumer Health</v>
          </cell>
          <cell r="Q342" t="str">
            <v>ZTRADE</v>
          </cell>
          <cell r="T342">
            <v>3</v>
          </cell>
          <cell r="U342">
            <v>2.0899999999999998E-2</v>
          </cell>
          <cell r="W342">
            <v>86.99</v>
          </cell>
          <cell r="Y342">
            <v>3</v>
          </cell>
        </row>
        <row r="343">
          <cell r="C343" t="str">
            <v>F000148822</v>
          </cell>
          <cell r="D343" t="str">
            <v>MAGNESIA BISURADA 1X40 TB</v>
          </cell>
          <cell r="E343">
            <v>7891045035040</v>
          </cell>
          <cell r="F343">
            <v>1021602480033</v>
          </cell>
          <cell r="G343">
            <v>552817090002017</v>
          </cell>
          <cell r="H343" t="str">
            <v>NEGATIVA</v>
          </cell>
          <cell r="I343" t="str">
            <v>CONSUMER</v>
          </cell>
          <cell r="J343" t="str">
            <v>MAGNÉSIA BISURADA</v>
          </cell>
          <cell r="K343" t="str">
            <v>63,70 MG + 521,0 MG + 67,0 MG + 3,30 MG PAST CT BL AL PLAS INC X 40</v>
          </cell>
          <cell r="L343" t="str">
            <v>A02A1 - ANTIÁCIDOS PUROS</v>
          </cell>
          <cell r="M343" t="str">
            <v>A02A1</v>
          </cell>
          <cell r="N343" t="str">
            <v>PCH</v>
          </cell>
          <cell r="O343" t="str">
            <v>Consumer Health</v>
          </cell>
          <cell r="Q343" t="str">
            <v>ZTRADE</v>
          </cell>
          <cell r="T343">
            <v>3</v>
          </cell>
          <cell r="U343">
            <v>2.0899999999999998E-2</v>
          </cell>
          <cell r="W343">
            <v>17.37</v>
          </cell>
          <cell r="Y343">
            <v>3</v>
          </cell>
        </row>
        <row r="344">
          <cell r="C344" t="str">
            <v>F000034813</v>
          </cell>
          <cell r="D344" t="str">
            <v>MERONEM 1gm POW 10x30ml VIAL BR</v>
          </cell>
          <cell r="E344">
            <v>7896206400736</v>
          </cell>
          <cell r="F344">
            <v>1211004330041</v>
          </cell>
          <cell r="G344">
            <v>522718040080217</v>
          </cell>
          <cell r="H344" t="str">
            <v>POSITIVA</v>
          </cell>
          <cell r="I344" t="str">
            <v>WYETH INDÚSTRIA FARMACÊUTICA LTDA</v>
          </cell>
          <cell r="J344" t="str">
            <v>MERONEN</v>
          </cell>
          <cell r="K344" t="str">
            <v>IV 1000MG 10FR</v>
          </cell>
          <cell r="L344" t="str">
            <v>J01P2 - CARBAPENEMES E PENEMES</v>
          </cell>
          <cell r="M344" t="str">
            <v>J01P2</v>
          </cell>
          <cell r="N344" t="str">
            <v>IM</v>
          </cell>
          <cell r="O344" t="str">
            <v>PROJECT FIGARO</v>
          </cell>
          <cell r="P344" t="str">
            <v>Restritos a Hospitais</v>
          </cell>
          <cell r="Q344" t="str">
            <v>ZTRADE</v>
          </cell>
          <cell r="R344" t="str">
            <v>Cadastrar somente ZA00</v>
          </cell>
          <cell r="T344">
            <v>2</v>
          </cell>
          <cell r="U344">
            <v>2.47E-2</v>
          </cell>
          <cell r="W344">
            <v>2652.98</v>
          </cell>
          <cell r="Y344">
            <v>2</v>
          </cell>
        </row>
        <row r="345">
          <cell r="C345" t="str">
            <v>F000034812</v>
          </cell>
          <cell r="D345" t="str">
            <v>MERONEM 500mg POW 10x20ml VIAL BR</v>
          </cell>
          <cell r="E345">
            <v>7896206400743</v>
          </cell>
          <cell r="F345">
            <v>1211004330025</v>
          </cell>
          <cell r="G345">
            <v>522718040080317</v>
          </cell>
          <cell r="H345" t="str">
            <v>POSITIVA</v>
          </cell>
          <cell r="I345" t="str">
            <v>WYETH INDÚSTRIA FARMACÊUTICA LTDA</v>
          </cell>
          <cell r="J345" t="str">
            <v>MERONEN</v>
          </cell>
          <cell r="K345" t="str">
            <v>IV 500MG 10FR</v>
          </cell>
          <cell r="L345" t="str">
            <v>J01P2 - CARBAPENEMES E PENEMES</v>
          </cell>
          <cell r="M345" t="str">
            <v>J01P2</v>
          </cell>
          <cell r="N345" t="str">
            <v>IM</v>
          </cell>
          <cell r="O345" t="str">
            <v>PROJECT FIGARO</v>
          </cell>
          <cell r="P345" t="str">
            <v>Restritos a Hospitais</v>
          </cell>
          <cell r="Q345" t="str">
            <v>ZTRADE</v>
          </cell>
          <cell r="R345" t="str">
            <v>Cadastrar somente ZA00</v>
          </cell>
          <cell r="T345">
            <v>2</v>
          </cell>
          <cell r="U345">
            <v>2.47E-2</v>
          </cell>
          <cell r="W345">
            <v>1529.32</v>
          </cell>
          <cell r="Y345">
            <v>2</v>
          </cell>
        </row>
        <row r="346">
          <cell r="C346" t="str">
            <v>F000034761</v>
          </cell>
          <cell r="D346" t="str">
            <v>MEROPENEM SFDPO 1000 MG 10ML GBTL X10</v>
          </cell>
          <cell r="E346">
            <v>7896206402723</v>
          </cell>
          <cell r="F346">
            <v>1211004330084</v>
          </cell>
          <cell r="G346">
            <v>522718040080117</v>
          </cell>
          <cell r="H346" t="str">
            <v>POSITIVA</v>
          </cell>
          <cell r="I346" t="str">
            <v>WYETH INDÚSTRIA FARMACÊUTICA LTDA</v>
          </cell>
          <cell r="J346" t="str">
            <v>MERONEN</v>
          </cell>
          <cell r="K346" t="str">
            <v>IV SF 1000MG 10FR+10BL</v>
          </cell>
          <cell r="L346" t="str">
            <v>J01P2 - CARBAPENEMES E PENEMES</v>
          </cell>
          <cell r="M346" t="str">
            <v>J01P2</v>
          </cell>
          <cell r="N346" t="str">
            <v>IM</v>
          </cell>
          <cell r="O346" t="str">
            <v>PROJECT FIGARO</v>
          </cell>
          <cell r="P346" t="str">
            <v>Restritos a Hospitais</v>
          </cell>
          <cell r="Q346" t="str">
            <v>ZTRADE</v>
          </cell>
          <cell r="R346" t="str">
            <v>Cadastrar somente ZA00</v>
          </cell>
          <cell r="T346">
            <v>2</v>
          </cell>
          <cell r="U346">
            <v>2.47E-2</v>
          </cell>
          <cell r="W346">
            <v>2652.98</v>
          </cell>
          <cell r="Y346">
            <v>2</v>
          </cell>
        </row>
        <row r="347">
          <cell r="C347" t="str">
            <v>F000034760</v>
          </cell>
          <cell r="D347" t="str">
            <v>MEROPENEM SFDPO 500 MG 10 ML GBTL X10</v>
          </cell>
          <cell r="E347">
            <v>7896206402709</v>
          </cell>
          <cell r="F347">
            <v>1211004330068</v>
          </cell>
          <cell r="G347">
            <v>522718040080417</v>
          </cell>
          <cell r="H347" t="str">
            <v>POSITIVA</v>
          </cell>
          <cell r="I347" t="str">
            <v>WYETH INDÚSTRIA FARMACÊUTICA LTDA</v>
          </cell>
          <cell r="J347" t="str">
            <v>MERONEN</v>
          </cell>
          <cell r="K347" t="str">
            <v>IV SF 500MG 10FR+10BL</v>
          </cell>
          <cell r="L347" t="str">
            <v>J01P2 - CARBAPENEMES E PENEMES</v>
          </cell>
          <cell r="M347" t="str">
            <v>J01P2</v>
          </cell>
          <cell r="N347" t="str">
            <v>IM</v>
          </cell>
          <cell r="O347" t="str">
            <v>PROJECT FIGARO</v>
          </cell>
          <cell r="P347" t="str">
            <v>Restritos a Hospitais</v>
          </cell>
          <cell r="Q347" t="str">
            <v>ZTRADE</v>
          </cell>
          <cell r="R347" t="str">
            <v>Cadastrar somente ZA00</v>
          </cell>
          <cell r="T347">
            <v>2</v>
          </cell>
          <cell r="U347">
            <v>2.47E-2</v>
          </cell>
          <cell r="W347">
            <v>1529.32</v>
          </cell>
          <cell r="Y347">
            <v>2</v>
          </cell>
        </row>
        <row r="348">
          <cell r="C348" t="str">
            <v>F000113543</v>
          </cell>
          <cell r="D348" t="str">
            <v>MIANTREX 100mg/ml SSOL 1x10ml PVL BR</v>
          </cell>
          <cell r="E348">
            <v>7891268105018</v>
          </cell>
          <cell r="H348" t="str">
            <v>POSITIVA</v>
          </cell>
          <cell r="I348" t="str">
            <v>WYETH INDÚSTRIA FARMACÊUTICA LTDA</v>
          </cell>
          <cell r="J348" t="str">
            <v>MIANTREX CS</v>
          </cell>
          <cell r="K348" t="str">
            <v>100 MG/ML SOL INJ CT FA PLAS TRANS X 10 ML (REST HOSP).</v>
          </cell>
          <cell r="L348" t="e">
            <v>#N/A</v>
          </cell>
          <cell r="M348" t="e">
            <v>#N/A</v>
          </cell>
          <cell r="N348" t="str">
            <v>Registro Cancelado</v>
          </cell>
          <cell r="O348" t="str">
            <v>Registro Cancelado</v>
          </cell>
          <cell r="Q348" t="str">
            <v>ZTRADE</v>
          </cell>
          <cell r="R348" t="str">
            <v>Não subir preço</v>
          </cell>
          <cell r="T348" t="e">
            <v>#N/A</v>
          </cell>
          <cell r="U348" t="e">
            <v>#N/A</v>
          </cell>
          <cell r="W348">
            <v>209.64</v>
          </cell>
          <cell r="Y348" t="e">
            <v>#N/A</v>
          </cell>
        </row>
        <row r="349">
          <cell r="C349" t="str">
            <v>F000113545</v>
          </cell>
          <cell r="D349" t="str">
            <v>MIANTREX 25mg/ml SSOL 1x20ml PVL BR</v>
          </cell>
          <cell r="E349">
            <v>7891268105025</v>
          </cell>
          <cell r="H349" t="str">
            <v>POSITIVA</v>
          </cell>
          <cell r="I349" t="str">
            <v>WYETH INDÚSTRIA FARMACÊUTICA LTDA</v>
          </cell>
          <cell r="J349" t="str">
            <v>MIANTREX CS</v>
          </cell>
          <cell r="K349" t="str">
            <v>25 MG/ML SOL INJ CT FA PLAS TRANS X 20 ML(REST HOSP)</v>
          </cell>
          <cell r="L349" t="e">
            <v>#N/A</v>
          </cell>
          <cell r="M349" t="e">
            <v>#N/A</v>
          </cell>
          <cell r="N349" t="str">
            <v>Registro Cancelado</v>
          </cell>
          <cell r="O349" t="str">
            <v>Registro Cancelado</v>
          </cell>
          <cell r="Q349" t="str">
            <v>ZTRADE</v>
          </cell>
          <cell r="R349" t="str">
            <v>Não subir preço</v>
          </cell>
          <cell r="T349" t="e">
            <v>#N/A</v>
          </cell>
          <cell r="U349" t="e">
            <v>#N/A</v>
          </cell>
          <cell r="W349">
            <v>112.53</v>
          </cell>
          <cell r="Y349" t="e">
            <v>#N/A</v>
          </cell>
        </row>
        <row r="350">
          <cell r="C350" t="str">
            <v>F000113547</v>
          </cell>
          <cell r="D350" t="str">
            <v>MIANTREX 25mg/ml SSOL 1x2ml PVL BR</v>
          </cell>
          <cell r="E350">
            <v>7891268105032</v>
          </cell>
          <cell r="H350" t="str">
            <v>POSITIVA</v>
          </cell>
          <cell r="I350" t="str">
            <v>WYETH INDÚSTRIA FARMACÊUTICA LTDA</v>
          </cell>
          <cell r="J350" t="str">
            <v>MIANTREX CS</v>
          </cell>
          <cell r="K350" t="str">
            <v>25 MG/ML SOL INJ CT FA PLAS TRANS X 2 ML (REST HOSP)</v>
          </cell>
          <cell r="L350" t="e">
            <v>#N/A</v>
          </cell>
          <cell r="M350" t="e">
            <v>#N/A</v>
          </cell>
          <cell r="N350" t="str">
            <v>Registro Cancelado</v>
          </cell>
          <cell r="O350" t="str">
            <v>Registro Cancelado</v>
          </cell>
          <cell r="Q350" t="str">
            <v>ZTRADE</v>
          </cell>
          <cell r="R350" t="str">
            <v>Não subir preço</v>
          </cell>
          <cell r="T350" t="e">
            <v>#N/A</v>
          </cell>
          <cell r="U350" t="e">
            <v>#N/A</v>
          </cell>
          <cell r="W350">
            <v>18.079999999999998</v>
          </cell>
          <cell r="Y350" t="e">
            <v>#N/A</v>
          </cell>
        </row>
        <row r="351">
          <cell r="C351" t="str">
            <v>F000148744</v>
          </cell>
          <cell r="D351" t="str">
            <v>MINESSE 1x24 TB</v>
          </cell>
          <cell r="E351">
            <v>7891045008204</v>
          </cell>
          <cell r="F351">
            <v>1211001250047</v>
          </cell>
          <cell r="G351">
            <v>522701802114319</v>
          </cell>
          <cell r="H351" t="str">
            <v>POSITIVA</v>
          </cell>
          <cell r="I351" t="str">
            <v>WYETH INDÚSTRIA FARMACÊUTICA LTDA</v>
          </cell>
          <cell r="J351" t="str">
            <v>MINESSE</v>
          </cell>
          <cell r="K351" t="str">
            <v>0,06 MG + 0,015 MG COM REV CT BL AL PLAS INC X 24</v>
          </cell>
          <cell r="L351" t="str">
            <v>G03A1 - HORMÔNIOS CONTRACEPTIVOS MONOFÁSICOS COM ESTROGÊNIOS &lt;50MCG</v>
          </cell>
          <cell r="M351" t="str">
            <v>G03A1</v>
          </cell>
          <cell r="N351" t="str">
            <v>IM</v>
          </cell>
          <cell r="O351" t="str">
            <v xml:space="preserve"> WOMAN HEALTH </v>
          </cell>
          <cell r="Q351" t="str">
            <v>ZTRADE</v>
          </cell>
          <cell r="T351">
            <v>2</v>
          </cell>
          <cell r="U351">
            <v>2.47E-2</v>
          </cell>
          <cell r="W351">
            <v>25.53</v>
          </cell>
          <cell r="Y351">
            <v>1</v>
          </cell>
        </row>
        <row r="352">
          <cell r="C352" t="str">
            <v>F000148746</v>
          </cell>
          <cell r="D352" t="str">
            <v>MINESSE 1X24 TB SAMPLE</v>
          </cell>
          <cell r="H352" t="str">
            <v>POSITIVA</v>
          </cell>
          <cell r="I352" t="str">
            <v>WYETH INDÚSTRIA FARMACÊUTICA LTDA</v>
          </cell>
          <cell r="J352" t="str">
            <v>MINESSE</v>
          </cell>
          <cell r="K352" t="str">
            <v>0,06 MG + 0,015 MG COM REV CT BL AL PLAS INC X 24</v>
          </cell>
          <cell r="L352" t="str">
            <v>G03A1 - HORMÔNIOS CONTRACEPTIVOS MONOFÁSICOS COM ESTROGÊNIOS &lt;50MCG</v>
          </cell>
          <cell r="M352" t="str">
            <v>G03A1</v>
          </cell>
          <cell r="N352" t="str">
            <v>IM</v>
          </cell>
          <cell r="O352" t="str">
            <v xml:space="preserve"> WOMAN HEALTH </v>
          </cell>
          <cell r="Q352" t="str">
            <v>ZSAMPLE</v>
          </cell>
          <cell r="T352">
            <v>2</v>
          </cell>
          <cell r="U352">
            <v>2.47E-2</v>
          </cell>
          <cell r="W352">
            <v>25.53</v>
          </cell>
          <cell r="Y352">
            <v>1</v>
          </cell>
        </row>
        <row r="353">
          <cell r="C353" t="str">
            <v>F000113549</v>
          </cell>
          <cell r="D353" t="str">
            <v>MINIDIAB 5mg TAB 30</v>
          </cell>
          <cell r="E353">
            <v>7891268105100</v>
          </cell>
          <cell r="F353">
            <v>1211004080010</v>
          </cell>
          <cell r="G353">
            <v>522717110062517</v>
          </cell>
          <cell r="H353" t="str">
            <v>POSITIVA</v>
          </cell>
          <cell r="I353" t="str">
            <v>WYETH INDÚSTRIA FARMACÊUTICA LTDA</v>
          </cell>
          <cell r="J353" t="str">
            <v>MINIDIAB</v>
          </cell>
          <cell r="K353" t="str">
            <v>5 MG COM CT 2 BL AL PLAS INC X 15</v>
          </cell>
          <cell r="L353" t="str">
            <v>A10H0 - ANTIDIABÉTICOS SULFONILOURÉIAS PUROS</v>
          </cell>
          <cell r="M353" t="str">
            <v>A10H0</v>
          </cell>
          <cell r="N353" t="str">
            <v>IM</v>
          </cell>
          <cell r="O353" t="str">
            <v>CARDIO OTHER</v>
          </cell>
          <cell r="Q353" t="str">
            <v>ZTRADE</v>
          </cell>
          <cell r="T353">
            <v>2</v>
          </cell>
          <cell r="U353">
            <v>2.47E-2</v>
          </cell>
          <cell r="W353">
            <v>29.05</v>
          </cell>
          <cell r="Y353">
            <v>3</v>
          </cell>
        </row>
        <row r="354">
          <cell r="C354" t="str">
            <v>F000204211</v>
          </cell>
          <cell r="D354" t="str">
            <v>MINIPRESS 1mg GELCAP 1 BLST x 15 EA BR</v>
          </cell>
          <cell r="E354">
            <v>7891268148275</v>
          </cell>
          <cell r="F354">
            <v>1211004030013</v>
          </cell>
          <cell r="G354">
            <v>522717120068207</v>
          </cell>
          <cell r="H354" t="str">
            <v>POSITIVA</v>
          </cell>
          <cell r="I354" t="str">
            <v>WYETH INDÚSTRIA FARMACÊUTICA LTDA</v>
          </cell>
          <cell r="J354" t="str">
            <v>MINIPRESS SR</v>
          </cell>
          <cell r="K354" t="str">
            <v>1 MG CAP GEL DURA MCGRAN LIB LENTA CT BL AL PLAS INC X 15</v>
          </cell>
          <cell r="L354" t="str">
            <v>C02A2 - ANTI-HIPERTENSIVOS PURO-AÇÃO PERIFÉRICA</v>
          </cell>
          <cell r="M354" t="str">
            <v>C02A2</v>
          </cell>
          <cell r="N354" t="str">
            <v>IM</v>
          </cell>
          <cell r="O354" t="str">
            <v>CARDIO OTHER</v>
          </cell>
          <cell r="Q354" t="str">
            <v>ZTRADE</v>
          </cell>
          <cell r="T354">
            <v>2</v>
          </cell>
          <cell r="U354">
            <v>2.47E-2</v>
          </cell>
          <cell r="W354">
            <v>16.649999999999999</v>
          </cell>
          <cell r="Y354">
            <v>2</v>
          </cell>
        </row>
        <row r="355">
          <cell r="C355" t="str">
            <v>F000204212</v>
          </cell>
          <cell r="D355" t="str">
            <v>MINIPRESS 2mg GELCAP 1 BLST x 15 EA BR</v>
          </cell>
          <cell r="E355">
            <v>7891268148299</v>
          </cell>
          <cell r="F355">
            <v>1211004030021</v>
          </cell>
          <cell r="G355">
            <v>522717120068307</v>
          </cell>
          <cell r="H355" t="str">
            <v>POSITIVA</v>
          </cell>
          <cell r="I355" t="str">
            <v>WYETH INDÚSTRIA FARMACÊUTICA LTDA</v>
          </cell>
          <cell r="J355" t="str">
            <v>MINIPRESS SR</v>
          </cell>
          <cell r="K355" t="str">
            <v>2 MG CAP GEL DURA MCGRAN LIB LENTA CT BL AL PLAS INC X 15</v>
          </cell>
          <cell r="L355" t="str">
            <v>C02A2 - ANTI-HIPERTENSIVOS PURO-AÇÃO PERIFÉRICA</v>
          </cell>
          <cell r="M355" t="str">
            <v>C02A2</v>
          </cell>
          <cell r="N355" t="str">
            <v>IM</v>
          </cell>
          <cell r="O355" t="str">
            <v>CARDIO OTHER</v>
          </cell>
          <cell r="Q355" t="str">
            <v>ZTRADE</v>
          </cell>
          <cell r="T355">
            <v>2</v>
          </cell>
          <cell r="U355">
            <v>2.47E-2</v>
          </cell>
          <cell r="W355">
            <v>29.13</v>
          </cell>
          <cell r="Y355">
            <v>2</v>
          </cell>
        </row>
        <row r="356">
          <cell r="C356" t="str">
            <v>F000204213</v>
          </cell>
          <cell r="D356" t="str">
            <v>MINIPRESS 4mg GELCAP 1 BLST x 15 EA BR</v>
          </cell>
          <cell r="E356">
            <v>7891268148305</v>
          </cell>
          <cell r="F356">
            <v>1211004030031</v>
          </cell>
          <cell r="G356">
            <v>522717120068407</v>
          </cell>
          <cell r="H356" t="str">
            <v>POSITIVA</v>
          </cell>
          <cell r="I356" t="str">
            <v>WYETH INDÚSTRIA FARMACÊUTICA LTDA</v>
          </cell>
          <cell r="J356" t="str">
            <v>MINIPRESS SR</v>
          </cell>
          <cell r="K356" t="str">
            <v>4 MG CAP GEL DURA MCGRAN LIB LENTA CT BL AL PLAS INC X 15</v>
          </cell>
          <cell r="L356" t="str">
            <v>C02A2 - ANTI-HIPERTENSIVOS PURO-AÇÃO PERIFÉRICA</v>
          </cell>
          <cell r="M356" t="str">
            <v>C02A2</v>
          </cell>
          <cell r="N356" t="str">
            <v>IM</v>
          </cell>
          <cell r="O356" t="str">
            <v>CARDIO OTHER</v>
          </cell>
          <cell r="Q356" t="str">
            <v>ZTRADE</v>
          </cell>
          <cell r="T356">
            <v>2</v>
          </cell>
          <cell r="U356">
            <v>2.47E-2</v>
          </cell>
          <cell r="W356">
            <v>39.799999999999997</v>
          </cell>
          <cell r="Y356">
            <v>2</v>
          </cell>
        </row>
        <row r="357">
          <cell r="C357" t="str">
            <v>F000146358</v>
          </cell>
          <cell r="D357" t="str">
            <v>MINULET 1X21 TB</v>
          </cell>
          <cell r="E357">
            <v>7891045001021</v>
          </cell>
          <cell r="F357">
            <v>1211000050021</v>
          </cell>
          <cell r="G357">
            <v>522702001115315</v>
          </cell>
          <cell r="H357" t="str">
            <v>POSITIVA</v>
          </cell>
          <cell r="I357" t="str">
            <v>WYETH INDÚSTRIA FARMACÊUTICA LTDA</v>
          </cell>
          <cell r="J357" t="str">
            <v>MINULET</v>
          </cell>
          <cell r="K357" t="str">
            <v>0,075 MG + 0,03 MG DRG CT BL AL PLAS INC X 21</v>
          </cell>
          <cell r="L357" t="str">
            <v>G03A1 - HORMÔNIOS CONTRACEPTIVOS MONOFÁSICOS COM ESTROGÊNIOS &lt;50MCG</v>
          </cell>
          <cell r="M357" t="str">
            <v>G03A1</v>
          </cell>
          <cell r="N357" t="str">
            <v>IM</v>
          </cell>
          <cell r="O357" t="str">
            <v xml:space="preserve"> WOMAN HEALTH </v>
          </cell>
          <cell r="Q357" t="str">
            <v>ZTRADE</v>
          </cell>
          <cell r="T357">
            <v>2</v>
          </cell>
          <cell r="U357">
            <v>2.47E-2</v>
          </cell>
          <cell r="W357">
            <v>31.19</v>
          </cell>
          <cell r="Y357">
            <v>1</v>
          </cell>
        </row>
        <row r="358">
          <cell r="C358" t="str">
            <v>F000170696</v>
          </cell>
          <cell r="D358" t="str">
            <v>MINULET 1X21 TB SAMPLE (TAX)</v>
          </cell>
          <cell r="H358" t="str">
            <v>POSITIVA</v>
          </cell>
          <cell r="I358" t="str">
            <v>WYETH INDÚSTRIA FARMACÊUTICA LTDA</v>
          </cell>
          <cell r="J358" t="str">
            <v>MINULET</v>
          </cell>
          <cell r="K358" t="str">
            <v>0,075 MG + 0,03 MG DRG CT BL AL PLAS INC X 21</v>
          </cell>
          <cell r="L358" t="str">
            <v>G03A1 - HORMÔNIOS CONTRACEPTIVOS MONOFÁSICOS COM ESTROGÊNIOS &lt;50MCG</v>
          </cell>
          <cell r="M358" t="str">
            <v>G03A1</v>
          </cell>
          <cell r="N358" t="str">
            <v>IM</v>
          </cell>
          <cell r="O358" t="str">
            <v xml:space="preserve"> WOMAN HEALTH </v>
          </cell>
          <cell r="Q358" t="str">
            <v>ZSAMPLE</v>
          </cell>
          <cell r="T358">
            <v>2</v>
          </cell>
          <cell r="U358">
            <v>2.47E-2</v>
          </cell>
          <cell r="W358">
            <v>31.19</v>
          </cell>
          <cell r="Y358">
            <v>1</v>
          </cell>
        </row>
        <row r="359">
          <cell r="C359" t="str">
            <v>F000204101</v>
          </cell>
          <cell r="D359" t="str">
            <v>MOTRIN 600mg FCT 1 PBTL x 30 EA BR</v>
          </cell>
          <cell r="E359">
            <v>7891268105315</v>
          </cell>
          <cell r="F359">
            <v>1211004140031</v>
          </cell>
          <cell r="G359">
            <v>522718030077317</v>
          </cell>
          <cell r="H359" t="str">
            <v>POSITIVA</v>
          </cell>
          <cell r="I359" t="str">
            <v>WYETH INDÚSTRIA FARMACÊUTICA LTDA</v>
          </cell>
          <cell r="J359" t="str">
            <v>MOTRIN</v>
          </cell>
          <cell r="K359" t="str">
            <v>600 MG COM REV CT FR PLAS OPC X 30</v>
          </cell>
          <cell r="L359" t="str">
            <v>M01A1 - ANTI-REUMÁTICOS NÃO ESTEROIDAIS PUROS</v>
          </cell>
          <cell r="M359" t="str">
            <v>M01A1</v>
          </cell>
          <cell r="N359" t="str">
            <v>IM</v>
          </cell>
          <cell r="O359" t="str">
            <v>PAIN &amp; INFLAMMATION OTHER</v>
          </cell>
          <cell r="Q359" t="str">
            <v>ZTRADE</v>
          </cell>
          <cell r="T359">
            <v>1</v>
          </cell>
          <cell r="U359">
            <v>2.8400000000000002E-2</v>
          </cell>
          <cell r="W359">
            <v>34.6</v>
          </cell>
          <cell r="Y359">
            <v>1</v>
          </cell>
        </row>
        <row r="360">
          <cell r="C360" t="str">
            <v>F000204245</v>
          </cell>
          <cell r="D360" t="str">
            <v>MOTRIN 600mg FCT 1x6 EA BR SAM</v>
          </cell>
          <cell r="H360" t="str">
            <v>POSITIVA</v>
          </cell>
          <cell r="I360" t="str">
            <v>WYETH INDÚSTRIA FARMACÊUTICA LTDA</v>
          </cell>
          <cell r="J360" t="str">
            <v>MOTRIN</v>
          </cell>
          <cell r="K360" t="str">
            <v>600 MG COM REV CT BL AL PLAS INC X 12</v>
          </cell>
          <cell r="L360" t="str">
            <v>M01A1 - ANTI-REUMÁTICOS NÃO ESTEROIDAIS PUROS</v>
          </cell>
          <cell r="M360" t="str">
            <v>M01A1</v>
          </cell>
          <cell r="N360" t="str">
            <v>IM</v>
          </cell>
          <cell r="O360" t="str">
            <v>PAIN &amp; INFLAMMATION OTHER</v>
          </cell>
          <cell r="Q360" t="str">
            <v>ZSAMPLE</v>
          </cell>
          <cell r="T360">
            <v>1</v>
          </cell>
          <cell r="U360">
            <v>2.8400000000000002E-2</v>
          </cell>
          <cell r="W360">
            <v>6.93</v>
          </cell>
          <cell r="Y360">
            <v>1</v>
          </cell>
        </row>
        <row r="361">
          <cell r="C361" t="str">
            <v>F000204099</v>
          </cell>
          <cell r="D361" t="str">
            <v>MOTRIN 600mg FCT 3BLST x 4 EA BR</v>
          </cell>
          <cell r="E361">
            <v>7891268105087</v>
          </cell>
          <cell r="F361">
            <v>1211004140013</v>
          </cell>
          <cell r="G361">
            <v>522718030077217</v>
          </cell>
          <cell r="H361" t="str">
            <v>POSITIVA</v>
          </cell>
          <cell r="I361" t="str">
            <v>WYETH INDÚSTRIA FARMACÊUTICA LTDA</v>
          </cell>
          <cell r="J361" t="str">
            <v>MOTRIN</v>
          </cell>
          <cell r="K361" t="str">
            <v>600 MG COM REV CT BL AL PLAS INC X 12</v>
          </cell>
          <cell r="L361" t="str">
            <v>M01A1 - ANTI-REUMÁTICOS NÃO ESTEROIDAIS PUROS</v>
          </cell>
          <cell r="M361" t="str">
            <v>M01A1</v>
          </cell>
          <cell r="N361" t="str">
            <v>IM</v>
          </cell>
          <cell r="O361" t="str">
            <v>PAIN &amp; INFLAMMATION OTHER</v>
          </cell>
          <cell r="Q361" t="str">
            <v>ZTRADE</v>
          </cell>
          <cell r="T361">
            <v>1</v>
          </cell>
          <cell r="U361">
            <v>2.8400000000000002E-2</v>
          </cell>
          <cell r="W361">
            <v>13.85</v>
          </cell>
          <cell r="Y361">
            <v>1</v>
          </cell>
        </row>
        <row r="362">
          <cell r="C362" t="str">
            <v>F000034878</v>
          </cell>
          <cell r="D362" t="str">
            <v>NESTLE MATERNA TAB 1X30*</v>
          </cell>
          <cell r="E362">
            <v>7891045031257</v>
          </cell>
          <cell r="F362" t="str">
            <v>N/A</v>
          </cell>
          <cell r="G362" t="str">
            <v>NA</v>
          </cell>
          <cell r="H362" t="str">
            <v>NEUTRA</v>
          </cell>
          <cell r="I362" t="str">
            <v>WYETH INDÚSTRIA FARMACÊUTICA LTDA</v>
          </cell>
          <cell r="J362" t="str">
            <v>MATERNA</v>
          </cell>
          <cell r="K362" t="str">
            <v>TAB 1X30</v>
          </cell>
          <cell r="L362" t="e">
            <v>#N/A</v>
          </cell>
          <cell r="M362" t="e">
            <v>#N/A</v>
          </cell>
          <cell r="N362" t="str">
            <v>IM</v>
          </cell>
          <cell r="O362" t="str">
            <v xml:space="preserve"> WOMAN HEALTH </v>
          </cell>
          <cell r="P362" t="str">
            <v>Alimentos</v>
          </cell>
          <cell r="Q362" t="str">
            <v>ZTRADE</v>
          </cell>
          <cell r="R362" t="str">
            <v>Cadastrar somente ZA00 - DF (PF 18%)</v>
          </cell>
          <cell r="T362">
            <v>1</v>
          </cell>
          <cell r="U362">
            <v>2.8400000000000002E-2</v>
          </cell>
          <cell r="W362">
            <v>36.159999999999997</v>
          </cell>
          <cell r="Y362">
            <v>1</v>
          </cell>
        </row>
        <row r="363">
          <cell r="C363" t="str">
            <v>F000039164</v>
          </cell>
          <cell r="D363" t="str">
            <v>NESTLE MATERNA TAB 1X30 SAM</v>
          </cell>
          <cell r="H363" t="str">
            <v>NEUTRA</v>
          </cell>
          <cell r="I363" t="str">
            <v>WYETH INDÚSTRIA FARMACÊUTICA LTDA</v>
          </cell>
          <cell r="J363" t="str">
            <v>MATERNA</v>
          </cell>
          <cell r="K363" t="str">
            <v>TAB X 30</v>
          </cell>
          <cell r="L363" t="e">
            <v>#N/A</v>
          </cell>
          <cell r="M363" t="e">
            <v>#N/A</v>
          </cell>
          <cell r="N363" t="str">
            <v>IM</v>
          </cell>
          <cell r="O363" t="str">
            <v xml:space="preserve"> WOMAN HEALTH </v>
          </cell>
          <cell r="P363" t="str">
            <v>Alimentos</v>
          </cell>
          <cell r="Q363" t="str">
            <v>ZSAMPLE</v>
          </cell>
          <cell r="T363" t="e">
            <v>#N/A</v>
          </cell>
          <cell r="U363" t="e">
            <v>#N/A</v>
          </cell>
          <cell r="W363">
            <v>36.159999999999997</v>
          </cell>
          <cell r="Y363">
            <v>1</v>
          </cell>
        </row>
        <row r="364">
          <cell r="C364" t="str">
            <v>F000034880</v>
          </cell>
          <cell r="D364" t="str">
            <v>NESTLE MATERNA TAB 1X6 SAM</v>
          </cell>
          <cell r="H364" t="str">
            <v>NEUTRA</v>
          </cell>
          <cell r="I364" t="str">
            <v>WYETH INDÚSTRIA FARMACÊUTICA LTDA</v>
          </cell>
          <cell r="J364" t="str">
            <v>MATERNA</v>
          </cell>
          <cell r="K364" t="str">
            <v>TAB 1X6 SAM</v>
          </cell>
          <cell r="L364" t="e">
            <v>#N/A</v>
          </cell>
          <cell r="M364" t="e">
            <v>#N/A</v>
          </cell>
          <cell r="N364" t="str">
            <v>IM</v>
          </cell>
          <cell r="O364" t="str">
            <v xml:space="preserve"> WOMAN HEALTH </v>
          </cell>
          <cell r="P364" t="str">
            <v>Alimentos</v>
          </cell>
          <cell r="Q364" t="str">
            <v>ZSAMPLE</v>
          </cell>
          <cell r="T364" t="e">
            <v>#N/A</v>
          </cell>
          <cell r="U364" t="e">
            <v>#N/A</v>
          </cell>
          <cell r="W364">
            <v>7.23</v>
          </cell>
          <cell r="Y364">
            <v>1</v>
          </cell>
        </row>
        <row r="365">
          <cell r="C365" t="str">
            <v>F000034879</v>
          </cell>
          <cell r="D365" t="str">
            <v>NESTLE MATERNA TAB 1X60*</v>
          </cell>
          <cell r="E365">
            <v>7891045031264</v>
          </cell>
          <cell r="F365" t="str">
            <v>N/A</v>
          </cell>
          <cell r="G365" t="str">
            <v>NA</v>
          </cell>
          <cell r="H365" t="str">
            <v>NEUTRA</v>
          </cell>
          <cell r="I365" t="str">
            <v>WYETH INDÚSTRIA FARMACÊUTICA LTDA</v>
          </cell>
          <cell r="J365" t="str">
            <v>MATERNA</v>
          </cell>
          <cell r="K365" t="str">
            <v>TAB 1X60</v>
          </cell>
          <cell r="L365" t="e">
            <v>#N/A</v>
          </cell>
          <cell r="M365" t="e">
            <v>#N/A</v>
          </cell>
          <cell r="N365" t="str">
            <v>IM</v>
          </cell>
          <cell r="O365" t="str">
            <v xml:space="preserve"> WOMAN HEALTH </v>
          </cell>
          <cell r="P365" t="str">
            <v>Alimentos</v>
          </cell>
          <cell r="Q365" t="str">
            <v>ZTRADE</v>
          </cell>
          <cell r="R365" t="str">
            <v>Cadastrar somente ZA00 - DF (PF 18%)</v>
          </cell>
          <cell r="T365">
            <v>1</v>
          </cell>
          <cell r="U365">
            <v>2.8400000000000002E-2</v>
          </cell>
          <cell r="W365">
            <v>72.319999999999993</v>
          </cell>
          <cell r="Y365">
            <v>1</v>
          </cell>
        </row>
        <row r="366">
          <cell r="C366" t="str">
            <v>F000128885</v>
          </cell>
          <cell r="D366" t="str">
            <v>NEURONTIN 300mg CAP 1x30 BLST BR</v>
          </cell>
          <cell r="E366">
            <v>7891268116809</v>
          </cell>
          <cell r="F366">
            <v>1211004050022</v>
          </cell>
          <cell r="G366">
            <v>522717110064417</v>
          </cell>
          <cell r="H366" t="str">
            <v>POSITIVA</v>
          </cell>
          <cell r="I366" t="str">
            <v>WYETH INDÚSTRIA FARMACÊUTICA LTDA</v>
          </cell>
          <cell r="J366" t="str">
            <v>NEURONTIN</v>
          </cell>
          <cell r="K366" t="str">
            <v>300 MG CAP GEL DURA CT BL AL PLAS INC X 30</v>
          </cell>
          <cell r="L366" t="str">
            <v>N03A0 - ANTIEPILÉPTICOS</v>
          </cell>
          <cell r="M366" t="str">
            <v>N03A0</v>
          </cell>
          <cell r="N366" t="str">
            <v>EM</v>
          </cell>
          <cell r="O366" t="str">
            <v>PAIN &amp; INFLAMMATION OTHER</v>
          </cell>
          <cell r="Q366" t="str">
            <v>ZTRADE</v>
          </cell>
          <cell r="T366">
            <v>1</v>
          </cell>
          <cell r="U366">
            <v>2.8400000000000002E-2</v>
          </cell>
          <cell r="W366">
            <v>116.61</v>
          </cell>
          <cell r="Y366">
            <v>1</v>
          </cell>
        </row>
        <row r="367">
          <cell r="C367" t="str">
            <v>F000128887</v>
          </cell>
          <cell r="D367" t="str">
            <v>NEURONTIN 400mg CAP 1x30 BLST BR</v>
          </cell>
          <cell r="E367">
            <v>7891268116816</v>
          </cell>
          <cell r="F367">
            <v>1211004050049</v>
          </cell>
          <cell r="G367">
            <v>522717110064617</v>
          </cell>
          <cell r="H367" t="str">
            <v>POSITIVA</v>
          </cell>
          <cell r="I367" t="str">
            <v>WYETH INDÚSTRIA FARMACÊUTICA LTDA</v>
          </cell>
          <cell r="J367" t="str">
            <v>NEURONTIN</v>
          </cell>
          <cell r="K367" t="str">
            <v>400 MG CAP GEL DURA CT BL AL PLAS INC X 30</v>
          </cell>
          <cell r="L367" t="str">
            <v>N03A0 - ANTIEPILÉPTICOS</v>
          </cell>
          <cell r="M367" t="str">
            <v>N03A0</v>
          </cell>
          <cell r="N367" t="str">
            <v>EM</v>
          </cell>
          <cell r="O367" t="str">
            <v>PAIN &amp; INFLAMMATION OTHER</v>
          </cell>
          <cell r="Q367" t="str">
            <v>ZTRADE</v>
          </cell>
          <cell r="T367">
            <v>1</v>
          </cell>
          <cell r="U367">
            <v>2.8400000000000002E-2</v>
          </cell>
          <cell r="W367">
            <v>141.91999999999999</v>
          </cell>
          <cell r="Y367">
            <v>1</v>
          </cell>
        </row>
        <row r="368">
          <cell r="C368" t="str">
            <v>F000089974</v>
          </cell>
          <cell r="D368" t="str">
            <v>NEURONTIN 600mg TAB 1x27 BLST BR</v>
          </cell>
          <cell r="E368">
            <v>7891268116861</v>
          </cell>
          <cell r="F368">
            <v>1211004050103</v>
          </cell>
          <cell r="G368">
            <v>522717110064317</v>
          </cell>
          <cell r="H368" t="str">
            <v>POSITIVA</v>
          </cell>
          <cell r="I368" t="str">
            <v>WYETH INDÚSTRIA FARMACÊUTICA LTDA</v>
          </cell>
          <cell r="J368" t="str">
            <v>NEURONTIN</v>
          </cell>
          <cell r="K368" t="str">
            <v>600 MG COM REV CT BL AL PLAS INC X 27</v>
          </cell>
          <cell r="L368" t="str">
            <v>N03A0 - ANTIEPILÉPTICOS</v>
          </cell>
          <cell r="M368" t="str">
            <v>N03A0</v>
          </cell>
          <cell r="N368" t="str">
            <v>EM</v>
          </cell>
          <cell r="O368" t="str">
            <v>PAIN &amp; INFLAMMATION OTHER</v>
          </cell>
          <cell r="Q368" t="str">
            <v>ZTRADE</v>
          </cell>
          <cell r="T368">
            <v>1</v>
          </cell>
          <cell r="U368">
            <v>2.8400000000000002E-2</v>
          </cell>
          <cell r="W368">
            <v>167.89</v>
          </cell>
          <cell r="Y368">
            <v>1</v>
          </cell>
        </row>
        <row r="369">
          <cell r="C369" t="str">
            <v>F000028454</v>
          </cell>
          <cell r="D369" t="str">
            <v>NIMENRIX 1X0.5ML VIAL+DIL PRTC+2N BR</v>
          </cell>
          <cell r="E369">
            <v>7896015528218</v>
          </cell>
          <cell r="F369">
            <v>1021602430011</v>
          </cell>
          <cell r="G369">
            <v>552817060000217</v>
          </cell>
          <cell r="H369" t="str">
            <v>NEGATIVA</v>
          </cell>
          <cell r="I369" t="str">
            <v>LABORATÓRIOS PFIZER LTDA</v>
          </cell>
          <cell r="J369" t="str">
            <v>VACINA MENINGOCÓCICA ACWY (CONJUGADA)</v>
          </cell>
          <cell r="K369" t="str">
            <v>PO LIOF INJ CT FA VD INC + SOL DIL SER VD INC X 0,5 ML</v>
          </cell>
          <cell r="L369" t="str">
            <v>J07D2 - Vacinas Meningocócicas</v>
          </cell>
          <cell r="M369" t="str">
            <v>J07D2</v>
          </cell>
          <cell r="N369" t="str">
            <v>IM</v>
          </cell>
          <cell r="O369" t="str">
            <v>Vaccines</v>
          </cell>
          <cell r="Q369" t="str">
            <v>ZTRADE</v>
          </cell>
          <cell r="T369">
            <v>3</v>
          </cell>
          <cell r="U369">
            <v>2.0899999999999998E-2</v>
          </cell>
          <cell r="W369">
            <v>221.25</v>
          </cell>
          <cell r="Y369">
            <v>3</v>
          </cell>
        </row>
        <row r="370">
          <cell r="C370" t="str">
            <v>F000035534</v>
          </cell>
          <cell r="D370" t="str">
            <v>NIMENRIX SFDPO 1X0.5ml GVL+SYR BR</v>
          </cell>
          <cell r="E370">
            <v>7896015528218</v>
          </cell>
          <cell r="F370">
            <v>1021602430011</v>
          </cell>
          <cell r="G370">
            <v>552817060000217</v>
          </cell>
          <cell r="H370" t="str">
            <v>NEGATIVA</v>
          </cell>
          <cell r="I370" t="str">
            <v>LABORATÓRIOS PFIZER LTDA</v>
          </cell>
          <cell r="J370" t="str">
            <v>VACINA MENINGOCÓCICA ACWY (CONJUGADA)</v>
          </cell>
          <cell r="K370" t="str">
            <v>PO LIOF INJ CT FA VD INC + SOL DIL SER VD INC X 0,5 ML</v>
          </cell>
          <cell r="L370" t="str">
            <v>J07D2 - Vacinas Meningocócicas</v>
          </cell>
          <cell r="M370" t="str">
            <v>J07D2</v>
          </cell>
          <cell r="N370" t="str">
            <v>IM</v>
          </cell>
          <cell r="O370" t="str">
            <v>Vaccines</v>
          </cell>
          <cell r="Q370" t="str">
            <v>ZTRADE</v>
          </cell>
          <cell r="T370">
            <v>3</v>
          </cell>
          <cell r="U370">
            <v>2.0899999999999998E-2</v>
          </cell>
          <cell r="W370">
            <v>221.25</v>
          </cell>
          <cell r="Y370">
            <v>3</v>
          </cell>
        </row>
        <row r="371">
          <cell r="C371" t="str">
            <v>F000148748</v>
          </cell>
          <cell r="D371" t="str">
            <v>NORDETTE 1x21 TB</v>
          </cell>
          <cell r="E371">
            <v>7891045008433</v>
          </cell>
          <cell r="F371">
            <v>1211000010037</v>
          </cell>
          <cell r="G371">
            <v>522702203117319</v>
          </cell>
          <cell r="H371" t="str">
            <v>POSITIVA</v>
          </cell>
          <cell r="I371" t="str">
            <v>WYETH INDÚSTRIA FARMACÊUTICA LTDA</v>
          </cell>
          <cell r="J371" t="str">
            <v>NORDETTE</v>
          </cell>
          <cell r="K371" t="str">
            <v>0,15 MG + 0,03 MG DRG CT BL AL PLAS INC X 21</v>
          </cell>
          <cell r="L371" t="str">
            <v>G03A1 - HORMÔNIOS CONTRACEPTIVOS MONOFÁSICOS COM ESTROGÊNIOS &lt;50MCG</v>
          </cell>
          <cell r="M371" t="str">
            <v>G03A1</v>
          </cell>
          <cell r="N371" t="str">
            <v>IM</v>
          </cell>
          <cell r="O371" t="str">
            <v xml:space="preserve"> WOMAN HEALTH </v>
          </cell>
          <cell r="Q371" t="str">
            <v>ZTRADE</v>
          </cell>
          <cell r="T371">
            <v>2</v>
          </cell>
          <cell r="U371">
            <v>2.47E-2</v>
          </cell>
          <cell r="W371">
            <v>6.58</v>
          </cell>
          <cell r="Y371">
            <v>1</v>
          </cell>
        </row>
        <row r="372">
          <cell r="C372" t="str">
            <v>F000172944</v>
          </cell>
          <cell r="D372" t="str">
            <v>NORDETTE 1X21 TB SAMPLE (TAX)</v>
          </cell>
          <cell r="H372" t="str">
            <v>POSITIVA</v>
          </cell>
          <cell r="I372" t="str">
            <v>WYETH INDÚSTRIA FARMACÊUTICA LTDA</v>
          </cell>
          <cell r="J372" t="str">
            <v>NORDETTE</v>
          </cell>
          <cell r="K372" t="str">
            <v>0,15 MG + 0,03 MG DRG CT BL AL PLAS INC X 21</v>
          </cell>
          <cell r="L372" t="str">
            <v>G03A1 - HORMÔNIOS CONTRACEPTIVOS MONOFÁSICOS COM ESTROGÊNIOS &lt;50MCG</v>
          </cell>
          <cell r="M372" t="str">
            <v>G03A1</v>
          </cell>
          <cell r="N372" t="str">
            <v>IM</v>
          </cell>
          <cell r="O372" t="str">
            <v xml:space="preserve"> WOMAN HEALTH </v>
          </cell>
          <cell r="Q372" t="str">
            <v>ZSAMPLE</v>
          </cell>
          <cell r="T372">
            <v>2</v>
          </cell>
          <cell r="U372">
            <v>2.47E-2</v>
          </cell>
          <cell r="W372">
            <v>6.58</v>
          </cell>
          <cell r="Y372">
            <v>1</v>
          </cell>
        </row>
        <row r="373">
          <cell r="C373" t="str">
            <v>F000148750</v>
          </cell>
          <cell r="D373" t="str">
            <v>NORDETTE 3X21 TB</v>
          </cell>
          <cell r="E373">
            <v>7891045008440</v>
          </cell>
          <cell r="F373">
            <v>1211000010049</v>
          </cell>
          <cell r="G373">
            <v>522702204113317</v>
          </cell>
          <cell r="H373" t="str">
            <v>POSITIVA</v>
          </cell>
          <cell r="I373" t="str">
            <v>WYETH INDÚSTRIA FARMACÊUTICA LTDA</v>
          </cell>
          <cell r="J373" t="str">
            <v>NORDETTE</v>
          </cell>
          <cell r="K373" t="str">
            <v>0,15 MG + 0,03 MG DRG CT BL AL PLAS INC X 63</v>
          </cell>
          <cell r="L373" t="str">
            <v>G03A1 - HORMÔNIOS CONTRACEPTIVOS MONOFÁSICOS COM ESTROGÊNIOS &lt;50MCG</v>
          </cell>
          <cell r="M373" t="str">
            <v>G03A1</v>
          </cell>
          <cell r="N373" t="str">
            <v>IM</v>
          </cell>
          <cell r="O373" t="str">
            <v xml:space="preserve"> WOMAN HEALTH </v>
          </cell>
          <cell r="Q373" t="str">
            <v>ZTRADE</v>
          </cell>
          <cell r="T373">
            <v>2</v>
          </cell>
          <cell r="U373">
            <v>2.47E-2</v>
          </cell>
          <cell r="W373">
            <v>18.36</v>
          </cell>
          <cell r="Y373">
            <v>1</v>
          </cell>
        </row>
        <row r="374">
          <cell r="C374" t="str">
            <v>F000204215</v>
          </cell>
          <cell r="D374" t="str">
            <v>NORVASC 10mg TAB 3 BLST x 10 EA BR</v>
          </cell>
          <cell r="E374">
            <v>7891268148367</v>
          </cell>
          <cell r="F374">
            <v>1211004290082</v>
          </cell>
          <cell r="G374">
            <v>522717110065617</v>
          </cell>
          <cell r="H374" t="str">
            <v>POSITIVA</v>
          </cell>
          <cell r="I374" t="str">
            <v>WYETH INDÚSTRIA FARMACÊUTICA LTDA</v>
          </cell>
          <cell r="J374" t="str">
            <v>NORVASC</v>
          </cell>
          <cell r="K374" t="str">
            <v>10 MG COM CT BL AL PLAS OPC X 30</v>
          </cell>
          <cell r="L374" t="str">
            <v>C08A0 - ANTAGONISTAS DO CÁLCIO PUROS</v>
          </cell>
          <cell r="M374" t="str">
            <v>C08A0</v>
          </cell>
          <cell r="N374" t="str">
            <v>EM</v>
          </cell>
          <cell r="O374" t="str">
            <v>CARDIO OTHER</v>
          </cell>
          <cell r="Q374" t="str">
            <v>ZTRADE</v>
          </cell>
          <cell r="T374">
            <v>1</v>
          </cell>
          <cell r="U374">
            <v>2.8400000000000002E-2</v>
          </cell>
          <cell r="W374">
            <v>84.74</v>
          </cell>
          <cell r="Y374">
            <v>1</v>
          </cell>
        </row>
        <row r="375">
          <cell r="C375" t="str">
            <v>F000204210</v>
          </cell>
          <cell r="D375" t="str">
            <v>NORVASC 10mg TAB 6 BLST x 10 EA BR</v>
          </cell>
          <cell r="E375">
            <v>7891268148060</v>
          </cell>
          <cell r="F375">
            <v>1211004290104</v>
          </cell>
          <cell r="G375">
            <v>522717110065717</v>
          </cell>
          <cell r="H375" t="str">
            <v>POSITIVA</v>
          </cell>
          <cell r="I375" t="str">
            <v>WYETH INDÚSTRIA FARMACÊUTICA LTDA</v>
          </cell>
          <cell r="J375" t="str">
            <v>NORVASC</v>
          </cell>
          <cell r="K375" t="str">
            <v>10 MG COM CT BL AL PLAS OPC X 60</v>
          </cell>
          <cell r="L375" t="str">
            <v>C08A0 - ANTAGONISTAS DO CÁLCIO PUROS</v>
          </cell>
          <cell r="M375" t="str">
            <v>C08A0</v>
          </cell>
          <cell r="N375" t="str">
            <v>EM</v>
          </cell>
          <cell r="O375" t="str">
            <v>CARDIO OTHER</v>
          </cell>
          <cell r="Q375" t="str">
            <v>ZTRADE</v>
          </cell>
          <cell r="T375">
            <v>1</v>
          </cell>
          <cell r="U375">
            <v>2.8400000000000002E-2</v>
          </cell>
          <cell r="W375">
            <v>172.24</v>
          </cell>
          <cell r="Y375">
            <v>1</v>
          </cell>
        </row>
        <row r="376">
          <cell r="C376" t="str">
            <v>F000204224</v>
          </cell>
          <cell r="D376" t="str">
            <v>NORVASC 5mg TAB 1 BLST x 10 EA BR</v>
          </cell>
          <cell r="E376">
            <v>7891268149036</v>
          </cell>
          <cell r="F376">
            <v>1211004290015</v>
          </cell>
          <cell r="G376">
            <v>522717110066017</v>
          </cell>
          <cell r="H376" t="str">
            <v>POSITIVA</v>
          </cell>
          <cell r="I376" t="str">
            <v>WYETH INDÚSTRIA FARMACÊUTICA LTDA</v>
          </cell>
          <cell r="J376" t="str">
            <v>NORVASC</v>
          </cell>
          <cell r="K376" t="str">
            <v>5 MG COM CT BL AL PLAS OPC X 10</v>
          </cell>
          <cell r="L376" t="str">
            <v>C08A0 - ANTAGONISTAS DO CÁLCIO PUROS</v>
          </cell>
          <cell r="M376" t="str">
            <v>C08A0</v>
          </cell>
          <cell r="N376" t="str">
            <v>EM</v>
          </cell>
          <cell r="O376" t="str">
            <v>CARDIO OTHER</v>
          </cell>
          <cell r="Q376" t="str">
            <v>ZTRADE</v>
          </cell>
          <cell r="T376">
            <v>1</v>
          </cell>
          <cell r="U376">
            <v>2.8400000000000002E-2</v>
          </cell>
          <cell r="W376">
            <v>14.56</v>
          </cell>
          <cell r="Y376">
            <v>1</v>
          </cell>
        </row>
        <row r="377">
          <cell r="C377" t="str">
            <v>F000204225</v>
          </cell>
          <cell r="D377" t="str">
            <v>NORVASC 5mg TAB 1 BLST x 6 EA BR SAM</v>
          </cell>
          <cell r="H377" t="str">
            <v>POSITIVA</v>
          </cell>
          <cell r="I377" t="str">
            <v>WYETH INDÚSTRIA FARMACÊUTICA LTDA</v>
          </cell>
          <cell r="J377" t="str">
            <v>NORVASC</v>
          </cell>
          <cell r="K377" t="str">
            <v>5 MG COM CT BL AL PLAS OPC X 10</v>
          </cell>
          <cell r="L377" t="str">
            <v>C08A0 - ANTAGONISTAS DO CÁLCIO PUROS</v>
          </cell>
          <cell r="M377" t="str">
            <v>C08A0</v>
          </cell>
          <cell r="N377" t="str">
            <v>EM</v>
          </cell>
          <cell r="O377" t="str">
            <v>CARDIO OTHER</v>
          </cell>
          <cell r="Q377" t="str">
            <v>ZSAMPLE</v>
          </cell>
          <cell r="T377">
            <v>1</v>
          </cell>
          <cell r="U377">
            <v>2.8400000000000002E-2</v>
          </cell>
          <cell r="W377">
            <v>6.89</v>
          </cell>
          <cell r="Y377">
            <v>1</v>
          </cell>
        </row>
        <row r="378">
          <cell r="C378" t="str">
            <v>F000204214</v>
          </cell>
          <cell r="D378" t="str">
            <v>NORVASC 5mg TAB 3 BLST x 10 EA BR</v>
          </cell>
          <cell r="E378">
            <v>7891268148350</v>
          </cell>
          <cell r="F378">
            <v>1211004290074</v>
          </cell>
          <cell r="G378">
            <v>522717110065917</v>
          </cell>
          <cell r="H378" t="str">
            <v>POSITIVA</v>
          </cell>
          <cell r="I378" t="str">
            <v>WYETH INDÚSTRIA FARMACÊUTICA LTDA</v>
          </cell>
          <cell r="J378" t="str">
            <v>NORVASC</v>
          </cell>
          <cell r="K378" t="str">
            <v>5 MG COM CT BL AL PLAS OPC X 30</v>
          </cell>
          <cell r="L378" t="str">
            <v>C08A0 - ANTAGONISTAS DO CÁLCIO PUROS</v>
          </cell>
          <cell r="M378" t="str">
            <v>C08A0</v>
          </cell>
          <cell r="N378" t="str">
            <v>EM</v>
          </cell>
          <cell r="O378" t="str">
            <v>CARDIO OTHER</v>
          </cell>
          <cell r="Q378" t="str">
            <v>ZTRADE</v>
          </cell>
          <cell r="T378">
            <v>1</v>
          </cell>
          <cell r="U378">
            <v>2.8400000000000002E-2</v>
          </cell>
          <cell r="W378">
            <v>43.07</v>
          </cell>
          <cell r="Y378">
            <v>1</v>
          </cell>
        </row>
        <row r="379">
          <cell r="C379" t="str">
            <v>F000204209</v>
          </cell>
          <cell r="D379" t="str">
            <v>NORVASC 5mg TAB 6 BLST x 10 EA BR</v>
          </cell>
          <cell r="E379">
            <v>7891268148053</v>
          </cell>
          <cell r="F379">
            <v>1211004290090</v>
          </cell>
          <cell r="G379">
            <v>522717110066117</v>
          </cell>
          <cell r="H379" t="str">
            <v>POSITIVA</v>
          </cell>
          <cell r="I379" t="str">
            <v>WYETH INDÚSTRIA FARMACÊUTICA LTDA</v>
          </cell>
          <cell r="J379" t="str">
            <v>NORVASC</v>
          </cell>
          <cell r="K379" t="str">
            <v>5 MG COM CT BL AL PLAS OPC X 60</v>
          </cell>
          <cell r="L379" t="str">
            <v>C08A0 - ANTAGONISTAS DO CÁLCIO PUROS</v>
          </cell>
          <cell r="M379" t="str">
            <v>C08A0</v>
          </cell>
          <cell r="N379" t="str">
            <v>EM</v>
          </cell>
          <cell r="O379" t="str">
            <v>CARDIO OTHER</v>
          </cell>
          <cell r="Q379" t="str">
            <v>ZTRADE</v>
          </cell>
          <cell r="T379">
            <v>1</v>
          </cell>
          <cell r="U379">
            <v>2.8400000000000002E-2</v>
          </cell>
          <cell r="W379">
            <v>87.42</v>
          </cell>
          <cell r="Y379">
            <v>1</v>
          </cell>
        </row>
        <row r="380">
          <cell r="C380" t="str">
            <v>F000129418</v>
          </cell>
          <cell r="D380" t="str">
            <v>OLMETEC 20mg TAB 1 BLST x 10 EA BR</v>
          </cell>
          <cell r="E380">
            <v>7891268148701</v>
          </cell>
          <cell r="F380">
            <v>1211004090016</v>
          </cell>
          <cell r="G380">
            <v>522718010072617</v>
          </cell>
          <cell r="H380" t="str">
            <v>POSITIVA</v>
          </cell>
          <cell r="I380" t="str">
            <v>WYETH INDÚSTRIA FARMACÊUTICA LTDA</v>
          </cell>
          <cell r="J380" t="str">
            <v>OLMETEC</v>
          </cell>
          <cell r="K380" t="str">
            <v>20 MG COM REV CT 1 BL AL/AL X 10 </v>
          </cell>
          <cell r="L380" t="str">
            <v>C09C0 - ANTAGONISTAS DA ANGIOTENSINA II PUROS</v>
          </cell>
          <cell r="M380" t="str">
            <v>C09C0</v>
          </cell>
          <cell r="N380" t="str">
            <v>IM</v>
          </cell>
          <cell r="O380" t="str">
            <v>CARDIO</v>
          </cell>
          <cell r="Q380" t="str">
            <v>ZTRADE</v>
          </cell>
          <cell r="T380">
            <v>1</v>
          </cell>
          <cell r="U380">
            <v>2.8400000000000002E-2</v>
          </cell>
          <cell r="W380">
            <v>31.54</v>
          </cell>
          <cell r="Y380">
            <v>1</v>
          </cell>
        </row>
        <row r="381">
          <cell r="C381" t="str">
            <v>F000204235</v>
          </cell>
          <cell r="D381" t="str">
            <v>OLMETEC 20mg TAB 1x5 EA BR SAM</v>
          </cell>
          <cell r="H381" t="str">
            <v>POSITIVA</v>
          </cell>
          <cell r="I381" t="str">
            <v>WYETH INDÚSTRIA FARMACÊUTICA LTDA</v>
          </cell>
          <cell r="J381" t="str">
            <v>OLMETEC</v>
          </cell>
          <cell r="K381" t="str">
            <v>20 MG COM REV CT 1 BL AL/AL X 10 </v>
          </cell>
          <cell r="L381" t="str">
            <v>C09C0 - ANTAGONISTAS DA ANGIOTENSINA II PUROS</v>
          </cell>
          <cell r="M381" t="str">
            <v>C09C0</v>
          </cell>
          <cell r="N381" t="str">
            <v>IM</v>
          </cell>
          <cell r="O381" t="str">
            <v>CARDIO</v>
          </cell>
          <cell r="Q381" t="str">
            <v>ZSAMPLE</v>
          </cell>
          <cell r="T381">
            <v>1</v>
          </cell>
          <cell r="U381">
            <v>2.8400000000000002E-2</v>
          </cell>
          <cell r="W381">
            <v>15.78</v>
          </cell>
          <cell r="Y381">
            <v>1</v>
          </cell>
        </row>
        <row r="382">
          <cell r="C382" t="str">
            <v>F000204216</v>
          </cell>
          <cell r="D382" t="str">
            <v>OLMETEC 20mg TAB 3 BLST x 10 EA BR</v>
          </cell>
          <cell r="E382">
            <v>7891268148725</v>
          </cell>
          <cell r="F382">
            <v>1211004090040</v>
          </cell>
          <cell r="G382">
            <v>522718010072817</v>
          </cell>
          <cell r="H382" t="str">
            <v>POSITIVA</v>
          </cell>
          <cell r="I382" t="str">
            <v>WYETH INDÚSTRIA FARMACÊUTICA LTDA</v>
          </cell>
          <cell r="J382" t="str">
            <v>OLMETEC</v>
          </cell>
          <cell r="K382" t="str">
            <v>20 MG COM REV CT BL AL/AL X 30</v>
          </cell>
          <cell r="L382" t="str">
            <v>C09C0 - ANTAGONISTAS DA ANGIOTENSINA II PUROS</v>
          </cell>
          <cell r="M382" t="str">
            <v>C09C0</v>
          </cell>
          <cell r="N382" t="str">
            <v>IM</v>
          </cell>
          <cell r="O382" t="str">
            <v>CARDIO</v>
          </cell>
          <cell r="Q382" t="str">
            <v>ZTRADE</v>
          </cell>
          <cell r="T382">
            <v>1</v>
          </cell>
          <cell r="U382">
            <v>2.8400000000000002E-2</v>
          </cell>
          <cell r="W382">
            <v>95.32</v>
          </cell>
          <cell r="Y382">
            <v>1</v>
          </cell>
        </row>
        <row r="383">
          <cell r="C383" t="str">
            <v>F000129420</v>
          </cell>
          <cell r="D383" t="str">
            <v>OLMETEC 40mg TAB 1 BLST X 10 EA BR</v>
          </cell>
          <cell r="E383">
            <v>7891268148732</v>
          </cell>
          <cell r="F383">
            <v>1211004090024</v>
          </cell>
          <cell r="G383">
            <v>522718010072717</v>
          </cell>
          <cell r="H383" t="str">
            <v>POSITIVA</v>
          </cell>
          <cell r="I383" t="str">
            <v>WYETH INDÚSTRIA FARMACÊUTICA LTDA</v>
          </cell>
          <cell r="J383" t="str">
            <v>OLMETEC</v>
          </cell>
          <cell r="K383" t="str">
            <v>40 MG COMP REV CT 1 BL AL/AL X 10 </v>
          </cell>
          <cell r="L383" t="str">
            <v>C09C0 - ANTAGONISTAS DA ANGIOTENSINA II PUROS</v>
          </cell>
          <cell r="M383" t="str">
            <v>C09C0</v>
          </cell>
          <cell r="N383" t="str">
            <v>IM</v>
          </cell>
          <cell r="O383" t="str">
            <v>CARDIO</v>
          </cell>
          <cell r="Q383" t="str">
            <v>ZTRADE</v>
          </cell>
          <cell r="T383">
            <v>1</v>
          </cell>
          <cell r="U383">
            <v>2.8400000000000002E-2</v>
          </cell>
          <cell r="W383">
            <v>36.46</v>
          </cell>
          <cell r="Y383">
            <v>1</v>
          </cell>
        </row>
        <row r="384">
          <cell r="C384" t="str">
            <v>F000204217</v>
          </cell>
          <cell r="D384" t="str">
            <v>OLMETEC 40mg TAB 3 BLST X 10 EA BR</v>
          </cell>
          <cell r="E384">
            <v>7891268148756</v>
          </cell>
          <cell r="F384">
            <v>1211004090067</v>
          </cell>
          <cell r="G384">
            <v>522718010072917</v>
          </cell>
          <cell r="H384" t="str">
            <v>POSITIVA</v>
          </cell>
          <cell r="I384" t="str">
            <v>WYETH INDÚSTRIA FARMACÊUTICA LTDA</v>
          </cell>
          <cell r="J384" t="str">
            <v>OLMETEC</v>
          </cell>
          <cell r="K384" t="str">
            <v>40 MG COM REV CT BL AL/AL X 30</v>
          </cell>
          <cell r="L384" t="str">
            <v>C09C0 - ANTAGONISTAS DA ANGIOTENSINA II PUROS</v>
          </cell>
          <cell r="M384" t="str">
            <v>C09C0</v>
          </cell>
          <cell r="N384" t="str">
            <v>IM</v>
          </cell>
          <cell r="O384" t="str">
            <v>CARDIO</v>
          </cell>
          <cell r="Q384" t="str">
            <v>ZTRADE</v>
          </cell>
          <cell r="T384">
            <v>1</v>
          </cell>
          <cell r="U384">
            <v>2.8400000000000002E-2</v>
          </cell>
          <cell r="W384">
            <v>109.68</v>
          </cell>
          <cell r="Y384">
            <v>1</v>
          </cell>
        </row>
        <row r="385">
          <cell r="C385" t="str">
            <v>F000204242</v>
          </cell>
          <cell r="D385" t="str">
            <v>OLMETEC AMLO 20mg/5mg FCT 1x5 EA BR SAM</v>
          </cell>
          <cell r="H385" t="str">
            <v>POSITIVA</v>
          </cell>
          <cell r="I385" t="str">
            <v>WYETH INDÚSTRIA FARMACÊUTICA LTDA</v>
          </cell>
          <cell r="J385" t="str">
            <v>OLMETEC ANLO</v>
          </cell>
          <cell r="K385" t="str">
            <v>20 MG + 5 MG COM REV CT BL AL/AL X 7</v>
          </cell>
          <cell r="L385" t="str">
            <v>C09D3 - ANTAGONISTAS DA ANGIOTENSINA II ASSOCIADOS A ANTAGONISTAS DO CÁLCIO</v>
          </cell>
          <cell r="M385" t="str">
            <v>C09D3</v>
          </cell>
          <cell r="N385" t="str">
            <v>IM</v>
          </cell>
          <cell r="O385" t="str">
            <v>CARDIO</v>
          </cell>
          <cell r="Q385" t="str">
            <v>ZSAMPLE</v>
          </cell>
          <cell r="T385">
            <v>3</v>
          </cell>
          <cell r="U385">
            <v>2.0899999999999998E-2</v>
          </cell>
          <cell r="W385">
            <v>14.55</v>
          </cell>
          <cell r="Y385">
            <v>3</v>
          </cell>
        </row>
        <row r="386">
          <cell r="C386" t="str">
            <v>F000204221</v>
          </cell>
          <cell r="D386" t="str">
            <v>OLMETEC AMLO 20mg/5mg FCT 3x10 EA BR</v>
          </cell>
          <cell r="E386">
            <v>7891268148923</v>
          </cell>
          <cell r="F386">
            <v>1211003990031</v>
          </cell>
          <cell r="G386">
            <v>522717110063217</v>
          </cell>
          <cell r="H386" t="str">
            <v>POSITIVA</v>
          </cell>
          <cell r="I386" t="str">
            <v>WYETH INDÚSTRIA FARMACÊUTICA LTDA</v>
          </cell>
          <cell r="J386" t="str">
            <v>OLMETEC ANLO</v>
          </cell>
          <cell r="K386" t="str">
            <v>20 MG + 5 MG COM REV CT BL AL/AL X 30</v>
          </cell>
          <cell r="L386" t="str">
            <v>C09D3 - ANTAGONISTAS DA ANGIOTENSINA II ASSOCIADOS A ANTAGONISTAS DO CÁLCIO</v>
          </cell>
          <cell r="M386" t="str">
            <v>C09D3</v>
          </cell>
          <cell r="N386" t="str">
            <v>IM</v>
          </cell>
          <cell r="O386" t="str">
            <v>CARDIO</v>
          </cell>
          <cell r="Q386" t="str">
            <v>ZTRADE</v>
          </cell>
          <cell r="T386">
            <v>3</v>
          </cell>
          <cell r="U386">
            <v>2.0899999999999998E-2</v>
          </cell>
          <cell r="W386">
            <v>87.33</v>
          </cell>
          <cell r="Y386">
            <v>3</v>
          </cell>
        </row>
        <row r="387">
          <cell r="C387" t="str">
            <v>F000204244</v>
          </cell>
          <cell r="D387" t="str">
            <v>OLMETEC AMLO 40mg/10mg FCT 1x5 EA BR SAM</v>
          </cell>
          <cell r="H387" t="str">
            <v>POSITIVA</v>
          </cell>
          <cell r="I387" t="str">
            <v>WYETH INDÚSTRIA FARMACÊUTICA LTDA</v>
          </cell>
          <cell r="J387" t="str">
            <v>OLMETEC ANLO</v>
          </cell>
          <cell r="K387" t="str">
            <v>40 MG + 10 MG COM REV CT BL AL/AL X 7</v>
          </cell>
          <cell r="L387" t="str">
            <v>C09D3 - ANTAGONISTAS DA ANGIOTENSINA II ASSOCIADOS A ANTAGONISTAS DO CÁLCIO</v>
          </cell>
          <cell r="M387" t="str">
            <v>C09D3</v>
          </cell>
          <cell r="N387" t="str">
            <v>IM</v>
          </cell>
          <cell r="O387" t="str">
            <v>CARDIO</v>
          </cell>
          <cell r="Q387" t="str">
            <v>ZSAMPLE</v>
          </cell>
          <cell r="T387">
            <v>3</v>
          </cell>
          <cell r="U387">
            <v>2.0899999999999998E-2</v>
          </cell>
          <cell r="W387">
            <v>16.45</v>
          </cell>
          <cell r="Y387">
            <v>3</v>
          </cell>
        </row>
        <row r="388">
          <cell r="C388" t="str">
            <v>F000204223</v>
          </cell>
          <cell r="D388" t="str">
            <v>OLMETEC AMLO 40mg/10mg FCT 3x10 EA BR</v>
          </cell>
          <cell r="E388">
            <v>7891268149012</v>
          </cell>
          <cell r="F388">
            <v>1211003990099</v>
          </cell>
          <cell r="G388">
            <v>522717110062817</v>
          </cell>
          <cell r="H388" t="str">
            <v>POSITIVA</v>
          </cell>
          <cell r="I388" t="str">
            <v>WYETH INDÚSTRIA FARMACÊUTICA LTDA</v>
          </cell>
          <cell r="J388" t="str">
            <v>OLMETEC ANLO</v>
          </cell>
          <cell r="K388" t="str">
            <v>40 MG + 10 MG COM REV CT BL AL/AL X 30</v>
          </cell>
          <cell r="L388" t="str">
            <v>C09D3 - ANTAGONISTAS DA ANGIOTENSINA II ASSOCIADOS A ANTAGONISTAS DO CÁLCIO</v>
          </cell>
          <cell r="M388" t="str">
            <v>C09D3</v>
          </cell>
          <cell r="N388" t="str">
            <v>IM</v>
          </cell>
          <cell r="O388" t="str">
            <v>CARDIO</v>
          </cell>
          <cell r="Q388" t="str">
            <v>ZTRADE</v>
          </cell>
          <cell r="T388">
            <v>3</v>
          </cell>
          <cell r="U388">
            <v>2.0899999999999998E-2</v>
          </cell>
          <cell r="W388">
            <v>98.71</v>
          </cell>
          <cell r="Y388">
            <v>3</v>
          </cell>
        </row>
        <row r="389">
          <cell r="C389" t="str">
            <v>F000204243</v>
          </cell>
          <cell r="D389" t="str">
            <v>OLMETEC AMLO 40mg/5mg FCT 1x5 EA BR SAM</v>
          </cell>
          <cell r="H389" t="str">
            <v>POSITIVA</v>
          </cell>
          <cell r="I389" t="str">
            <v>WYETH INDÚSTRIA FARMACÊUTICA LTDA</v>
          </cell>
          <cell r="J389" t="str">
            <v>OLMETEC ANLO</v>
          </cell>
          <cell r="K389" t="str">
            <v>40 MG + 5 MG COM REV CT BL AL/AL X 7</v>
          </cell>
          <cell r="L389" t="str">
            <v>C09D3 - ANTAGONISTAS DA ANGIOTENSINA II ASSOCIADOS A ANTAGONISTAS DO CÁLCIO</v>
          </cell>
          <cell r="M389" t="str">
            <v>C09D3</v>
          </cell>
          <cell r="N389" t="str">
            <v>IM</v>
          </cell>
          <cell r="O389" t="str">
            <v>CARDIO</v>
          </cell>
          <cell r="Q389" t="str">
            <v>ZSAMPLE</v>
          </cell>
          <cell r="T389">
            <v>3</v>
          </cell>
          <cell r="U389">
            <v>2.0899999999999998E-2</v>
          </cell>
          <cell r="W389">
            <v>16.45</v>
          </cell>
          <cell r="Y389">
            <v>3</v>
          </cell>
        </row>
        <row r="390">
          <cell r="C390" t="str">
            <v>F000204222</v>
          </cell>
          <cell r="D390" t="str">
            <v>OLMETEC AMLO 40mg/5mg FCT 3x10 EA BR</v>
          </cell>
          <cell r="E390">
            <v>7891268148961</v>
          </cell>
          <cell r="F390">
            <v>1211003990064</v>
          </cell>
          <cell r="G390">
            <v>522717110063417</v>
          </cell>
          <cell r="H390" t="str">
            <v>POSITIVA</v>
          </cell>
          <cell r="I390" t="str">
            <v>WYETH INDÚSTRIA FARMACÊUTICA LTDA</v>
          </cell>
          <cell r="J390" t="str">
            <v>OLMETEC ANLO</v>
          </cell>
          <cell r="K390" t="str">
            <v>40 MG + 5 MG COM REV CT BL AL/AL X 30</v>
          </cell>
          <cell r="L390" t="str">
            <v>C09D3 - ANTAGONISTAS DA ANGIOTENSINA II ASSOCIADOS A ANTAGONISTAS DO CÁLCIO</v>
          </cell>
          <cell r="M390" t="str">
            <v>C09D3</v>
          </cell>
          <cell r="N390" t="str">
            <v>IM</v>
          </cell>
          <cell r="O390" t="str">
            <v>CARDIO</v>
          </cell>
          <cell r="Q390" t="str">
            <v>ZTRADE</v>
          </cell>
          <cell r="T390">
            <v>3</v>
          </cell>
          <cell r="U390">
            <v>2.0899999999999998E-2</v>
          </cell>
          <cell r="W390">
            <v>98.71</v>
          </cell>
          <cell r="Y390">
            <v>3</v>
          </cell>
        </row>
        <row r="391">
          <cell r="C391" t="str">
            <v>F000204218</v>
          </cell>
          <cell r="D391" t="str">
            <v>OLMETEC HCT 20/12,5mg TAB 1x30 EA BR</v>
          </cell>
          <cell r="E391">
            <v>7891268148800</v>
          </cell>
          <cell r="F391">
            <v>1211003580036</v>
          </cell>
          <cell r="G391">
            <v>522718010071117</v>
          </cell>
          <cell r="H391" t="str">
            <v>POSITIVA</v>
          </cell>
          <cell r="I391" t="str">
            <v>WYETH INDÚSTRIA FARMACÊUTICA LTDA</v>
          </cell>
          <cell r="J391" t="str">
            <v>OLMETEC HCT</v>
          </cell>
          <cell r="K391" t="str">
            <v>20 MG + 12,5 MG COM REV CT BL AL/AL X 30</v>
          </cell>
          <cell r="L391" t="str">
            <v>C09D1 - ANTAGONISTAS DA ANGIOTENSINA II ASSOCIADOS A ANTIHIPERTENSIVOS (C2) E/OU DIURÉTICOS</v>
          </cell>
          <cell r="M391" t="str">
            <v>C09D1</v>
          </cell>
          <cell r="N391" t="str">
            <v>IM</v>
          </cell>
          <cell r="O391" t="str">
            <v>CARDIO</v>
          </cell>
          <cell r="Q391" t="str">
            <v>ZTRADE</v>
          </cell>
          <cell r="T391">
            <v>1</v>
          </cell>
          <cell r="U391">
            <v>2.8400000000000002E-2</v>
          </cell>
          <cell r="W391">
            <v>92.07</v>
          </cell>
          <cell r="Y391">
            <v>1</v>
          </cell>
        </row>
        <row r="392">
          <cell r="C392" t="str">
            <v>F000204236</v>
          </cell>
          <cell r="D392" t="str">
            <v>OLMETEC HCT 20/12,5mg TAB 1x5 EA BR SAM</v>
          </cell>
          <cell r="H392" t="str">
            <v>POSITIVA</v>
          </cell>
          <cell r="I392" t="str">
            <v>WYETH INDÚSTRIA FARMACÊUTICA LTDA</v>
          </cell>
          <cell r="J392" t="str">
            <v>OLMETEC HCT</v>
          </cell>
          <cell r="K392" t="str">
            <v>20 MG + 12,5 MG COM REV CT BL AL/AL X 10 </v>
          </cell>
          <cell r="L392" t="str">
            <v>C09D1 - ANTAGONISTAS DA ANGIOTENSINA II ASSOCIADOS A ANTIHIPERTENSIVOS (C2) E/OU DIURÉTICOS</v>
          </cell>
          <cell r="M392" t="str">
            <v>C09D1</v>
          </cell>
          <cell r="N392" t="str">
            <v>IM</v>
          </cell>
          <cell r="O392" t="str">
            <v>CARDIO</v>
          </cell>
          <cell r="Q392" t="str">
            <v>ZSAMPLE</v>
          </cell>
          <cell r="T392">
            <v>1</v>
          </cell>
          <cell r="U392">
            <v>2.8400000000000002E-2</v>
          </cell>
          <cell r="W392">
            <v>15.33</v>
          </cell>
          <cell r="Y392">
            <v>1</v>
          </cell>
        </row>
        <row r="393">
          <cell r="C393" t="str">
            <v>F000204219</v>
          </cell>
          <cell r="D393" t="str">
            <v>OLMETEC HCT 40/12,5mg TAB 1x30 EA BR</v>
          </cell>
          <cell r="E393">
            <v>7891268148831</v>
          </cell>
          <cell r="F393">
            <v>1211003580060</v>
          </cell>
          <cell r="G393">
            <v>522718010071217</v>
          </cell>
          <cell r="H393" t="str">
            <v>POSITIVA</v>
          </cell>
          <cell r="I393" t="str">
            <v>WYETH INDÚSTRIA FARMACÊUTICA LTDA</v>
          </cell>
          <cell r="J393" t="str">
            <v>OLMETEC HCT</v>
          </cell>
          <cell r="K393" t="str">
            <v>40 MG + 12,5 MG COM REV CT BL AL/AL X 30</v>
          </cell>
          <cell r="L393" t="str">
            <v>C09D1 - ANTAGONISTAS DA ANGIOTENSINA II ASSOCIADOS A ANTIHIPERTENSIVOS (C2) E/OU DIURÉTICOS</v>
          </cell>
          <cell r="M393" t="str">
            <v>C09D1</v>
          </cell>
          <cell r="N393" t="str">
            <v>IM</v>
          </cell>
          <cell r="O393" t="str">
            <v>CARDIO</v>
          </cell>
          <cell r="Q393" t="str">
            <v>ZTRADE</v>
          </cell>
          <cell r="T393">
            <v>1</v>
          </cell>
          <cell r="U393">
            <v>2.8400000000000002E-2</v>
          </cell>
          <cell r="W393">
            <v>104.89</v>
          </cell>
          <cell r="Y393">
            <v>1</v>
          </cell>
        </row>
        <row r="394">
          <cell r="C394" t="str">
            <v>F000204220</v>
          </cell>
          <cell r="D394" t="str">
            <v>OLMETEC HCT 40/25mg TAB 1x30 EA BR</v>
          </cell>
          <cell r="E394">
            <v>7891268148862</v>
          </cell>
          <cell r="F394">
            <v>1211003580095</v>
          </cell>
          <cell r="G394">
            <v>522718010071317</v>
          </cell>
          <cell r="H394" t="str">
            <v>POSITIVA</v>
          </cell>
          <cell r="I394" t="str">
            <v>WYETH INDÚSTRIA FARMACÊUTICA LTDA</v>
          </cell>
          <cell r="J394" t="str">
            <v>OLMETEC HCT</v>
          </cell>
          <cell r="K394" t="str">
            <v>40 MG + 25 MG COM REV CT BL AL/AL X 30</v>
          </cell>
          <cell r="L394" t="str">
            <v>C09D1 - ANTAGONISTAS DA ANGIOTENSINA II ASSOCIADOS A ANTIHIPERTENSIVOS (C2) E/OU DIURÉTICOS</v>
          </cell>
          <cell r="M394" t="str">
            <v>C09D1</v>
          </cell>
          <cell r="N394" t="str">
            <v>IM</v>
          </cell>
          <cell r="O394" t="str">
            <v>CARDIO</v>
          </cell>
          <cell r="Q394" t="str">
            <v>ZTRADE</v>
          </cell>
          <cell r="T394">
            <v>1</v>
          </cell>
          <cell r="U394">
            <v>2.8400000000000002E-2</v>
          </cell>
          <cell r="W394">
            <v>104.89</v>
          </cell>
          <cell r="Y394">
            <v>1</v>
          </cell>
        </row>
        <row r="395">
          <cell r="C395" t="str">
            <v>F000113287</v>
          </cell>
          <cell r="D395" t="str">
            <v>PLATAMINE 10mg/ml SSOL 1x15mlPVL BR</v>
          </cell>
          <cell r="E395">
            <v>7891268105704</v>
          </cell>
          <cell r="F395">
            <v>1211003760026</v>
          </cell>
          <cell r="G395">
            <v>522717110062317</v>
          </cell>
          <cell r="H395" t="str">
            <v>POSITIVA</v>
          </cell>
          <cell r="I395" t="str">
            <v>WYETH INDÚSTRIA FARMACÊUTICA LTDA</v>
          </cell>
          <cell r="J395" t="str">
            <v>PLATAMINE CS</v>
          </cell>
          <cell r="K395" t="str">
            <v>10 MG/ML SOL INJ CT FA PLAS TRANS X 15 ML (REST HOSP)</v>
          </cell>
          <cell r="L395" t="str">
            <v>L01F0 - COMPOSTOS ANTINEOPLÁSICOS DE PLATINA</v>
          </cell>
          <cell r="M395" t="str">
            <v>L01F0</v>
          </cell>
          <cell r="N395" t="str">
            <v>IM</v>
          </cell>
          <cell r="O395" t="str">
            <v xml:space="preserve">OTHERS </v>
          </cell>
          <cell r="P395" t="str">
            <v>Isento ICMS (exceto Goias)</v>
          </cell>
          <cell r="Q395" t="str">
            <v>ZTRADE</v>
          </cell>
          <cell r="R395" t="str">
            <v>Cadastrar alíquota 0% p todos estados (Exceto Goias) - Somente ZA00</v>
          </cell>
          <cell r="T395">
            <v>3</v>
          </cell>
          <cell r="U395">
            <v>2.0899999999999998E-2</v>
          </cell>
          <cell r="W395">
            <v>201.62</v>
          </cell>
          <cell r="Y395">
            <v>2</v>
          </cell>
        </row>
        <row r="396">
          <cell r="C396" t="str">
            <v>F000113289</v>
          </cell>
          <cell r="D396" t="str">
            <v>PLATAMINE 10mg/ml SSOL 1x45ml PVL BR</v>
          </cell>
          <cell r="E396">
            <v>7891268105711</v>
          </cell>
          <cell r="F396">
            <v>1211003760034</v>
          </cell>
          <cell r="G396">
            <v>522717110062417</v>
          </cell>
          <cell r="H396" t="str">
            <v>POSITIVA</v>
          </cell>
          <cell r="I396" t="str">
            <v>WYETH INDÚSTRIA FARMACÊUTICA LTDA</v>
          </cell>
          <cell r="J396" t="str">
            <v>PLATAMINE CS</v>
          </cell>
          <cell r="K396" t="str">
            <v>10 MG/ML SOL INJ CT FA PLAS TRANS X 45 ML (REST HOSP)</v>
          </cell>
          <cell r="L396" t="str">
            <v>L01F0 - COMPOSTOS ANTINEOPLÁSICOS DE PLATINA</v>
          </cell>
          <cell r="M396" t="str">
            <v>L01F0</v>
          </cell>
          <cell r="N396" t="str">
            <v>IM</v>
          </cell>
          <cell r="O396" t="str">
            <v xml:space="preserve">OTHERS </v>
          </cell>
          <cell r="P396" t="str">
            <v>Isento ICMS (exceto Goias)</v>
          </cell>
          <cell r="Q396" t="str">
            <v>ZTRADE</v>
          </cell>
          <cell r="R396" t="str">
            <v>Cadastrar alíquota 0% p todos estados (Exceto Goias) - Somente ZA00</v>
          </cell>
          <cell r="T396">
            <v>3</v>
          </cell>
          <cell r="U396">
            <v>2.0899999999999998E-2</v>
          </cell>
          <cell r="W396">
            <v>607.48</v>
          </cell>
          <cell r="Y396">
            <v>2</v>
          </cell>
        </row>
        <row r="397">
          <cell r="C397" t="str">
            <v>F000113291</v>
          </cell>
          <cell r="D397" t="str">
            <v>PLATAMINE 10mg/ml SSOL 1x5ml PVL BR</v>
          </cell>
          <cell r="E397">
            <v>7891268105728</v>
          </cell>
          <cell r="F397">
            <v>1211003760018</v>
          </cell>
          <cell r="G397">
            <v>522717110062617</v>
          </cell>
          <cell r="H397" t="str">
            <v>POSITIVA</v>
          </cell>
          <cell r="I397" t="str">
            <v>WYETH INDÚSTRIA FARMACÊUTICA LTDA</v>
          </cell>
          <cell r="J397" t="str">
            <v>PLATAMINE CS</v>
          </cell>
          <cell r="K397" t="str">
            <v>10 MG/ML SOL INJ CT FA PLAS TRANS X 5 ML (REST HOSP)</v>
          </cell>
          <cell r="L397" t="str">
            <v>L01F0 - COMPOSTOS ANTINEOPLÁSICOS DE PLATINA</v>
          </cell>
          <cell r="M397" t="str">
            <v>L01F0</v>
          </cell>
          <cell r="N397" t="str">
            <v>IM</v>
          </cell>
          <cell r="O397" t="str">
            <v xml:space="preserve">OTHERS </v>
          </cell>
          <cell r="P397" t="str">
            <v>Isento ICMS (exceto Goias)</v>
          </cell>
          <cell r="Q397" t="str">
            <v>ZTRADE</v>
          </cell>
          <cell r="R397" t="str">
            <v>Cadastrar alíquota 0% p todos estados (Exceto Goias) - Somente ZA00</v>
          </cell>
          <cell r="T397">
            <v>3</v>
          </cell>
          <cell r="U397">
            <v>2.0899999999999998E-2</v>
          </cell>
          <cell r="W397">
            <v>99.77</v>
          </cell>
          <cell r="Y397">
            <v>2</v>
          </cell>
        </row>
        <row r="398">
          <cell r="C398" t="str">
            <v>F000204103</v>
          </cell>
          <cell r="D398" t="str">
            <v>PLETIL 500mg FCT  1 BLST x 4 EA BR</v>
          </cell>
          <cell r="E398">
            <v>7891268105902</v>
          </cell>
          <cell r="F398">
            <v>1211003780019</v>
          </cell>
          <cell r="G398">
            <v>522718050081317</v>
          </cell>
          <cell r="H398" t="str">
            <v>NEGATIVA</v>
          </cell>
          <cell r="I398" t="str">
            <v>WYETH INDÚSTRIA FARMACÊUTICA LTDA</v>
          </cell>
          <cell r="J398" t="str">
            <v>PLETIL</v>
          </cell>
          <cell r="K398" t="str">
            <v>500 MG COM REV CT BL AL PLAS INC X 4</v>
          </cell>
          <cell r="L398" t="str">
            <v>G01A1 - TRICOMONICIDAS SISTÊMICOS</v>
          </cell>
          <cell r="M398" t="str">
            <v>G01A1</v>
          </cell>
          <cell r="N398" t="str">
            <v>IM</v>
          </cell>
          <cell r="O398" t="str">
            <v xml:space="preserve">ANTI INFECTIVES </v>
          </cell>
          <cell r="Q398" t="str">
            <v>ZTRADE</v>
          </cell>
          <cell r="T398">
            <v>2</v>
          </cell>
          <cell r="U398">
            <v>2.47E-2</v>
          </cell>
          <cell r="W398">
            <v>11.97</v>
          </cell>
          <cell r="Y398">
            <v>2</v>
          </cell>
        </row>
        <row r="399">
          <cell r="C399" t="str">
            <v>F000137547</v>
          </cell>
          <cell r="D399" t="str">
            <v>PLETIL 500mg FCT  1 BLST x 4 EA BR SAM</v>
          </cell>
          <cell r="H399" t="str">
            <v>NEGATIVA</v>
          </cell>
          <cell r="I399" t="str">
            <v>WYETH INDÚSTRIA FARMACÊUTICA LTDA</v>
          </cell>
          <cell r="J399" t="str">
            <v>PLETIL</v>
          </cell>
          <cell r="K399" t="str">
            <v>500 MG COM REV CT BL AL PLAS INC X 4</v>
          </cell>
          <cell r="L399" t="str">
            <v>G01A1 - TRICOMONICIDAS SISTÊMICOS</v>
          </cell>
          <cell r="M399" t="str">
            <v>G01A1</v>
          </cell>
          <cell r="N399" t="str">
            <v>IM</v>
          </cell>
          <cell r="O399" t="str">
            <v xml:space="preserve">ANTI INFECTIVES </v>
          </cell>
          <cell r="Q399" t="str">
            <v>ZSAMPLE</v>
          </cell>
          <cell r="T399">
            <v>2</v>
          </cell>
          <cell r="U399">
            <v>2.47E-2</v>
          </cell>
          <cell r="W399">
            <v>11.97</v>
          </cell>
          <cell r="Y399">
            <v>2</v>
          </cell>
        </row>
        <row r="400">
          <cell r="C400" t="str">
            <v>F000204104</v>
          </cell>
          <cell r="D400" t="str">
            <v>PLETIL 500mg FCT  2 BLST x 4 EA BR</v>
          </cell>
          <cell r="E400">
            <v>7891268105919</v>
          </cell>
          <cell r="F400">
            <v>1211003780027</v>
          </cell>
          <cell r="G400">
            <v>522718050081217</v>
          </cell>
          <cell r="H400" t="str">
            <v>NEGATIVA</v>
          </cell>
          <cell r="I400" t="str">
            <v>WYETH INDÚSTRIA FARMACÊUTICA LTDA</v>
          </cell>
          <cell r="J400" t="str">
            <v>PLETIL</v>
          </cell>
          <cell r="K400" t="str">
            <v>500 MG COM REV CT BL AL PLAS INC X 8</v>
          </cell>
          <cell r="L400" t="str">
            <v>G01A1 - TRICOMONICIDAS SISTÊMICOS</v>
          </cell>
          <cell r="M400" t="str">
            <v>G01A1</v>
          </cell>
          <cell r="N400" t="str">
            <v>IM</v>
          </cell>
          <cell r="O400" t="str">
            <v xml:space="preserve">ANTI INFECTIVES </v>
          </cell>
          <cell r="Q400" t="str">
            <v>ZTRADE</v>
          </cell>
          <cell r="T400">
            <v>2</v>
          </cell>
          <cell r="U400">
            <v>2.47E-2</v>
          </cell>
          <cell r="W400">
            <v>19.98</v>
          </cell>
          <cell r="Y400">
            <v>2</v>
          </cell>
        </row>
        <row r="401">
          <cell r="C401" t="str">
            <v>F000204252</v>
          </cell>
          <cell r="D401" t="str">
            <v>PONSTAN 500mg UCT 2 BLST x 6  EA BR SAM</v>
          </cell>
          <cell r="H401" t="str">
            <v>POSITIVA</v>
          </cell>
          <cell r="I401" t="str">
            <v>WYETH INDÚSTRIA FARMACÊUTICA LTDA</v>
          </cell>
          <cell r="J401" t="str">
            <v>PONSTAN</v>
          </cell>
          <cell r="K401" t="str">
            <v>500 MG COM CT  BL AL PLAS AMB X 24</v>
          </cell>
          <cell r="L401" t="str">
            <v>M01A1 - ANTI-REUMÁTICOS NÃO ESTEROIDAIS PUROS</v>
          </cell>
          <cell r="M401" t="str">
            <v>M01A1</v>
          </cell>
          <cell r="N401" t="str">
            <v>IM</v>
          </cell>
          <cell r="O401" t="str">
            <v xml:space="preserve"> WOMAN HEALTH </v>
          </cell>
          <cell r="Q401" t="str">
            <v>ZSAMPLE</v>
          </cell>
          <cell r="T401">
            <v>1</v>
          </cell>
          <cell r="U401">
            <v>2.8400000000000002E-2</v>
          </cell>
          <cell r="W401">
            <v>11.02</v>
          </cell>
          <cell r="Y401">
            <v>1</v>
          </cell>
        </row>
        <row r="402">
          <cell r="C402" t="str">
            <v>F000204232</v>
          </cell>
          <cell r="D402" t="str">
            <v>PONSTAN 500mg UCT 2 BLST x 8  EA BR SAM</v>
          </cell>
          <cell r="H402" t="str">
            <v>POSITIVA</v>
          </cell>
          <cell r="I402" t="str">
            <v>WYETH INDÚSTRIA FARMACÊUTICA LTDA</v>
          </cell>
          <cell r="J402" t="str">
            <v>PONSTAN</v>
          </cell>
          <cell r="K402" t="str">
            <v>500 MG COM CT BL AL PLAS ROSA X 15</v>
          </cell>
          <cell r="L402" t="str">
            <v>M01A1 - ANTI-REUMÁTICOS NÃO ESTEROIDAIS PUROS</v>
          </cell>
          <cell r="M402" t="str">
            <v>M01A1</v>
          </cell>
          <cell r="N402" t="str">
            <v>IM</v>
          </cell>
          <cell r="O402" t="str">
            <v xml:space="preserve"> WOMAN HEALTH </v>
          </cell>
          <cell r="Q402" t="str">
            <v>ZSAMPLE</v>
          </cell>
          <cell r="T402">
            <v>1</v>
          </cell>
          <cell r="U402">
            <v>2.8400000000000002E-2</v>
          </cell>
          <cell r="W402">
            <v>14.71</v>
          </cell>
          <cell r="Y402">
            <v>1</v>
          </cell>
        </row>
        <row r="403">
          <cell r="C403" t="str">
            <v>F000204195</v>
          </cell>
          <cell r="D403" t="str">
            <v>PONSTAN 500mg UCT 3 BLST x 8  EA BR</v>
          </cell>
          <cell r="E403">
            <v>7891268118001</v>
          </cell>
          <cell r="F403">
            <v>1211003810031</v>
          </cell>
          <cell r="G403">
            <v>522718010069617</v>
          </cell>
          <cell r="H403" t="str">
            <v>POSITIVA</v>
          </cell>
          <cell r="I403" t="str">
            <v>WYETH INDÚSTRIA FARMACÊUTICA LTDA</v>
          </cell>
          <cell r="J403" t="str">
            <v>PONSTAN</v>
          </cell>
          <cell r="K403" t="str">
            <v>500 MG COM CT  BL AL PLAS AMB X 24</v>
          </cell>
          <cell r="L403" t="str">
            <v>M01A1 - ANTI-REUMÁTICOS NÃO ESTEROIDAIS PUROS</v>
          </cell>
          <cell r="M403" t="str">
            <v>M01A1</v>
          </cell>
          <cell r="N403" t="str">
            <v>IM</v>
          </cell>
          <cell r="O403" t="str">
            <v xml:space="preserve"> WOMAN HEALTH </v>
          </cell>
          <cell r="Q403" t="str">
            <v>ZTRADE</v>
          </cell>
          <cell r="T403">
            <v>1</v>
          </cell>
          <cell r="U403">
            <v>2.8400000000000002E-2</v>
          </cell>
          <cell r="W403">
            <v>22.06</v>
          </cell>
          <cell r="Y403">
            <v>1</v>
          </cell>
        </row>
        <row r="404">
          <cell r="C404" t="str">
            <v>F000207406</v>
          </cell>
          <cell r="D404" t="str">
            <v>PRECEDEX 100 MCG/2ML 1X5 VL AMP BR</v>
          </cell>
          <cell r="E404">
            <v>7891045163835</v>
          </cell>
          <cell r="F404">
            <v>1211003720016</v>
          </cell>
          <cell r="G404">
            <v>522717100060208</v>
          </cell>
          <cell r="H404" t="str">
            <v>POSITIVA</v>
          </cell>
          <cell r="I404" t="str">
            <v>WYETH INDÚSTRIA FARMACÊUTICA LTDA</v>
          </cell>
          <cell r="J404" t="str">
            <v>PRECEDEX</v>
          </cell>
          <cell r="K404" t="str">
            <v>100 MCG/ML SOL INJ CT 5 FA VD INC X 2 ML </v>
          </cell>
          <cell r="L404" t="str">
            <v>N01A2 - ANESTÉSICOS GERAIS INJETÁVEIS</v>
          </cell>
          <cell r="M404" t="str">
            <v>N01A2</v>
          </cell>
          <cell r="N404" t="str">
            <v>IM</v>
          </cell>
          <cell r="O404" t="str">
            <v>HOSPIRA</v>
          </cell>
          <cell r="Q404" t="str">
            <v>ZTRADE</v>
          </cell>
          <cell r="T404">
            <v>2</v>
          </cell>
          <cell r="U404">
            <v>2.47E-2</v>
          </cell>
          <cell r="W404">
            <v>799.05</v>
          </cell>
          <cell r="Y404">
            <v>2</v>
          </cell>
        </row>
        <row r="405">
          <cell r="C405" t="str">
            <v>F000148754</v>
          </cell>
          <cell r="D405" t="str">
            <v>PREMARIN 0.3MG 1x28 TB</v>
          </cell>
          <cell r="E405">
            <v>7891045008174</v>
          </cell>
          <cell r="F405">
            <v>1211000150033</v>
          </cell>
          <cell r="G405">
            <v>522702701117310</v>
          </cell>
          <cell r="H405" t="str">
            <v>POSITIVA</v>
          </cell>
          <cell r="I405" t="str">
            <v>WYETH INDÚSTRIA FARMACÊUTICA LTDA</v>
          </cell>
          <cell r="J405" t="str">
            <v>PREMARIN</v>
          </cell>
          <cell r="K405" t="str">
            <v>0,3 MG DRG CT BL AL PLAS INC X 28</v>
          </cell>
          <cell r="L405" t="str">
            <v>G03C0 - ESTRÓGENOS EXCLUINDO G3A, G3E, G3F</v>
          </cell>
          <cell r="M405" t="str">
            <v>G03C0</v>
          </cell>
          <cell r="N405" t="str">
            <v>IM</v>
          </cell>
          <cell r="O405" t="str">
            <v xml:space="preserve"> WOMAN HEALTH </v>
          </cell>
          <cell r="Q405" t="str">
            <v>ZTRADE</v>
          </cell>
          <cell r="T405">
            <v>1</v>
          </cell>
          <cell r="U405">
            <v>2.8400000000000002E-2</v>
          </cell>
          <cell r="W405">
            <v>19.96</v>
          </cell>
          <cell r="Y405">
            <v>2</v>
          </cell>
        </row>
        <row r="406">
          <cell r="C406" t="str">
            <v>F000148752</v>
          </cell>
          <cell r="D406" t="str">
            <v>PREMARIN 0.3MG 1X28 TB SAMPLE (TAX)</v>
          </cell>
          <cell r="H406" t="str">
            <v>POSITIVA</v>
          </cell>
          <cell r="I406" t="str">
            <v>WYETH INDÚSTRIA FARMACÊUTICA LTDA</v>
          </cell>
          <cell r="J406" t="str">
            <v>PREMARIN</v>
          </cell>
          <cell r="K406" t="str">
            <v>0,3 MG DRG CT BL AL PLAS INC X 28</v>
          </cell>
          <cell r="L406" t="str">
            <v>G03C0 - ESTRÓGENOS EXCLUINDO G3A, G3E, G3F</v>
          </cell>
          <cell r="M406" t="str">
            <v>G03C0</v>
          </cell>
          <cell r="N406" t="str">
            <v>IM</v>
          </cell>
          <cell r="O406" t="str">
            <v xml:space="preserve"> WOMAN HEALTH </v>
          </cell>
          <cell r="Q406" t="str">
            <v>ZSAMPLE</v>
          </cell>
          <cell r="T406">
            <v>1</v>
          </cell>
          <cell r="U406">
            <v>2.8400000000000002E-2</v>
          </cell>
          <cell r="W406">
            <v>19.96</v>
          </cell>
          <cell r="Y406">
            <v>2</v>
          </cell>
        </row>
        <row r="407">
          <cell r="C407" t="str">
            <v>F000146296</v>
          </cell>
          <cell r="D407" t="str">
            <v>PREMARIN 0.625MG 1x26G CREAM</v>
          </cell>
          <cell r="E407">
            <v>7891045008228</v>
          </cell>
          <cell r="F407">
            <v>1211000150162</v>
          </cell>
          <cell r="G407">
            <v>522702707166410</v>
          </cell>
          <cell r="H407" t="str">
            <v>POSITIVA</v>
          </cell>
          <cell r="I407" t="str">
            <v>WYETH INDÚSTRIA FARMACÊUTICA LTDA</v>
          </cell>
          <cell r="J407" t="str">
            <v>PREMARIN</v>
          </cell>
          <cell r="K407" t="str">
            <v>0,625 MG/G CREM VAG CT BG X 26 G + APLIC</v>
          </cell>
          <cell r="L407" t="str">
            <v>G02F0 - HORMÔNIOS SEXUAIS TÓPICOS</v>
          </cell>
          <cell r="M407" t="str">
            <v>G02F0</v>
          </cell>
          <cell r="N407" t="str">
            <v>IM</v>
          </cell>
          <cell r="O407" t="str">
            <v xml:space="preserve"> WOMAN HEALTH </v>
          </cell>
          <cell r="Q407" t="str">
            <v>ZTRADE</v>
          </cell>
          <cell r="T407">
            <v>2</v>
          </cell>
          <cell r="U407">
            <v>2.47E-2</v>
          </cell>
          <cell r="W407">
            <v>32.26</v>
          </cell>
          <cell r="Y407">
            <v>3</v>
          </cell>
        </row>
        <row r="408">
          <cell r="C408" t="str">
            <v>F000146360</v>
          </cell>
          <cell r="D408" t="str">
            <v>PREMARIN 0.625MG 1x28 TB</v>
          </cell>
          <cell r="E408">
            <v>7891045008716</v>
          </cell>
          <cell r="F408">
            <v>1211000150068</v>
          </cell>
          <cell r="G408">
            <v>522702703111311</v>
          </cell>
          <cell r="H408" t="str">
            <v>POSITIVA</v>
          </cell>
          <cell r="I408" t="str">
            <v>WYETH INDÚSTRIA FARMACÊUTICA LTDA</v>
          </cell>
          <cell r="J408" t="str">
            <v>PREMARIN</v>
          </cell>
          <cell r="K408" t="str">
            <v>0,625 MG DRG CT BL AL PLAS INC X 28</v>
          </cell>
          <cell r="L408" t="str">
            <v>G03C0 - ESTRÓGENOS EXCLUINDO G3A, G3E, G3F</v>
          </cell>
          <cell r="M408" t="str">
            <v>G03C0</v>
          </cell>
          <cell r="N408" t="str">
            <v>IM</v>
          </cell>
          <cell r="O408" t="str">
            <v xml:space="preserve"> WOMAN HEALTH </v>
          </cell>
          <cell r="Q408" t="str">
            <v>ZTRADE</v>
          </cell>
          <cell r="T408">
            <v>1</v>
          </cell>
          <cell r="U408">
            <v>2.8400000000000002E-2</v>
          </cell>
          <cell r="W408">
            <v>30.95</v>
          </cell>
          <cell r="Y408">
            <v>2</v>
          </cell>
        </row>
        <row r="409">
          <cell r="C409" t="str">
            <v>F000027904</v>
          </cell>
          <cell r="D409" t="str">
            <v>PREVENAR 13 0.5ML PFS 1x1 BR</v>
          </cell>
          <cell r="E409">
            <v>7891045010627</v>
          </cell>
          <cell r="F409">
            <v>1021602460016</v>
          </cell>
          <cell r="G409">
            <v>552817090001817</v>
          </cell>
          <cell r="H409" t="str">
            <v>POSITIVA</v>
          </cell>
          <cell r="I409" t="str">
            <v>LABORATÓRIOS PFIZER LTDA</v>
          </cell>
          <cell r="J409" t="str">
            <v>PREVENAR 13</v>
          </cell>
          <cell r="K409" t="str">
            <v>SUS INJ CT 01 EST 01 SER PREENCH X 0,5 ML + 01 AGU</v>
          </cell>
          <cell r="L409" t="str">
            <v>J07D1 - VACINA PARA PNEUMONIA</v>
          </cell>
          <cell r="M409" t="str">
            <v>J07D1</v>
          </cell>
          <cell r="N409" t="str">
            <v>IM</v>
          </cell>
          <cell r="O409" t="str">
            <v>Vaccines</v>
          </cell>
          <cell r="Q409" t="str">
            <v>ZTRADE</v>
          </cell>
          <cell r="T409">
            <v>3</v>
          </cell>
          <cell r="U409">
            <v>2.0899999999999998E-2</v>
          </cell>
          <cell r="W409">
            <v>160.75</v>
          </cell>
          <cell r="Y409">
            <v>3</v>
          </cell>
        </row>
        <row r="410">
          <cell r="C410" t="str">
            <v>F000024490</v>
          </cell>
          <cell r="D410" t="str">
            <v>PRISTIQ 100MG CAP 1X14 BLST BR</v>
          </cell>
          <cell r="E410">
            <v>7891045013147</v>
          </cell>
          <cell r="F410">
            <v>1211002730093</v>
          </cell>
          <cell r="G410">
            <v>522710305111213</v>
          </cell>
          <cell r="H410" t="str">
            <v>POSITIVA</v>
          </cell>
          <cell r="I410" t="str">
            <v>WYETH INDÚSTRIA FARMACÊUTICA LTDA</v>
          </cell>
          <cell r="J410" t="str">
            <v>PRISTIQ</v>
          </cell>
          <cell r="K410" t="str">
            <v>100 MG COM REV LIB CONT CT BL PVC/PVDC/AL X 14</v>
          </cell>
          <cell r="L410" t="str">
            <v>N06A5 - ANTI-DEPRESSIVOS SNRI</v>
          </cell>
          <cell r="M410" t="str">
            <v>N06A5</v>
          </cell>
          <cell r="N410" t="str">
            <v>IM</v>
          </cell>
          <cell r="O410" t="str">
            <v>SNC</v>
          </cell>
          <cell r="Q410" t="str">
            <v>ZTRADE</v>
          </cell>
          <cell r="T410">
            <v>2</v>
          </cell>
          <cell r="U410">
            <v>2.47E-2</v>
          </cell>
          <cell r="W410">
            <v>70.78</v>
          </cell>
          <cell r="Y410">
            <v>2</v>
          </cell>
        </row>
        <row r="411">
          <cell r="C411" t="str">
            <v>F000190010</v>
          </cell>
          <cell r="D411" t="str">
            <v>Pristiq 100MG CAP 2X14 BLST</v>
          </cell>
          <cell r="E411">
            <v>7891045014366</v>
          </cell>
          <cell r="F411">
            <v>1211002730115</v>
          </cell>
          <cell r="G411">
            <v>522710310113210</v>
          </cell>
          <cell r="H411" t="str">
            <v>POSITIVA</v>
          </cell>
          <cell r="I411" t="str">
            <v>WYETH INDÚSTRIA FARMACÊUTICA LTDA</v>
          </cell>
          <cell r="J411" t="str">
            <v>PRISTIQ</v>
          </cell>
          <cell r="K411" t="str">
            <v>100 MG COM REV LIB CONT CT BL PVC/PVDC/AL X 28</v>
          </cell>
          <cell r="L411" t="str">
            <v>N06A5 - ANTI-DEPRESSIVOS SNRI</v>
          </cell>
          <cell r="M411" t="str">
            <v>N06A5</v>
          </cell>
          <cell r="N411" t="str">
            <v>IM</v>
          </cell>
          <cell r="O411" t="str">
            <v>SNC</v>
          </cell>
          <cell r="Q411" t="str">
            <v>ZTRADE</v>
          </cell>
          <cell r="T411">
            <v>2</v>
          </cell>
          <cell r="U411">
            <v>2.47E-2</v>
          </cell>
          <cell r="W411">
            <v>131.32</v>
          </cell>
          <cell r="Y411">
            <v>2</v>
          </cell>
        </row>
        <row r="412">
          <cell r="C412" t="str">
            <v>F000019494</v>
          </cell>
          <cell r="D412" t="str">
            <v>PRISTIQ 100MG TAB 1X14 BLST SAM</v>
          </cell>
          <cell r="H412" t="str">
            <v>POSITIVA</v>
          </cell>
          <cell r="I412" t="str">
            <v>WYETH INDÚSTRIA FARMACÊUTICA LTDA</v>
          </cell>
          <cell r="J412" t="str">
            <v>PRISTIQ</v>
          </cell>
          <cell r="K412" t="str">
            <v>100 MG COM REV LIB CONT CT BL PVC/PVDC/AL X 14</v>
          </cell>
          <cell r="L412" t="str">
            <v>N06A5 - ANTI-DEPRESSIVOS SNRI</v>
          </cell>
          <cell r="M412" t="str">
            <v>N06A5</v>
          </cell>
          <cell r="N412" t="str">
            <v>IM</v>
          </cell>
          <cell r="O412" t="str">
            <v>SNC</v>
          </cell>
          <cell r="Q412" t="str">
            <v>ZSAMPLE</v>
          </cell>
          <cell r="T412">
            <v>2</v>
          </cell>
          <cell r="U412">
            <v>2.47E-2</v>
          </cell>
          <cell r="W412">
            <v>70.78</v>
          </cell>
          <cell r="Y412">
            <v>2</v>
          </cell>
        </row>
        <row r="413">
          <cell r="C413" t="str">
            <v>F000024491</v>
          </cell>
          <cell r="D413" t="str">
            <v>PRISTIQ 100MG TAB 1X14 BLST SAM</v>
          </cell>
          <cell r="H413" t="str">
            <v>POSITIVA</v>
          </cell>
          <cell r="I413" t="str">
            <v>WYETH INDÚSTRIA FARMACÊUTICA LTDA</v>
          </cell>
          <cell r="J413" t="str">
            <v>PRISTIQ</v>
          </cell>
          <cell r="K413" t="str">
            <v>100 MG COM REV LIB CONT CT BL PVC/PVDC/AL X 14</v>
          </cell>
          <cell r="L413" t="str">
            <v>N06A5 - ANTI-DEPRESSIVOS SNRI</v>
          </cell>
          <cell r="M413" t="str">
            <v>N06A5</v>
          </cell>
          <cell r="N413" t="str">
            <v>IM</v>
          </cell>
          <cell r="O413" t="str">
            <v>SNC</v>
          </cell>
          <cell r="Q413" t="str">
            <v>ZSAMPLE</v>
          </cell>
          <cell r="T413">
            <v>2</v>
          </cell>
          <cell r="U413">
            <v>2.47E-2</v>
          </cell>
          <cell r="W413">
            <v>70.78</v>
          </cell>
          <cell r="Y413">
            <v>2</v>
          </cell>
        </row>
        <row r="414">
          <cell r="C414" t="str">
            <v>F000146364</v>
          </cell>
          <cell r="D414" t="str">
            <v>PRISTIQ 100MG TAB 1X14 BLST SIEG NBG BR</v>
          </cell>
          <cell r="E414">
            <v>7891045013147</v>
          </cell>
          <cell r="F414">
            <v>1211002730093</v>
          </cell>
          <cell r="G414">
            <v>522710305111213</v>
          </cell>
          <cell r="H414" t="str">
            <v>POSITIVA</v>
          </cell>
          <cell r="I414" t="str">
            <v>WYETH INDÚSTRIA FARMACÊUTICA LTDA</v>
          </cell>
          <cell r="J414" t="str">
            <v>PRISTIQ</v>
          </cell>
          <cell r="K414" t="str">
            <v>100 MG COM REV LIB CONT CT BL PVC/PVDC/AL X 14</v>
          </cell>
          <cell r="L414" t="str">
            <v>N06A5 - ANTI-DEPRESSIVOS SNRI</v>
          </cell>
          <cell r="M414" t="str">
            <v>N06A5</v>
          </cell>
          <cell r="N414" t="str">
            <v>IM</v>
          </cell>
          <cell r="O414" t="str">
            <v>SNC</v>
          </cell>
          <cell r="Q414" t="str">
            <v>ZTRADE</v>
          </cell>
          <cell r="T414">
            <v>2</v>
          </cell>
          <cell r="U414">
            <v>2.47E-2</v>
          </cell>
          <cell r="W414">
            <v>70.78</v>
          </cell>
          <cell r="Y414">
            <v>2</v>
          </cell>
        </row>
        <row r="415">
          <cell r="C415" t="str">
            <v>F000024712</v>
          </cell>
          <cell r="D415" t="str">
            <v>PRISTIQ 50MG CAP 1X14 BLST BR</v>
          </cell>
          <cell r="E415">
            <v>7891045013123</v>
          </cell>
          <cell r="F415">
            <v>1211002730034</v>
          </cell>
          <cell r="G415">
            <v>522710306116219</v>
          </cell>
          <cell r="H415" t="str">
            <v>POSITIVA</v>
          </cell>
          <cell r="I415" t="str">
            <v>WYETH INDÚSTRIA FARMACÊUTICA LTDA</v>
          </cell>
          <cell r="J415" t="str">
            <v>PRISTIQ</v>
          </cell>
          <cell r="K415" t="str">
            <v>50 MG COM REV LIB CONT CT BL PVC/PVDC/AL X 14</v>
          </cell>
          <cell r="L415" t="str">
            <v>N06A5 - ANTI-DEPRESSIVOS SNRI</v>
          </cell>
          <cell r="M415" t="str">
            <v>N06A5</v>
          </cell>
          <cell r="N415" t="str">
            <v>IM</v>
          </cell>
          <cell r="O415" t="str">
            <v>SNC</v>
          </cell>
          <cell r="Q415" t="str">
            <v>ZTRADE</v>
          </cell>
          <cell r="T415">
            <v>2</v>
          </cell>
          <cell r="U415">
            <v>2.47E-2</v>
          </cell>
          <cell r="W415">
            <v>59.65</v>
          </cell>
          <cell r="Y415">
            <v>2</v>
          </cell>
        </row>
        <row r="416">
          <cell r="C416" t="str">
            <v>F000190004</v>
          </cell>
          <cell r="D416" t="str">
            <v>Pristiq 50MG CAP 2X14 BLST</v>
          </cell>
          <cell r="E416">
            <v>7891045013130</v>
          </cell>
          <cell r="F416">
            <v>1211002730050</v>
          </cell>
          <cell r="G416">
            <v>522710307112217</v>
          </cell>
          <cell r="H416" t="str">
            <v>POSITIVA</v>
          </cell>
          <cell r="I416" t="str">
            <v>WYETH INDÚSTRIA FARMACÊUTICA LTDA</v>
          </cell>
          <cell r="J416" t="str">
            <v>PRISTIQ</v>
          </cell>
          <cell r="K416" t="str">
            <v>50 MG COM REV LIB CONT CT BL PVC/PVDC/AL X 28</v>
          </cell>
          <cell r="L416" t="str">
            <v>N06A5 - ANTI-DEPRESSIVOS SNRI</v>
          </cell>
          <cell r="M416" t="str">
            <v>N06A5</v>
          </cell>
          <cell r="N416" t="str">
            <v>IM</v>
          </cell>
          <cell r="O416" t="str">
            <v>SNC</v>
          </cell>
          <cell r="Q416" t="str">
            <v>ZTRADE</v>
          </cell>
          <cell r="T416">
            <v>2</v>
          </cell>
          <cell r="U416">
            <v>2.47E-2</v>
          </cell>
          <cell r="W416">
            <v>119.3</v>
          </cell>
          <cell r="Y416">
            <v>2</v>
          </cell>
        </row>
        <row r="417">
          <cell r="C417" t="str">
            <v>F000031477</v>
          </cell>
          <cell r="D417" t="str">
            <v>PRISTIQ 50MG TAB 1X7 BLS</v>
          </cell>
          <cell r="E417">
            <v>7891045013116</v>
          </cell>
          <cell r="F417">
            <v>1211002730018</v>
          </cell>
          <cell r="G417">
            <v>522710308119215</v>
          </cell>
          <cell r="H417" t="str">
            <v>POSITIVA</v>
          </cell>
          <cell r="I417" t="str">
            <v>WYETH INDÚSTRIA FARMACÊUTICA LTDA</v>
          </cell>
          <cell r="J417" t="str">
            <v>PRISTIQ</v>
          </cell>
          <cell r="K417" t="str">
            <v>PRISTIQ 50MG TAB 1X7 BLS</v>
          </cell>
          <cell r="L417" t="str">
            <v>N06A5 - ANTI-DEPRESSIVOS SNRI</v>
          </cell>
          <cell r="M417" t="str">
            <v>N06A5</v>
          </cell>
          <cell r="N417" t="str">
            <v>IM</v>
          </cell>
          <cell r="O417" t="str">
            <v>SNC</v>
          </cell>
          <cell r="Q417" t="str">
            <v>ZTRADE</v>
          </cell>
          <cell r="T417">
            <v>2</v>
          </cell>
          <cell r="U417">
            <v>2.47E-2</v>
          </cell>
          <cell r="W417">
            <v>29.46</v>
          </cell>
          <cell r="Y417">
            <v>2</v>
          </cell>
        </row>
        <row r="418">
          <cell r="C418" t="str">
            <v>F000024713</v>
          </cell>
          <cell r="D418" t="str">
            <v>PRISTIQ 50MG TAB 1X7 BLST SAM</v>
          </cell>
          <cell r="H418" t="str">
            <v>POSITIVA</v>
          </cell>
          <cell r="I418" t="str">
            <v>WYETH INDÚSTRIA FARMACÊUTICA LTDA</v>
          </cell>
          <cell r="J418" t="str">
            <v>PRISTIQ</v>
          </cell>
          <cell r="K418" t="str">
            <v>50 MG COM REV LIB CONT CT BL PVC/PVDC/AL X 7</v>
          </cell>
          <cell r="L418" t="str">
            <v>N06A5 - ANTI-DEPRESSIVOS SNRI</v>
          </cell>
          <cell r="M418" t="str">
            <v>N06A5</v>
          </cell>
          <cell r="N418" t="str">
            <v>IM</v>
          </cell>
          <cell r="O418" t="str">
            <v>SNC</v>
          </cell>
          <cell r="Q418" t="str">
            <v>ZSAMPLE</v>
          </cell>
          <cell r="T418">
            <v>2</v>
          </cell>
          <cell r="U418">
            <v>2.47E-2</v>
          </cell>
          <cell r="W418">
            <v>29.46</v>
          </cell>
          <cell r="Y418">
            <v>2</v>
          </cell>
        </row>
        <row r="419">
          <cell r="C419" t="str">
            <v>F000148814</v>
          </cell>
          <cell r="D419" t="str">
            <v>PRISTIQ 50MG TAB 1X7 BLST SAM</v>
          </cell>
          <cell r="H419" t="str">
            <v>POSITIVA</v>
          </cell>
          <cell r="I419" t="str">
            <v>WYETH INDÚSTRIA FARMACÊUTICA LTDA</v>
          </cell>
          <cell r="J419" t="str">
            <v>PRISTIQ</v>
          </cell>
          <cell r="K419" t="str">
            <v>50 MG COM REV LIB CONT CT BL PVC/PVDC/AL X 7</v>
          </cell>
          <cell r="L419" t="str">
            <v>N06A5 - ANTI-DEPRESSIVOS SNRI</v>
          </cell>
          <cell r="M419" t="str">
            <v>N06A5</v>
          </cell>
          <cell r="N419" t="str">
            <v>IM</v>
          </cell>
          <cell r="O419" t="str">
            <v>SNC</v>
          </cell>
          <cell r="Q419" t="str">
            <v>ZSAMPLE</v>
          </cell>
          <cell r="T419">
            <v>2</v>
          </cell>
          <cell r="U419">
            <v>2.47E-2</v>
          </cell>
          <cell r="W419">
            <v>29.46</v>
          </cell>
          <cell r="Y419">
            <v>2</v>
          </cell>
        </row>
        <row r="420">
          <cell r="C420" t="str">
            <v>F000113307</v>
          </cell>
          <cell r="D420" t="str">
            <v>PROVERA 10mg UCT 1x14 BLST BR</v>
          </cell>
          <cell r="E420">
            <v>7891268106213</v>
          </cell>
          <cell r="F420">
            <v>1211004000033</v>
          </cell>
          <cell r="G420">
            <v>522717120067907</v>
          </cell>
          <cell r="H420" t="str">
            <v>POSITIVA</v>
          </cell>
          <cell r="I420" t="str">
            <v>WYETH INDÚSTRIA FARMACÊUTICA LTDA</v>
          </cell>
          <cell r="J420" t="str">
            <v>PROVERA</v>
          </cell>
          <cell r="K420" t="str">
            <v>10 MG COM CT BL AL PLAS INC X 14</v>
          </cell>
          <cell r="L420" t="str">
            <v>G03D0 - PROGESTÓGENOS EXCLUINDO G3A, G3F</v>
          </cell>
          <cell r="M420" t="str">
            <v>G03D0</v>
          </cell>
          <cell r="N420" t="str">
            <v>IM</v>
          </cell>
          <cell r="O420" t="str">
            <v xml:space="preserve"> WOMAN HEALTH </v>
          </cell>
          <cell r="Q420" t="str">
            <v>ZTRADE</v>
          </cell>
          <cell r="T420">
            <v>3</v>
          </cell>
          <cell r="U420">
            <v>2.0899999999999998E-2</v>
          </cell>
          <cell r="W420">
            <v>22.78</v>
          </cell>
          <cell r="Y420">
            <v>2</v>
          </cell>
        </row>
        <row r="421">
          <cell r="C421" t="str">
            <v>F000016287</v>
          </cell>
          <cell r="D421" t="str">
            <v>RAPAMUNE 1MG 3X10 SAMPLE BR</v>
          </cell>
          <cell r="H421" t="str">
            <v>POSITIVA</v>
          </cell>
          <cell r="I421" t="str">
            <v>LABORATÓRIOS PFIZER LTDA</v>
          </cell>
          <cell r="J421" t="str">
            <v>RAPAMUNE</v>
          </cell>
          <cell r="K421" t="str">
            <v>1 MG DRG CT BL AL PLAS INC X 60 </v>
          </cell>
          <cell r="L421" t="str">
            <v>L04X0 - OUTROS IMUNOSSUPRESSORES</v>
          </cell>
          <cell r="M421" t="str">
            <v>L04X0</v>
          </cell>
          <cell r="N421" t="str">
            <v>IM</v>
          </cell>
          <cell r="O421" t="str">
            <v>Rare Diseases</v>
          </cell>
          <cell r="Q421" t="str">
            <v>ZSAMPLE</v>
          </cell>
          <cell r="T421">
            <v>2</v>
          </cell>
          <cell r="U421">
            <v>2.47E-2</v>
          </cell>
          <cell r="W421">
            <v>922.5</v>
          </cell>
          <cell r="Y421">
            <v>1</v>
          </cell>
        </row>
        <row r="422">
          <cell r="C422" t="str">
            <v>F000016298</v>
          </cell>
          <cell r="D422" t="str">
            <v>RAPAMUNE 1MG 6X10 BR</v>
          </cell>
          <cell r="E422">
            <v>7891045009683</v>
          </cell>
          <cell r="F422">
            <v>1021602540011</v>
          </cell>
          <cell r="G422">
            <v>552818040063617</v>
          </cell>
          <cell r="H422" t="str">
            <v>POSITIVA</v>
          </cell>
          <cell r="I422" t="str">
            <v>LABORATÓRIOS PFIZER LTDA</v>
          </cell>
          <cell r="J422" t="str">
            <v>RAPAMUNE</v>
          </cell>
          <cell r="K422" t="str">
            <v>1 MG DRG CT BL AL PLAS INC X 60 </v>
          </cell>
          <cell r="L422" t="str">
            <v>L04X0 - OUTROS IMUNOSSUPRESSORES</v>
          </cell>
          <cell r="M422" t="str">
            <v>L04X0</v>
          </cell>
          <cell r="N422" t="str">
            <v>IM</v>
          </cell>
          <cell r="O422" t="str">
            <v>Rare Diseases</v>
          </cell>
          <cell r="Q422" t="str">
            <v>ZTRADE</v>
          </cell>
          <cell r="T422">
            <v>2</v>
          </cell>
          <cell r="U422">
            <v>2.47E-2</v>
          </cell>
          <cell r="W422">
            <v>1844.99</v>
          </cell>
          <cell r="Y422">
            <v>1</v>
          </cell>
        </row>
        <row r="423">
          <cell r="C423" t="str">
            <v>F000016296</v>
          </cell>
          <cell r="D423" t="str">
            <v>RAPAMUNE 1MG 6X10 MOH BR</v>
          </cell>
          <cell r="E423">
            <v>7891045009683</v>
          </cell>
          <cell r="F423">
            <v>1021602540011</v>
          </cell>
          <cell r="G423">
            <v>552818040063617</v>
          </cell>
          <cell r="H423" t="str">
            <v>POSITIVA</v>
          </cell>
          <cell r="I423" t="str">
            <v>LABORATÓRIOS PFIZER LTDA</v>
          </cell>
          <cell r="J423" t="str">
            <v>RAPAMUNE</v>
          </cell>
          <cell r="K423" t="str">
            <v>1 MG DRG CT BL AL PLAS INC X 60 </v>
          </cell>
          <cell r="L423" t="str">
            <v>L04X0 - OUTROS IMUNOSSUPRESSORES</v>
          </cell>
          <cell r="M423" t="str">
            <v>L04X0</v>
          </cell>
          <cell r="N423" t="str">
            <v>IM</v>
          </cell>
          <cell r="O423" t="str">
            <v>Rare Diseases</v>
          </cell>
          <cell r="Q423" t="str">
            <v>ZTRADE</v>
          </cell>
          <cell r="T423">
            <v>2</v>
          </cell>
          <cell r="U423">
            <v>2.47E-2</v>
          </cell>
          <cell r="W423">
            <v>1844.99</v>
          </cell>
          <cell r="Y423">
            <v>1</v>
          </cell>
        </row>
        <row r="424">
          <cell r="C424" t="str">
            <v>F000016288</v>
          </cell>
          <cell r="D424" t="str">
            <v>RAPAMUNE 2MG 3X10 BR</v>
          </cell>
          <cell r="E424">
            <v>7891045009676</v>
          </cell>
          <cell r="F424">
            <v>1021602540028</v>
          </cell>
          <cell r="G424">
            <v>552818040063717</v>
          </cell>
          <cell r="H424" t="str">
            <v>POSITIVA</v>
          </cell>
          <cell r="I424" t="str">
            <v>LABORATÓRIOS PFIZER LTDA</v>
          </cell>
          <cell r="J424" t="str">
            <v>RAPAMUNE</v>
          </cell>
          <cell r="K424" t="str">
            <v>2 MG DRG CT BL AL PLAS INC X 30 </v>
          </cell>
          <cell r="L424" t="str">
            <v>L04X0 - OUTROS IMUNOSSUPRESSORES</v>
          </cell>
          <cell r="M424" t="str">
            <v>L04X0</v>
          </cell>
          <cell r="N424" t="str">
            <v>IM</v>
          </cell>
          <cell r="O424" t="str">
            <v>Rare Diseases</v>
          </cell>
          <cell r="Q424" t="str">
            <v>ZTRADE</v>
          </cell>
          <cell r="T424">
            <v>2</v>
          </cell>
          <cell r="U424">
            <v>2.47E-2</v>
          </cell>
          <cell r="W424">
            <v>1844.99</v>
          </cell>
          <cell r="Y424">
            <v>1</v>
          </cell>
        </row>
        <row r="425">
          <cell r="C425" t="str">
            <v>F000016290</v>
          </cell>
          <cell r="D425" t="str">
            <v>RAPAMUNE 2MG 3X10 MOH BR</v>
          </cell>
          <cell r="E425">
            <v>7891045009676</v>
          </cell>
          <cell r="F425">
            <v>1021602540028</v>
          </cell>
          <cell r="G425">
            <v>552818040063717</v>
          </cell>
          <cell r="H425" t="str">
            <v>POSITIVA</v>
          </cell>
          <cell r="I425" t="str">
            <v>LABORATÓRIOS PFIZER LTDA</v>
          </cell>
          <cell r="J425" t="str">
            <v>RAPAMUNE</v>
          </cell>
          <cell r="K425" t="str">
            <v>2 MG DRG CT BL AL PLAS INC X 30 </v>
          </cell>
          <cell r="L425" t="str">
            <v>L04X0 - OUTROS IMUNOSSUPRESSORES</v>
          </cell>
          <cell r="M425" t="str">
            <v>L04X0</v>
          </cell>
          <cell r="N425" t="str">
            <v>IM</v>
          </cell>
          <cell r="O425" t="str">
            <v>Rare Diseases</v>
          </cell>
          <cell r="Q425" t="str">
            <v>ZTRADE</v>
          </cell>
          <cell r="T425">
            <v>2</v>
          </cell>
          <cell r="U425">
            <v>2.47E-2</v>
          </cell>
          <cell r="W425">
            <v>1844.99</v>
          </cell>
          <cell r="Y425">
            <v>1</v>
          </cell>
        </row>
        <row r="426">
          <cell r="C426" t="str">
            <v>F000016294</v>
          </cell>
          <cell r="D426" t="str">
            <v>RAPAMUNE 2MG 3X5 SAMPLE BR</v>
          </cell>
          <cell r="H426" t="str">
            <v>POSITIVA</v>
          </cell>
          <cell r="I426" t="str">
            <v>LABORATÓRIOS PFIZER LTDA</v>
          </cell>
          <cell r="J426" t="str">
            <v>RAPAMUNE</v>
          </cell>
          <cell r="K426" t="str">
            <v>2 MG DRG CT BL AL PLAS INC X 30 </v>
          </cell>
          <cell r="L426" t="str">
            <v>L04X0 - OUTROS IMUNOSSUPRESSORES</v>
          </cell>
          <cell r="M426" t="str">
            <v>L04X0</v>
          </cell>
          <cell r="N426" t="str">
            <v>IM</v>
          </cell>
          <cell r="O426" t="str">
            <v>Rare Diseases</v>
          </cell>
          <cell r="Q426" t="str">
            <v>ZSAMPLE</v>
          </cell>
          <cell r="T426">
            <v>2</v>
          </cell>
          <cell r="U426">
            <v>2.47E-2</v>
          </cell>
          <cell r="W426">
            <v>922.5</v>
          </cell>
          <cell r="Y426">
            <v>1</v>
          </cell>
        </row>
        <row r="427">
          <cell r="C427" t="str">
            <v>F000210122</v>
          </cell>
          <cell r="D427" t="str">
            <v>REMSIMA 100MG/1ML 1X1 VL BR</v>
          </cell>
          <cell r="E427">
            <v>7898576550028</v>
          </cell>
          <cell r="F427">
            <v>1921600010010</v>
          </cell>
          <cell r="G427">
            <v>545116050000007</v>
          </cell>
          <cell r="H427" t="str">
            <v>NEGATIVA</v>
          </cell>
          <cell r="I427" t="str">
            <v>WYETH INDÚSTRIA FARMACÊUTICA LTDA</v>
          </cell>
          <cell r="J427" t="str">
            <v>REMSIMA</v>
          </cell>
          <cell r="K427" t="str">
            <v>10 MG/ML PO LIOF CT FA VD INC X 10 ML </v>
          </cell>
          <cell r="L427" t="str">
            <v>L04B0 - PRODUTOS ANTI-TNF( FATOR DE NECROSE TUMORAL)</v>
          </cell>
          <cell r="M427" t="str">
            <v>L04B0</v>
          </cell>
          <cell r="N427" t="str">
            <v>IM</v>
          </cell>
          <cell r="O427" t="str">
            <v>BIOSIMILARS</v>
          </cell>
          <cell r="Q427" t="str">
            <v>ZTRADE</v>
          </cell>
          <cell r="T427">
            <v>3</v>
          </cell>
          <cell r="U427">
            <v>2.0899999999999998E-2</v>
          </cell>
          <cell r="W427">
            <v>2520.7800000000002</v>
          </cell>
          <cell r="Y427">
            <v>3</v>
          </cell>
        </row>
        <row r="428">
          <cell r="C428" t="str">
            <v>F000204118</v>
          </cell>
          <cell r="D428" t="str">
            <v>REVATIO 20mg TAB 6 BLST x 15 EA BR</v>
          </cell>
          <cell r="E428">
            <v>7891268106794</v>
          </cell>
          <cell r="F428">
            <v>1211004100046</v>
          </cell>
          <cell r="G428">
            <v>522717110064217</v>
          </cell>
          <cell r="H428" t="str">
            <v>POSITIVA</v>
          </cell>
          <cell r="I428" t="str">
            <v>WYETH INDÚSTRIA FARMACÊUTICA LTDA</v>
          </cell>
          <cell r="J428" t="str">
            <v>REVATIO</v>
          </cell>
          <cell r="K428" t="str">
            <v>20 MG COM REV CT BL AL PLAS INC X 90</v>
          </cell>
          <cell r="L428" t="str">
            <v>C06B2 - Produtos para Hipertensão Arterial Pulmonar inibidores da PDE5</v>
          </cell>
          <cell r="M428" t="str">
            <v>C06B2</v>
          </cell>
          <cell r="N428" t="str">
            <v>EM</v>
          </cell>
          <cell r="O428" t="str">
            <v>Rare Diseases</v>
          </cell>
          <cell r="Q428" t="str">
            <v>ZTRADE</v>
          </cell>
          <cell r="T428">
            <v>3</v>
          </cell>
          <cell r="U428">
            <v>2.0899999999999998E-2</v>
          </cell>
          <cell r="W428">
            <v>2440.02</v>
          </cell>
          <cell r="Y428">
            <v>3</v>
          </cell>
        </row>
        <row r="429">
          <cell r="C429" t="str">
            <v>F000029130</v>
          </cell>
          <cell r="D429" t="str">
            <v>REVATIO 20mg TAB 6x15 BLST BR</v>
          </cell>
          <cell r="E429">
            <v>7891268106794</v>
          </cell>
          <cell r="F429">
            <v>1211004100046</v>
          </cell>
          <cell r="G429">
            <v>522717110064217</v>
          </cell>
          <cell r="H429" t="str">
            <v>POSITIVA</v>
          </cell>
          <cell r="I429" t="str">
            <v>WYETH INDÚSTRIA FARMACÊUTICA LTDA</v>
          </cell>
          <cell r="J429" t="str">
            <v>REVATIO</v>
          </cell>
          <cell r="K429" t="str">
            <v>20 MG COM REV CT BL AL PLAS INC X 90</v>
          </cell>
          <cell r="L429" t="str">
            <v>C06B2 - Produtos para Hipertensão Arterial Pulmonar inibidores da PDE5</v>
          </cell>
          <cell r="M429" t="str">
            <v>C06B2</v>
          </cell>
          <cell r="N429" t="str">
            <v>EM</v>
          </cell>
          <cell r="O429" t="str">
            <v>Rare Diseases</v>
          </cell>
          <cell r="Q429" t="str">
            <v>ZTRADE</v>
          </cell>
          <cell r="T429">
            <v>3</v>
          </cell>
          <cell r="U429">
            <v>2.0899999999999998E-2</v>
          </cell>
          <cell r="W429">
            <v>2440.02</v>
          </cell>
          <cell r="Y429">
            <v>3</v>
          </cell>
        </row>
        <row r="430">
          <cell r="C430" t="str">
            <v>F000113329</v>
          </cell>
          <cell r="D430" t="str">
            <v>S-MEDROL 1000mg SFDPO 1x16ml GV+GV BR</v>
          </cell>
          <cell r="E430">
            <v>7891268106725</v>
          </cell>
          <cell r="F430">
            <v>1211004250013</v>
          </cell>
          <cell r="G430">
            <v>522718010072117</v>
          </cell>
          <cell r="H430" t="str">
            <v>POSITIVA</v>
          </cell>
          <cell r="I430" t="str">
            <v>WYETH INDÚSTRIA FARMACÊUTICA LTDA</v>
          </cell>
          <cell r="J430" t="str">
            <v>SOLU MEDROL</v>
          </cell>
          <cell r="K430" t="str">
            <v>1 G PO LIOF INJ CT FA VD INC + FA DIL VD INC X 16 ML</v>
          </cell>
          <cell r="L430" t="str">
            <v>H02A1 - CORTICOSTERÓIDES INJETÁVEIS PUROS</v>
          </cell>
          <cell r="M430" t="str">
            <v>H02A1</v>
          </cell>
          <cell r="N430" t="str">
            <v>IM</v>
          </cell>
          <cell r="O430" t="str">
            <v>HOSPITALAR OTHER</v>
          </cell>
          <cell r="Q430" t="str">
            <v>ZTRADE</v>
          </cell>
          <cell r="T430">
            <v>1</v>
          </cell>
          <cell r="U430">
            <v>2.8400000000000002E-2</v>
          </cell>
          <cell r="W430">
            <v>101.81</v>
          </cell>
          <cell r="Y430">
            <v>1</v>
          </cell>
        </row>
        <row r="431">
          <cell r="C431" t="str">
            <v>F000113327</v>
          </cell>
          <cell r="D431" t="str">
            <v>S-MEDROL 125mg SFDPO 1x2ml GVL+AMP BR</v>
          </cell>
          <cell r="E431">
            <v>7891268106701</v>
          </cell>
          <cell r="F431">
            <v>1211004250021</v>
          </cell>
          <cell r="G431">
            <v>522718010072217</v>
          </cell>
          <cell r="H431" t="str">
            <v>POSITIVA</v>
          </cell>
          <cell r="I431" t="str">
            <v>WYETH INDÚSTRIA FARMACÊUTICA LTDA</v>
          </cell>
          <cell r="J431" t="str">
            <v>SOLU MEDROL</v>
          </cell>
          <cell r="K431" t="str">
            <v>125 MG PO LIOF INJ CT FA VD INC + AMP DIL VD INC X 2 ML</v>
          </cell>
          <cell r="L431" t="str">
            <v>H02A1 - CORTICOSTERÓIDES INJETÁVEIS PUROS</v>
          </cell>
          <cell r="M431" t="str">
            <v>H02A1</v>
          </cell>
          <cell r="N431" t="str">
            <v>IM</v>
          </cell>
          <cell r="O431" t="str">
            <v>HOSPITALAR OTHER</v>
          </cell>
          <cell r="Q431" t="str">
            <v>ZTRADE</v>
          </cell>
          <cell r="T431">
            <v>1</v>
          </cell>
          <cell r="U431">
            <v>2.8400000000000002E-2</v>
          </cell>
          <cell r="W431">
            <v>17.22</v>
          </cell>
          <cell r="Y431">
            <v>1</v>
          </cell>
        </row>
        <row r="432">
          <cell r="C432" t="str">
            <v>F000113331</v>
          </cell>
          <cell r="D432" t="str">
            <v>S-MEDROL 40mg SFDPO 1x1ml GV+GA BR</v>
          </cell>
          <cell r="E432">
            <v>7891268106732</v>
          </cell>
          <cell r="F432">
            <v>1211004250031</v>
          </cell>
          <cell r="G432">
            <v>522718010072317</v>
          </cell>
          <cell r="H432" t="str">
            <v>POSITIVA</v>
          </cell>
          <cell r="I432" t="str">
            <v>WYETH INDÚSTRIA FARMACÊUTICA LTDA</v>
          </cell>
          <cell r="J432" t="str">
            <v>SOLU MEDROL</v>
          </cell>
          <cell r="K432" t="str">
            <v>40 MG PO LIOF INJ CT FA VD INC + AMP DIL VD INC X 1 ML</v>
          </cell>
          <cell r="L432" t="str">
            <v>H02A1 - CORTICOSTERÓIDES INJETÁVEIS PUROS</v>
          </cell>
          <cell r="M432" t="str">
            <v>H02A1</v>
          </cell>
          <cell r="N432" t="str">
            <v>IM</v>
          </cell>
          <cell r="O432" t="str">
            <v>HOSPITALAR OTHER</v>
          </cell>
          <cell r="Q432" t="str">
            <v>ZTRADE</v>
          </cell>
          <cell r="T432">
            <v>1</v>
          </cell>
          <cell r="U432">
            <v>2.8400000000000002E-2</v>
          </cell>
          <cell r="W432">
            <v>9.1300000000000008</v>
          </cell>
          <cell r="Y432">
            <v>1</v>
          </cell>
        </row>
        <row r="433">
          <cell r="C433" t="str">
            <v>F000028996</v>
          </cell>
          <cell r="D433" t="str">
            <v>S-MEDROL 500mg SFDPO 1x8ml GV+GV BR</v>
          </cell>
          <cell r="E433">
            <v>7891268106749</v>
          </cell>
          <cell r="F433">
            <v>1211004250048</v>
          </cell>
          <cell r="G433">
            <v>522718010072417</v>
          </cell>
          <cell r="H433" t="str">
            <v>POSITIVA</v>
          </cell>
          <cell r="I433" t="str">
            <v>WYETH INDÚSTRIA FARMACÊUTICA LTDA</v>
          </cell>
          <cell r="J433" t="str">
            <v>SOLU MEDROL</v>
          </cell>
          <cell r="K433" t="str">
            <v>500 MG PO LIOF INJ CT FA VD INC + FA DIL VD INC X 8 ML</v>
          </cell>
          <cell r="L433" t="str">
            <v>H02A1 - CORTICOSTERÓIDES INJETÁVEIS PUROS</v>
          </cell>
          <cell r="M433" t="str">
            <v>H02A1</v>
          </cell>
          <cell r="N433" t="str">
            <v>IM</v>
          </cell>
          <cell r="O433" t="str">
            <v>HOSPITALAR OTHER</v>
          </cell>
          <cell r="Q433" t="str">
            <v>ZTRADE</v>
          </cell>
          <cell r="T433">
            <v>1</v>
          </cell>
          <cell r="U433">
            <v>2.8400000000000002E-2</v>
          </cell>
          <cell r="W433">
            <v>48.82</v>
          </cell>
          <cell r="Y433">
            <v>1</v>
          </cell>
        </row>
        <row r="434">
          <cell r="C434" t="str">
            <v>F000113333</v>
          </cell>
          <cell r="D434" t="str">
            <v>S-MEDROL 500mg SFDPO 1x8ml GV+GV BR</v>
          </cell>
          <cell r="E434">
            <v>7891268106749</v>
          </cell>
          <cell r="F434">
            <v>1211004250048</v>
          </cell>
          <cell r="G434">
            <v>522718010072417</v>
          </cell>
          <cell r="H434" t="str">
            <v>POSITIVA</v>
          </cell>
          <cell r="I434" t="str">
            <v>WYETH INDÚSTRIA FARMACÊUTICA LTDA</v>
          </cell>
          <cell r="J434" t="str">
            <v>SOLU MEDROL</v>
          </cell>
          <cell r="K434" t="str">
            <v>500 MG PO LIOF INJ CT FA VD INC + FA DIL VD INC X 8 ML</v>
          </cell>
          <cell r="L434" t="str">
            <v>H02A1 - CORTICOSTERÓIDES INJETÁVEIS PUROS</v>
          </cell>
          <cell r="M434" t="str">
            <v>H02A1</v>
          </cell>
          <cell r="N434" t="str">
            <v>IM</v>
          </cell>
          <cell r="O434" t="str">
            <v>HOSPITALAR OTHER</v>
          </cell>
          <cell r="Q434" t="str">
            <v>ZTRADE</v>
          </cell>
          <cell r="T434">
            <v>1</v>
          </cell>
          <cell r="U434">
            <v>2.8400000000000002E-2</v>
          </cell>
          <cell r="W434">
            <v>48.82</v>
          </cell>
          <cell r="Y434">
            <v>1</v>
          </cell>
        </row>
        <row r="435">
          <cell r="C435" t="str">
            <v>F000038674</v>
          </cell>
          <cell r="D435" t="str">
            <v>SAYANA SASUS 160MG/ML 1X0.65ML UNJ BR</v>
          </cell>
          <cell r="E435">
            <v>7891045032292</v>
          </cell>
          <cell r="F435">
            <v>1211004390052</v>
          </cell>
          <cell r="G435">
            <v>522718060081503</v>
          </cell>
          <cell r="H435" t="str">
            <v>POSITIVA</v>
          </cell>
          <cell r="I435" t="str">
            <v>WYETH INDÚSTRIA FARMACÊUTICA LTDA</v>
          </cell>
          <cell r="J435" t="str">
            <v>SAYANA</v>
          </cell>
          <cell r="K435" t="str">
            <v>160MG/ML 1X0.65ML UNJ BR</v>
          </cell>
          <cell r="L435" t="str">
            <v>G03A9 - OUTROS HORMÔNIOS CONTRACEPTIVOS SISTÊMICOS</v>
          </cell>
          <cell r="M435" t="str">
            <v>G03A9</v>
          </cell>
          <cell r="N435" t="str">
            <v>IM</v>
          </cell>
          <cell r="O435" t="str">
            <v xml:space="preserve"> WOMAN HEALTH </v>
          </cell>
          <cell r="Q435" t="str">
            <v>ZTRADE</v>
          </cell>
          <cell r="T435">
            <v>2</v>
          </cell>
          <cell r="U435">
            <v>2.47E-2</v>
          </cell>
          <cell r="W435">
            <v>31.26</v>
          </cell>
          <cell r="Y435">
            <v>3</v>
          </cell>
        </row>
        <row r="436">
          <cell r="C436" t="str">
            <v>F000038675</v>
          </cell>
          <cell r="D436" t="str">
            <v>SAYANA SASUS 160MG/ML 1X0.65ML UNJ SAM</v>
          </cell>
          <cell r="H436" t="str">
            <v>POSITIVA</v>
          </cell>
          <cell r="I436" t="str">
            <v>WYETH INDÚSTRIA FARMACÊUTICA LTDA</v>
          </cell>
          <cell r="J436" t="str">
            <v>SAYANA</v>
          </cell>
          <cell r="K436" t="str">
            <v>160MG/ML 1X0.65ML UNJ BR</v>
          </cell>
          <cell r="L436" t="str">
            <v>G03A9 - OUTROS HORMÔNIOS CONTRACEPTIVOS SISTÊMICOS</v>
          </cell>
          <cell r="M436" t="str">
            <v>G03A9</v>
          </cell>
          <cell r="N436" t="str">
            <v>IM</v>
          </cell>
          <cell r="O436" t="str">
            <v xml:space="preserve"> WOMAN HEALTH </v>
          </cell>
          <cell r="Q436" t="str">
            <v>ZSAMPLE</v>
          </cell>
          <cell r="T436">
            <v>2</v>
          </cell>
          <cell r="U436">
            <v>2.47E-2</v>
          </cell>
          <cell r="W436">
            <v>31.26</v>
          </cell>
          <cell r="Y436">
            <v>3</v>
          </cell>
        </row>
        <row r="437">
          <cell r="C437" t="str">
            <v>F000204112</v>
          </cell>
          <cell r="D437" t="str">
            <v>SERMION 30mg FCT 2 BLST x 10 EA BR</v>
          </cell>
          <cell r="E437">
            <v>7891268106411</v>
          </cell>
          <cell r="F437">
            <v>1211004260019</v>
          </cell>
          <cell r="G437">
            <v>522718010073117</v>
          </cell>
          <cell r="H437" t="str">
            <v>POSITIVA</v>
          </cell>
          <cell r="I437" t="str">
            <v>WYETH INDÚSTRIA FARMACÊUTICA LTDA</v>
          </cell>
          <cell r="J437" t="str">
            <v>SERMION</v>
          </cell>
          <cell r="K437" t="str">
            <v>30 MG COM REV CT BL AL PLAS INC X 20</v>
          </cell>
          <cell r="L437" t="str">
            <v>C04A1 - VASOTERAPÊUTICOS CEREBRAIS E PERIFÉRICOS, EXCLUINDO ANTOAGONISTAS DE CÁLCIO COM AÇÃO CEREBRAL</v>
          </cell>
          <cell r="M437" t="str">
            <v>C04A1</v>
          </cell>
          <cell r="N437" t="str">
            <v>EM</v>
          </cell>
          <cell r="O437" t="str">
            <v>SNC</v>
          </cell>
          <cell r="Q437" t="str">
            <v>ZTRADE</v>
          </cell>
          <cell r="T437">
            <v>2</v>
          </cell>
          <cell r="U437">
            <v>2.47E-2</v>
          </cell>
          <cell r="W437">
            <v>92.37</v>
          </cell>
          <cell r="Y437">
            <v>3</v>
          </cell>
        </row>
        <row r="438">
          <cell r="C438" t="str">
            <v>F000204119</v>
          </cell>
          <cell r="D438" t="str">
            <v>SILDENAFIL 50mg FCT 1 BLST x 1 EA BR</v>
          </cell>
          <cell r="E438">
            <v>7891045011747</v>
          </cell>
          <cell r="H438" t="e">
            <v>#N/A</v>
          </cell>
          <cell r="I438" t="str">
            <v>WYETH INDÚSTRIA FARMACÊUTICA LTDA</v>
          </cell>
          <cell r="J438" t="str">
            <v>CITRATO DE SILDENAFILA</v>
          </cell>
          <cell r="K438" t="str">
            <v>50 MG COM REV CT BL AL PLAS INC X 1</v>
          </cell>
          <cell r="L438" t="e">
            <v>#N/A</v>
          </cell>
          <cell r="M438" t="e">
            <v>#N/A</v>
          </cell>
          <cell r="N438" t="str">
            <v>Registro Cancelado</v>
          </cell>
          <cell r="O438" t="str">
            <v>Registro Cancelado</v>
          </cell>
          <cell r="P438" t="str">
            <v>Genérico</v>
          </cell>
          <cell r="Q438" t="str">
            <v>ZTRADE</v>
          </cell>
          <cell r="R438" t="str">
            <v>Não subir preço</v>
          </cell>
          <cell r="T438" t="e">
            <v>#N/A</v>
          </cell>
          <cell r="U438" t="e">
            <v>#N/A</v>
          </cell>
          <cell r="W438">
            <v>1.03</v>
          </cell>
          <cell r="Y438" t="e">
            <v>#N/A</v>
          </cell>
        </row>
        <row r="439">
          <cell r="C439" t="str">
            <v>F000204120</v>
          </cell>
          <cell r="D439" t="str">
            <v>SILDENAFIL 50mg FCT 1 BLST x 2 EA BR</v>
          </cell>
          <cell r="E439">
            <v>7891045011754</v>
          </cell>
          <cell r="H439" t="e">
            <v>#N/A</v>
          </cell>
          <cell r="I439" t="str">
            <v>WYETH INDÚSTRIA FARMACÊUTICA LTDA</v>
          </cell>
          <cell r="J439" t="str">
            <v>CITRATO DE SILDENAFILA</v>
          </cell>
          <cell r="K439" t="str">
            <v>50 MG COM REV CT BL AL PLAS INC X 2</v>
          </cell>
          <cell r="L439" t="e">
            <v>#N/A</v>
          </cell>
          <cell r="M439" t="e">
            <v>#N/A</v>
          </cell>
          <cell r="N439" t="str">
            <v>Registro Cancelado</v>
          </cell>
          <cell r="O439" t="str">
            <v>Registro Cancelado</v>
          </cell>
          <cell r="P439" t="str">
            <v>Genérico</v>
          </cell>
          <cell r="Q439" t="str">
            <v>ZTRADE</v>
          </cell>
          <cell r="R439" t="str">
            <v>Não subir preço</v>
          </cell>
          <cell r="T439" t="e">
            <v>#N/A</v>
          </cell>
          <cell r="U439" t="e">
            <v>#N/A</v>
          </cell>
          <cell r="W439">
            <v>1.99</v>
          </cell>
          <cell r="Y439" t="e">
            <v>#N/A</v>
          </cell>
        </row>
        <row r="440">
          <cell r="C440" t="str">
            <v>F000204121</v>
          </cell>
          <cell r="D440" t="str">
            <v>SILDENAFIL 50mg FCT 1 BLST x 4 EA BR</v>
          </cell>
          <cell r="E440">
            <v>7891045011761</v>
          </cell>
          <cell r="H440" t="e">
            <v>#N/A</v>
          </cell>
          <cell r="I440" t="str">
            <v>WYETH INDÚSTRIA FARMACÊUTICA LTDA</v>
          </cell>
          <cell r="J440" t="str">
            <v>CITRATO DE SILDENAFILA</v>
          </cell>
          <cell r="K440" t="str">
            <v>50 MG COM REV CT BL AL PLAS INC X 4</v>
          </cell>
          <cell r="L440" t="e">
            <v>#N/A</v>
          </cell>
          <cell r="M440" t="e">
            <v>#N/A</v>
          </cell>
          <cell r="N440" t="str">
            <v>Registro Cancelado</v>
          </cell>
          <cell r="O440" t="str">
            <v>Registro Cancelado</v>
          </cell>
          <cell r="P440" t="str">
            <v>Genérico</v>
          </cell>
          <cell r="Q440" t="str">
            <v>ZTRADE</v>
          </cell>
          <cell r="R440" t="str">
            <v>Não subir preço</v>
          </cell>
          <cell r="T440" t="e">
            <v>#N/A</v>
          </cell>
          <cell r="U440" t="e">
            <v>#N/A</v>
          </cell>
          <cell r="W440">
            <v>3.93</v>
          </cell>
          <cell r="Y440" t="e">
            <v>#N/A</v>
          </cell>
        </row>
        <row r="441">
          <cell r="C441" t="str">
            <v>F000204122</v>
          </cell>
          <cell r="D441" t="str">
            <v>SILDENAFIL 50mg FCT 2 BLST x 4 EA BR</v>
          </cell>
          <cell r="E441">
            <v>7891045011778</v>
          </cell>
          <cell r="H441" t="e">
            <v>#N/A</v>
          </cell>
          <cell r="I441" t="str">
            <v>WYETH INDÚSTRIA FARMACÊUTICA LTDA</v>
          </cell>
          <cell r="J441" t="str">
            <v>CITRATO DE SILDENAFILA</v>
          </cell>
          <cell r="K441" t="str">
            <v>50 MG COM REV CT BL AL PLAS INC X 8</v>
          </cell>
          <cell r="L441" t="e">
            <v>#N/A</v>
          </cell>
          <cell r="M441" t="e">
            <v>#N/A</v>
          </cell>
          <cell r="N441" t="str">
            <v>Registro Cancelado</v>
          </cell>
          <cell r="O441" t="str">
            <v>Registro Cancelado</v>
          </cell>
          <cell r="P441" t="str">
            <v>Genérico</v>
          </cell>
          <cell r="Q441" t="str">
            <v>ZTRADE</v>
          </cell>
          <cell r="R441" t="str">
            <v>Não subir preço</v>
          </cell>
          <cell r="T441" t="e">
            <v>#N/A</v>
          </cell>
          <cell r="U441" t="e">
            <v>#N/A</v>
          </cell>
          <cell r="W441">
            <v>7.78</v>
          </cell>
          <cell r="Y441" t="e">
            <v>#N/A</v>
          </cell>
        </row>
        <row r="442">
          <cell r="C442" t="str">
            <v>F000018692</v>
          </cell>
          <cell r="D442" t="str">
            <v>SOMAVERT 10MG INJ 30-COMBO GVL BR</v>
          </cell>
          <cell r="E442">
            <v>7891268108286</v>
          </cell>
          <cell r="F442">
            <v>1021601780041</v>
          </cell>
          <cell r="G442">
            <v>522242002172311</v>
          </cell>
          <cell r="H442" t="str">
            <v>POSITIVA</v>
          </cell>
          <cell r="I442" t="str">
            <v>LABORATÓRIOS PFIZER LTDA</v>
          </cell>
          <cell r="J442" t="str">
            <v>SOMAVERT</v>
          </cell>
          <cell r="K442" t="str">
            <v>10 MG PO LIOF INJ CT 30 FA VD INC + 30 FA DIL</v>
          </cell>
          <cell r="L442" t="str">
            <v>H01C2 - HORMÔNIOS ANTICRESCIMENTO</v>
          </cell>
          <cell r="M442" t="str">
            <v>H01C2</v>
          </cell>
          <cell r="N442" t="str">
            <v>IM</v>
          </cell>
          <cell r="O442" t="str">
            <v>Rare Diseases</v>
          </cell>
          <cell r="Q442" t="str">
            <v>ZTRADE</v>
          </cell>
          <cell r="T442">
            <v>3</v>
          </cell>
          <cell r="U442">
            <v>2.0899999999999998E-2</v>
          </cell>
          <cell r="W442">
            <v>7703</v>
          </cell>
          <cell r="Y442">
            <v>3</v>
          </cell>
        </row>
        <row r="443">
          <cell r="C443" t="str">
            <v>F482452111</v>
          </cell>
          <cell r="D443" t="str">
            <v>SOMAVERT 10MG INJ COMBO GVL LAM</v>
          </cell>
          <cell r="E443">
            <v>7891268108507</v>
          </cell>
          <cell r="F443">
            <v>1021601780165</v>
          </cell>
          <cell r="G443">
            <v>522212010050903</v>
          </cell>
          <cell r="H443" t="str">
            <v>POSITIVA</v>
          </cell>
          <cell r="I443" t="str">
            <v>LABORATÓRIOS PFIZER LTDA</v>
          </cell>
          <cell r="J443" t="str">
            <v>SOMAVERT</v>
          </cell>
          <cell r="K443" t="str">
            <v>10 MG PO LIOF INJ CT 30 FA VD INC + 30 FA DIL</v>
          </cell>
          <cell r="L443" t="str">
            <v>H01C2 - HORMÔNIOS ANTICRESCIMENTO</v>
          </cell>
          <cell r="M443" t="str">
            <v>H01C2</v>
          </cell>
          <cell r="N443" t="str">
            <v>IM</v>
          </cell>
          <cell r="O443" t="str">
            <v>Rare Diseases</v>
          </cell>
          <cell r="Q443" t="str">
            <v>ZTRADE</v>
          </cell>
          <cell r="R443" t="str">
            <v>Não subir preço</v>
          </cell>
          <cell r="T443">
            <v>3</v>
          </cell>
          <cell r="U443">
            <v>2.0899999999999998E-2</v>
          </cell>
          <cell r="W443">
            <v>7703</v>
          </cell>
          <cell r="Y443">
            <v>3</v>
          </cell>
        </row>
        <row r="444">
          <cell r="C444" t="str">
            <v>F000028652</v>
          </cell>
          <cell r="D444" t="str">
            <v>SOMAVERT 10mg SFDPO 30x1ml GVL+GVL BR</v>
          </cell>
          <cell r="E444">
            <v>7891268108286</v>
          </cell>
          <cell r="F444">
            <v>1021601780041</v>
          </cell>
          <cell r="G444">
            <v>522242002172311</v>
          </cell>
          <cell r="H444" t="str">
            <v>POSITIVA</v>
          </cell>
          <cell r="I444" t="str">
            <v>LABORATÓRIOS PFIZER LTDA</v>
          </cell>
          <cell r="J444" t="str">
            <v>SOMAVERT</v>
          </cell>
          <cell r="K444" t="str">
            <v>10mg SFDPO 30x1ml GVL+GVL BR</v>
          </cell>
          <cell r="L444" t="str">
            <v>H01C2 - HORMÔNIOS ANTICRESCIMENTO</v>
          </cell>
          <cell r="M444" t="str">
            <v>H01C2</v>
          </cell>
          <cell r="N444" t="str">
            <v>IM</v>
          </cell>
          <cell r="O444" t="str">
            <v>Rare Diseases</v>
          </cell>
          <cell r="Q444" t="str">
            <v>ZTRADE</v>
          </cell>
          <cell r="T444">
            <v>3</v>
          </cell>
          <cell r="U444">
            <v>2.0899999999999998E-2</v>
          </cell>
          <cell r="W444">
            <v>7703</v>
          </cell>
          <cell r="Y444">
            <v>3</v>
          </cell>
        </row>
        <row r="445">
          <cell r="C445" t="str">
            <v>F000018693</v>
          </cell>
          <cell r="D445" t="str">
            <v>SOMAVERT 15MG INJ 30-COMBO GVL BR</v>
          </cell>
          <cell r="E445">
            <v>7891268108323</v>
          </cell>
          <cell r="F445">
            <v>1021601780084</v>
          </cell>
          <cell r="G445">
            <v>522242004175316</v>
          </cell>
          <cell r="H445" t="str">
            <v>POSITIVA</v>
          </cell>
          <cell r="I445" t="str">
            <v>LABORATÓRIOS PFIZER LTDA</v>
          </cell>
          <cell r="J445" t="str">
            <v>SOMAVERT</v>
          </cell>
          <cell r="K445" t="str">
            <v>15 MG PO LIOF INJ CT 30 FA VD INC + 30 FA DIL </v>
          </cell>
          <cell r="L445" t="str">
            <v>H01C2 - HORMÔNIOS ANTICRESCIMENTO</v>
          </cell>
          <cell r="M445" t="str">
            <v>H01C2</v>
          </cell>
          <cell r="N445" t="str">
            <v>IM</v>
          </cell>
          <cell r="O445" t="str">
            <v>Rare Diseases</v>
          </cell>
          <cell r="Q445" t="str">
            <v>ZTRADE</v>
          </cell>
          <cell r="T445">
            <v>3</v>
          </cell>
          <cell r="U445">
            <v>2.0899999999999998E-2</v>
          </cell>
          <cell r="W445">
            <v>11554.5</v>
          </cell>
          <cell r="Y445">
            <v>3</v>
          </cell>
        </row>
        <row r="446">
          <cell r="C446" t="str">
            <v>F482453111</v>
          </cell>
          <cell r="D446" t="str">
            <v>SOMAVERT 15MG INJ COMBO GVL LAR</v>
          </cell>
          <cell r="E446">
            <v>7891268108545</v>
          </cell>
          <cell r="F446">
            <v>1021601780203</v>
          </cell>
          <cell r="G446">
            <v>522212010051303</v>
          </cell>
          <cell r="H446" t="str">
            <v>POSITIVA</v>
          </cell>
          <cell r="I446" t="str">
            <v>LABORATÓRIOS PFIZER LTDA</v>
          </cell>
          <cell r="J446" t="str">
            <v>SOMAVERT</v>
          </cell>
          <cell r="K446" t="str">
            <v>15 MG PO LIOF INJ CT 30 FA VD INC + 30 FA DIL </v>
          </cell>
          <cell r="L446" t="str">
            <v>H01C2 - HORMÔNIOS ANTICRESCIMENTO</v>
          </cell>
          <cell r="M446" t="str">
            <v>H01C2</v>
          </cell>
          <cell r="N446" t="str">
            <v>IM</v>
          </cell>
          <cell r="O446" t="str">
            <v>Rare Diseases</v>
          </cell>
          <cell r="Q446" t="str">
            <v>ZTRADE</v>
          </cell>
          <cell r="R446" t="str">
            <v>Não subir preço</v>
          </cell>
          <cell r="T446">
            <v>3</v>
          </cell>
          <cell r="U446">
            <v>2.0899999999999998E-2</v>
          </cell>
          <cell r="W446">
            <v>11554.5</v>
          </cell>
          <cell r="Y446">
            <v>3</v>
          </cell>
        </row>
        <row r="447">
          <cell r="C447" t="str">
            <v>F000028653</v>
          </cell>
          <cell r="D447" t="str">
            <v>SOMAVERT 15mg SFDPO 30x1ml GVL+GVL BR</v>
          </cell>
          <cell r="E447">
            <v>7891268108323</v>
          </cell>
          <cell r="F447">
            <v>1021601780084</v>
          </cell>
          <cell r="G447">
            <v>522242004175316</v>
          </cell>
          <cell r="H447" t="str">
            <v>POSITIVA</v>
          </cell>
          <cell r="I447" t="str">
            <v>LABORATÓRIOS PFIZER LTDA</v>
          </cell>
          <cell r="J447" t="str">
            <v>SOMAVERT</v>
          </cell>
          <cell r="K447" t="str">
            <v>15mg SFDPO 30x1ml GVL+GVL BR</v>
          </cell>
          <cell r="L447" t="str">
            <v>H01C2 - HORMÔNIOS ANTICRESCIMENTO</v>
          </cell>
          <cell r="M447" t="str">
            <v>H01C2</v>
          </cell>
          <cell r="N447" t="str">
            <v>IM</v>
          </cell>
          <cell r="O447" t="str">
            <v>Rare Diseases</v>
          </cell>
          <cell r="Q447" t="str">
            <v>ZTRADE</v>
          </cell>
          <cell r="T447">
            <v>3</v>
          </cell>
          <cell r="U447">
            <v>2.0899999999999998E-2</v>
          </cell>
          <cell r="W447">
            <v>11554.5</v>
          </cell>
          <cell r="Y447">
            <v>3</v>
          </cell>
        </row>
        <row r="448">
          <cell r="C448" t="str">
            <v>F000026610</v>
          </cell>
          <cell r="D448" t="str">
            <v>SORCAL 900MG 60x30GM ENV</v>
          </cell>
          <cell r="E448">
            <v>7891045009812</v>
          </cell>
          <cell r="F448">
            <v>1211000220021</v>
          </cell>
          <cell r="G448">
            <v>522703301139412</v>
          </cell>
          <cell r="H448" t="str">
            <v>NEGATIVA</v>
          </cell>
          <cell r="I448" t="str">
            <v>WYETH INDÚSTRIA FARMACÊUTICA LTDA</v>
          </cell>
          <cell r="J448" t="str">
            <v>SORCAL</v>
          </cell>
          <cell r="K448" t="str">
            <v>900 MG/G PO OR CX 60 ENV X 30 G</v>
          </cell>
          <cell r="L448" t="str">
            <v>V03G1 - PRODUTOS PARA HIPERCALEMIA</v>
          </cell>
          <cell r="M448" t="str">
            <v>V03G1</v>
          </cell>
          <cell r="N448" t="str">
            <v>IM</v>
          </cell>
          <cell r="O448" t="str">
            <v>HOSPITALAR OTHER</v>
          </cell>
          <cell r="Q448" t="str">
            <v>ZTRADE</v>
          </cell>
          <cell r="T448">
            <v>3</v>
          </cell>
          <cell r="U448">
            <v>2.0899999999999998E-2</v>
          </cell>
          <cell r="W448">
            <v>1161.03</v>
          </cell>
          <cell r="Y448">
            <v>3</v>
          </cell>
        </row>
        <row r="449">
          <cell r="C449" t="str">
            <v>F000012659</v>
          </cell>
          <cell r="D449" t="str">
            <v>Storage Case GoQuick / Swirv 1 EA</v>
          </cell>
          <cell r="H449" t="str">
            <v>POSITIVA</v>
          </cell>
          <cell r="I449" t="str">
            <v>LABORATÓRIOS PFIZER LTDA</v>
          </cell>
          <cell r="J449" t="str">
            <v>Storage Case GoQuick / Swirv 1 EA</v>
          </cell>
          <cell r="K449" t="str">
            <v>Storage Case GoQuick / Swirv 1 EA</v>
          </cell>
          <cell r="L449" t="str">
            <v>G03A9 - OUTROS HORMÔNIOS CONTRACEPTIVOS SISTÊMICOS</v>
          </cell>
          <cell r="M449" t="str">
            <v>G03A9</v>
          </cell>
          <cell r="N449" t="str">
            <v>IM</v>
          </cell>
          <cell r="O449" t="str">
            <v>Rare Diseases</v>
          </cell>
          <cell r="Q449" t="str">
            <v>ZSAMPLE</v>
          </cell>
          <cell r="T449">
            <v>2</v>
          </cell>
          <cell r="U449">
            <v>2.47E-2</v>
          </cell>
          <cell r="W449">
            <v>15.98</v>
          </cell>
          <cell r="Y449">
            <v>3</v>
          </cell>
        </row>
        <row r="450">
          <cell r="C450" t="str">
            <v>F8314000030172</v>
          </cell>
          <cell r="D450" t="str">
            <v>STRESSTABS + ZINC TABLETS</v>
          </cell>
          <cell r="E450">
            <v>7891045038690</v>
          </cell>
          <cell r="F450">
            <v>1021602490012</v>
          </cell>
          <cell r="G450" t="str">
            <v>N/A</v>
          </cell>
          <cell r="H450" t="str">
            <v>NEGATIVA</v>
          </cell>
          <cell r="I450" t="str">
            <v>CONSUMER</v>
          </cell>
          <cell r="J450" t="str">
            <v>STRESSTABS</v>
          </cell>
          <cell r="K450" t="str">
            <v>STRESSTABS + ZINC TABLETS</v>
          </cell>
          <cell r="L450" t="e">
            <v>#N/A</v>
          </cell>
          <cell r="M450" t="e">
            <v>#N/A</v>
          </cell>
          <cell r="N450" t="str">
            <v>PCH</v>
          </cell>
          <cell r="O450" t="str">
            <v>Consumer Wellness</v>
          </cell>
          <cell r="Q450" t="str">
            <v>ZTRADE</v>
          </cell>
          <cell r="T450" t="e">
            <v>#N/A</v>
          </cell>
          <cell r="U450" t="e">
            <v>#N/A</v>
          </cell>
          <cell r="W450">
            <v>63.29</v>
          </cell>
          <cell r="Y450" t="str">
            <v>N/A</v>
          </cell>
        </row>
        <row r="451">
          <cell r="C451" t="str">
            <v>F000034392</v>
          </cell>
          <cell r="D451" t="str">
            <v>SUCCINATO DESVENLAFAXIN 50MG TAB 1X14 BR</v>
          </cell>
          <cell r="E451">
            <v>7891045031370</v>
          </cell>
          <cell r="H451" t="str">
            <v>POSITIVA</v>
          </cell>
          <cell r="I451" t="str">
            <v>WYETH INDÚSTRIA FARMACÊUTICA LTDA</v>
          </cell>
          <cell r="J451" t="str">
            <v>SUCCINATO DESVENLAFAXINA</v>
          </cell>
          <cell r="K451" t="str">
            <v>50MG TAB 1X14 BR</v>
          </cell>
          <cell r="L451" t="e">
            <v>#N/A</v>
          </cell>
          <cell r="M451" t="e">
            <v>#N/A</v>
          </cell>
          <cell r="N451" t="str">
            <v>Registro Cancelado</v>
          </cell>
          <cell r="O451" t="str">
            <v>SNC</v>
          </cell>
          <cell r="P451" t="str">
            <v>Genérico</v>
          </cell>
          <cell r="Q451" t="str">
            <v>ZTRADE</v>
          </cell>
          <cell r="R451" t="str">
            <v>Não subir preço</v>
          </cell>
          <cell r="T451" t="e">
            <v>#N/A</v>
          </cell>
          <cell r="U451" t="e">
            <v>#N/A</v>
          </cell>
          <cell r="W451">
            <v>38.78</v>
          </cell>
          <cell r="Y451" t="e">
            <v>#N/A</v>
          </cell>
        </row>
        <row r="452">
          <cell r="C452" t="str">
            <v>F000034394</v>
          </cell>
          <cell r="D452" t="str">
            <v>SUCCINATO DESVENLAFAXINA 100MG 1X14CP OR</v>
          </cell>
          <cell r="E452">
            <v>7891045031400</v>
          </cell>
          <cell r="H452" t="str">
            <v>POSITIVA</v>
          </cell>
          <cell r="I452" t="str">
            <v>WYETH INDÚSTRIA FARMACÊUTICA LTDA</v>
          </cell>
          <cell r="J452" t="str">
            <v>SUCCINATO DESVENLAFAXINA</v>
          </cell>
          <cell r="K452" t="str">
            <v>100MG 1X14CP OR</v>
          </cell>
          <cell r="L452" t="e">
            <v>#N/A</v>
          </cell>
          <cell r="M452" t="e">
            <v>#N/A</v>
          </cell>
          <cell r="N452" t="str">
            <v>Registro Cancelado</v>
          </cell>
          <cell r="O452" t="str">
            <v>SNC</v>
          </cell>
          <cell r="P452" t="str">
            <v>Genérico</v>
          </cell>
          <cell r="Q452" t="str">
            <v>ZTRADE</v>
          </cell>
          <cell r="R452" t="str">
            <v>Não subir preço</v>
          </cell>
          <cell r="T452" t="e">
            <v>#N/A</v>
          </cell>
          <cell r="U452" t="e">
            <v>#N/A</v>
          </cell>
          <cell r="W452">
            <v>46.01</v>
          </cell>
          <cell r="Y452" t="e">
            <v>#N/A</v>
          </cell>
        </row>
        <row r="453">
          <cell r="C453" t="str">
            <v>F000034395</v>
          </cell>
          <cell r="D453" t="str">
            <v>SUCCINATO DESVENLAFAXINA 100MG 2X14CP OR</v>
          </cell>
          <cell r="E453">
            <v>7891045031417</v>
          </cell>
          <cell r="H453" t="str">
            <v>POSITIVA</v>
          </cell>
          <cell r="I453" t="str">
            <v>WYETH INDÚSTRIA FARMACÊUTICA LTDA</v>
          </cell>
          <cell r="J453" t="str">
            <v>SUCCINATO DESVENLAFAXINA</v>
          </cell>
          <cell r="K453" t="str">
            <v>100MG 2X14CP OR</v>
          </cell>
          <cell r="L453" t="e">
            <v>#N/A</v>
          </cell>
          <cell r="M453" t="e">
            <v>#N/A</v>
          </cell>
          <cell r="N453" t="str">
            <v>Registro Cancelado</v>
          </cell>
          <cell r="O453" t="str">
            <v>SNC</v>
          </cell>
          <cell r="P453" t="str">
            <v>Genérico</v>
          </cell>
          <cell r="Q453" t="str">
            <v>ZTRADE</v>
          </cell>
          <cell r="R453" t="str">
            <v>Não subir preço</v>
          </cell>
          <cell r="T453" t="e">
            <v>#N/A</v>
          </cell>
          <cell r="U453" t="e">
            <v>#N/A</v>
          </cell>
          <cell r="W453">
            <v>85.36</v>
          </cell>
          <cell r="Y453" t="e">
            <v>#N/A</v>
          </cell>
        </row>
        <row r="454">
          <cell r="C454" t="str">
            <v>F000034393</v>
          </cell>
          <cell r="D454" t="str">
            <v>SUCCINATO DESVENLAFAXINA 50MG 2X14CP OR</v>
          </cell>
          <cell r="E454">
            <v>7891045031387</v>
          </cell>
          <cell r="H454" t="str">
            <v>POSITIVA</v>
          </cell>
          <cell r="I454" t="str">
            <v>WYETH INDÚSTRIA FARMACÊUTICA LTDA</v>
          </cell>
          <cell r="J454" t="str">
            <v>SUCCINATO DESVENLAFAXINA</v>
          </cell>
          <cell r="K454" t="str">
            <v>50MG 2X14CP OR</v>
          </cell>
          <cell r="L454" t="e">
            <v>#N/A</v>
          </cell>
          <cell r="M454" t="e">
            <v>#N/A</v>
          </cell>
          <cell r="N454" t="str">
            <v>Registro Cancelado</v>
          </cell>
          <cell r="O454" t="str">
            <v>SNC</v>
          </cell>
          <cell r="P454" t="str">
            <v>Genérico</v>
          </cell>
          <cell r="Q454" t="str">
            <v>ZTRADE</v>
          </cell>
          <cell r="R454" t="str">
            <v>Não subir preço</v>
          </cell>
          <cell r="T454" t="e">
            <v>#N/A</v>
          </cell>
          <cell r="U454" t="e">
            <v>#N/A</v>
          </cell>
          <cell r="W454">
            <v>77.540000000000006</v>
          </cell>
          <cell r="Y454" t="e">
            <v>#N/A</v>
          </cell>
        </row>
        <row r="455">
          <cell r="C455" t="str">
            <v>F000029125</v>
          </cell>
          <cell r="D455" t="str">
            <v>SUTENT 12.5mg HFC 1x28 BTL BR</v>
          </cell>
          <cell r="E455">
            <v>7891268100631</v>
          </cell>
          <cell r="F455">
            <v>1021602050012</v>
          </cell>
          <cell r="G455">
            <v>522241601110216</v>
          </cell>
          <cell r="H455" t="str">
            <v>POSITIVA</v>
          </cell>
          <cell r="I455" t="str">
            <v>LABORATÓRIOS PFIZER LTDA</v>
          </cell>
          <cell r="J455" t="str">
            <v>SUTENT</v>
          </cell>
          <cell r="K455" t="str">
            <v>12,5 MG CAP GEL DURA CT FR PLAS OPC X 28</v>
          </cell>
          <cell r="L455" t="str">
            <v>L01H0 - INIBIDORES DE PROTEINA QUINASE</v>
          </cell>
          <cell r="M455" t="str">
            <v>L01H0</v>
          </cell>
          <cell r="N455" t="str">
            <v>IM</v>
          </cell>
          <cell r="O455" t="str">
            <v>Oncology</v>
          </cell>
          <cell r="P455" t="str">
            <v>Isento ICMS</v>
          </cell>
          <cell r="Q455" t="str">
            <v>ZTRADE</v>
          </cell>
          <cell r="R455" t="str">
            <v>Cadastrar o mesmo valor para todos os Estados (Somente ZA00)</v>
          </cell>
          <cell r="T455">
            <v>1</v>
          </cell>
          <cell r="U455">
            <v>2.8400000000000002E-2</v>
          </cell>
          <cell r="W455">
            <v>4385.66</v>
          </cell>
          <cell r="Y455">
            <v>1</v>
          </cell>
        </row>
        <row r="456">
          <cell r="C456" t="str">
            <v>F000104148</v>
          </cell>
          <cell r="D456" t="str">
            <v>SUTENT 12.5mg HFC 1x28 BTL BR</v>
          </cell>
          <cell r="E456">
            <v>7891268100631</v>
          </cell>
          <cell r="F456">
            <v>1021602050012</v>
          </cell>
          <cell r="G456">
            <v>522241601110216</v>
          </cell>
          <cell r="H456" t="str">
            <v>POSITIVA</v>
          </cell>
          <cell r="I456" t="str">
            <v>LABORATÓRIOS PFIZER LTDA</v>
          </cell>
          <cell r="J456" t="str">
            <v>SUTENT</v>
          </cell>
          <cell r="K456" t="str">
            <v>12,5 MG CAP GEL DURA CT FR PLAS OPC X 28</v>
          </cell>
          <cell r="L456" t="str">
            <v>L01H0 - INIBIDORES DE PROTEINA QUINASE</v>
          </cell>
          <cell r="M456" t="str">
            <v>L01H0</v>
          </cell>
          <cell r="N456" t="str">
            <v>IM</v>
          </cell>
          <cell r="O456" t="str">
            <v>Oncology</v>
          </cell>
          <cell r="P456" t="str">
            <v>Isento ICMS</v>
          </cell>
          <cell r="Q456" t="str">
            <v>ZTRADE</v>
          </cell>
          <cell r="R456" t="str">
            <v>Cadastrar o mesmo valor para todos os Estados (Somente ZA00)</v>
          </cell>
          <cell r="T456">
            <v>1</v>
          </cell>
          <cell r="U456">
            <v>2.8400000000000002E-2</v>
          </cell>
          <cell r="W456">
            <v>4385.66</v>
          </cell>
          <cell r="Y456">
            <v>1</v>
          </cell>
        </row>
        <row r="457">
          <cell r="C457" t="str">
            <v>F000029124</v>
          </cell>
          <cell r="D457" t="str">
            <v>SUTENT 25mg HFC 1x28 BTL BR</v>
          </cell>
          <cell r="E457">
            <v>7891268100648</v>
          </cell>
          <cell r="F457">
            <v>1021602050055</v>
          </cell>
          <cell r="G457">
            <v>522241603113212</v>
          </cell>
          <cell r="H457" t="str">
            <v>POSITIVA</v>
          </cell>
          <cell r="I457" t="str">
            <v>LABORATÓRIOS PFIZER LTDA</v>
          </cell>
          <cell r="J457" t="str">
            <v>SUTENT</v>
          </cell>
          <cell r="K457" t="str">
            <v>25 MG CAP GEL DURA CT FR PLAS OPC X 28 </v>
          </cell>
          <cell r="L457" t="str">
            <v>L01H0 - INIBIDORES DE PROTEINA QUINASE</v>
          </cell>
          <cell r="M457" t="str">
            <v>L01H0</v>
          </cell>
          <cell r="N457" t="str">
            <v>IM</v>
          </cell>
          <cell r="O457" t="str">
            <v>Oncology</v>
          </cell>
          <cell r="P457" t="str">
            <v>Isento ICMS</v>
          </cell>
          <cell r="Q457" t="str">
            <v>ZTRADE</v>
          </cell>
          <cell r="R457" t="str">
            <v>Cadastrar o mesmo valor para todos os Estados (Somente ZA00)</v>
          </cell>
          <cell r="T457">
            <v>1</v>
          </cell>
          <cell r="U457">
            <v>2.8400000000000002E-2</v>
          </cell>
          <cell r="W457">
            <v>8771.34</v>
          </cell>
          <cell r="Y457">
            <v>1</v>
          </cell>
        </row>
        <row r="458">
          <cell r="C458" t="str">
            <v>F000104146</v>
          </cell>
          <cell r="D458" t="str">
            <v>SUTENT 25mg HFC 1x28 BTL BR</v>
          </cell>
          <cell r="E458">
            <v>7891268100648</v>
          </cell>
          <cell r="F458">
            <v>1021602050055</v>
          </cell>
          <cell r="G458">
            <v>522241603113212</v>
          </cell>
          <cell r="H458" t="str">
            <v>POSITIVA</v>
          </cell>
          <cell r="I458" t="str">
            <v>LABORATÓRIOS PFIZER LTDA</v>
          </cell>
          <cell r="J458" t="str">
            <v>SUTENT</v>
          </cell>
          <cell r="K458" t="str">
            <v>25 MG CAP GEL DURA CT FR PLAS OPC X 28 </v>
          </cell>
          <cell r="L458" t="str">
            <v>L01H0 - INIBIDORES DE PROTEINA QUINASE</v>
          </cell>
          <cell r="M458" t="str">
            <v>L01H0</v>
          </cell>
          <cell r="N458" t="str">
            <v>IM</v>
          </cell>
          <cell r="O458" t="str">
            <v>Oncology</v>
          </cell>
          <cell r="P458" t="str">
            <v>Isento ICMS</v>
          </cell>
          <cell r="Q458" t="str">
            <v>ZTRADE</v>
          </cell>
          <cell r="R458" t="str">
            <v>Cadastrar o mesmo valor para todos os Estados (Somente ZA00)</v>
          </cell>
          <cell r="T458">
            <v>1</v>
          </cell>
          <cell r="U458">
            <v>2.8400000000000002E-2</v>
          </cell>
          <cell r="W458">
            <v>8771.34</v>
          </cell>
          <cell r="Y458">
            <v>1</v>
          </cell>
        </row>
        <row r="459">
          <cell r="C459" t="str">
            <v>F000104150</v>
          </cell>
          <cell r="D459" t="str">
            <v>SUTENT 50mg HFC 1x28 BTL BR</v>
          </cell>
          <cell r="E459">
            <v>7891268100655</v>
          </cell>
          <cell r="F459">
            <v>1021602050098</v>
          </cell>
          <cell r="G459">
            <v>522241605116219</v>
          </cell>
          <cell r="H459" t="str">
            <v>POSITIVA</v>
          </cell>
          <cell r="I459" t="str">
            <v>LABORATÓRIOS PFIZER LTDA</v>
          </cell>
          <cell r="J459" t="str">
            <v>SUTENT</v>
          </cell>
          <cell r="K459" t="str">
            <v>50 MG CAP GEL DURA CT FR PLAS OPC X 28 </v>
          </cell>
          <cell r="L459" t="str">
            <v>L01H0 - INIBIDORES DE PROTEINA QUINASE</v>
          </cell>
          <cell r="M459" t="str">
            <v>L01H0</v>
          </cell>
          <cell r="N459" t="str">
            <v>IM</v>
          </cell>
          <cell r="O459" t="str">
            <v>Oncology</v>
          </cell>
          <cell r="P459" t="str">
            <v>Isento ICMS</v>
          </cell>
          <cell r="Q459" t="str">
            <v>ZTRADE</v>
          </cell>
          <cell r="R459" t="str">
            <v>Cadastrar o mesmo valor para todos os Estados (Somente ZA00)</v>
          </cell>
          <cell r="T459">
            <v>1</v>
          </cell>
          <cell r="U459">
            <v>2.8400000000000002E-2</v>
          </cell>
          <cell r="W459">
            <v>17542.63</v>
          </cell>
          <cell r="Y459">
            <v>1</v>
          </cell>
        </row>
        <row r="460">
          <cell r="C460" t="str">
            <v>F000169010</v>
          </cell>
          <cell r="D460" t="str">
            <v>TAZOCIN EF VL 2,25GM  (I)BRA/T</v>
          </cell>
          <cell r="E460">
            <v>7891045023245</v>
          </cell>
          <cell r="F460">
            <v>1211000950010</v>
          </cell>
          <cell r="G460">
            <v>522703401151317</v>
          </cell>
          <cell r="H460" t="str">
            <v>POSITIVA</v>
          </cell>
          <cell r="I460" t="str">
            <v>WYETH INDÚSTRIA FARMACÊUTICA LTDA</v>
          </cell>
          <cell r="J460" t="str">
            <v>TAZOCIN</v>
          </cell>
          <cell r="K460" t="str">
            <v>2 G + 250 MG PO LIOF INJ CT FA VD INC</v>
          </cell>
          <cell r="L460" t="str">
            <v>J01C2 - PENICILINAS INJETAVEIS DE AMPLO ESPECTRO</v>
          </cell>
          <cell r="M460" t="str">
            <v>J01C2</v>
          </cell>
          <cell r="N460" t="str">
            <v>IM</v>
          </cell>
          <cell r="O460" t="str">
            <v>HOSPITALAR OTHER</v>
          </cell>
          <cell r="Q460" t="str">
            <v>ZTRADE</v>
          </cell>
          <cell r="T460">
            <v>2</v>
          </cell>
          <cell r="U460">
            <v>2.47E-2</v>
          </cell>
          <cell r="W460">
            <v>94.1</v>
          </cell>
          <cell r="Y460">
            <v>2</v>
          </cell>
        </row>
        <row r="461">
          <cell r="C461" t="str">
            <v>F000167132</v>
          </cell>
          <cell r="D461" t="str">
            <v>TAZOCIN EF VL 4,5GM   (I)BRA/T</v>
          </cell>
          <cell r="E461">
            <v>7891045008914</v>
          </cell>
          <cell r="F461">
            <v>1211000950037</v>
          </cell>
          <cell r="G461">
            <v>522703402156312</v>
          </cell>
          <cell r="H461" t="str">
            <v>POSITIVA</v>
          </cell>
          <cell r="I461" t="str">
            <v>WYETH INDÚSTRIA FARMACÊUTICA LTDA</v>
          </cell>
          <cell r="J461" t="str">
            <v>TAZOCIN</v>
          </cell>
          <cell r="K461" t="str">
            <v>4 G + 500 MG PO LIOF INJ CT FA VD INC</v>
          </cell>
          <cell r="L461" t="str">
            <v>J01C2 - PENICILINAS INJETAVEIS DE AMPLO ESPECTRO</v>
          </cell>
          <cell r="M461" t="str">
            <v>J01C2</v>
          </cell>
          <cell r="N461" t="str">
            <v>IM</v>
          </cell>
          <cell r="O461" t="str">
            <v>HOSPITALAR OTHER</v>
          </cell>
          <cell r="Q461" t="str">
            <v>ZTRADE</v>
          </cell>
          <cell r="T461">
            <v>2</v>
          </cell>
          <cell r="U461">
            <v>2.47E-2</v>
          </cell>
          <cell r="W461">
            <v>150.69</v>
          </cell>
          <cell r="Y461">
            <v>2</v>
          </cell>
        </row>
        <row r="462">
          <cell r="C462" t="str">
            <v>F000204200</v>
          </cell>
          <cell r="D462" t="str">
            <v>TERRA CORTRIL 30/10mg/g OINTMENT 15g BR</v>
          </cell>
          <cell r="E462">
            <v>7891268120554</v>
          </cell>
          <cell r="F462">
            <v>1211004200016</v>
          </cell>
          <cell r="G462">
            <v>522717110066217</v>
          </cell>
          <cell r="H462" t="str">
            <v>NEGATIVA</v>
          </cell>
          <cell r="I462" t="str">
            <v>WYETH INDÚSTRIA FARMACÊUTICA LTDA</v>
          </cell>
          <cell r="J462" t="str">
            <v>TERRA-CORTRIL</v>
          </cell>
          <cell r="K462" t="str">
            <v>30 MG/G + 10 MG/G POM TOP CT BG AL X 15 G</v>
          </cell>
          <cell r="L462" t="str">
            <v>D07B1 - CORTICOESTERÓIDES ASSOCIADOS A ANTIBACTERIANOS</v>
          </cell>
          <cell r="M462" t="str">
            <v>D07B1</v>
          </cell>
          <cell r="N462" t="str">
            <v>IM</v>
          </cell>
          <cell r="O462" t="str">
            <v xml:space="preserve">OTHERS </v>
          </cell>
          <cell r="Q462" t="str">
            <v>ZTRADE</v>
          </cell>
          <cell r="R462" t="str">
            <v>Não subir preço</v>
          </cell>
          <cell r="T462">
            <v>2</v>
          </cell>
          <cell r="U462">
            <v>2.47E-2</v>
          </cell>
          <cell r="W462">
            <v>15.56</v>
          </cell>
          <cell r="Y462">
            <v>2</v>
          </cell>
        </row>
        <row r="463">
          <cell r="C463" t="str">
            <v>F000204100</v>
          </cell>
          <cell r="D463" t="str">
            <v>TERRA POLI 30mg/10000U/g OINTMENT 15G</v>
          </cell>
          <cell r="E463">
            <v>7891268105247</v>
          </cell>
          <cell r="F463">
            <v>1211003830024</v>
          </cell>
          <cell r="G463">
            <v>522717110063817</v>
          </cell>
          <cell r="H463" t="str">
            <v>POSITIVA</v>
          </cell>
          <cell r="I463" t="str">
            <v>WYETH INDÚSTRIA FARMACÊUTICA LTDA</v>
          </cell>
          <cell r="J463" t="str">
            <v>TERRAMICINA COM POLIMIXINA B</v>
          </cell>
          <cell r="K463" t="str">
            <v>30 MG/G + 10000 U/G POM TOP CT BG AL X 15 G</v>
          </cell>
          <cell r="L463" t="str">
            <v>D06A0 - ANTIBIÓTICOS TÓPICOS E/OU SULFONAMIDAS</v>
          </cell>
          <cell r="M463" t="str">
            <v>D06A0</v>
          </cell>
          <cell r="N463" t="str">
            <v>IM</v>
          </cell>
          <cell r="O463" t="str">
            <v xml:space="preserve">OTHERS </v>
          </cell>
          <cell r="Q463" t="str">
            <v>ZTRADE</v>
          </cell>
          <cell r="T463">
            <v>1</v>
          </cell>
          <cell r="U463">
            <v>2.8400000000000002E-2</v>
          </cell>
          <cell r="W463">
            <v>11.79</v>
          </cell>
          <cell r="Y463">
            <v>1</v>
          </cell>
        </row>
        <row r="464">
          <cell r="C464" t="str">
            <v>F000204098</v>
          </cell>
          <cell r="D464" t="str">
            <v>TERRA POLI 5mg/10000U/g OP OINT 3,5g BR</v>
          </cell>
          <cell r="E464">
            <v>7891268104721</v>
          </cell>
          <cell r="F464">
            <v>1211003830016</v>
          </cell>
          <cell r="G464">
            <v>522717110063717</v>
          </cell>
          <cell r="H464" t="str">
            <v>POSITIVA</v>
          </cell>
          <cell r="I464" t="str">
            <v>WYETH INDÚSTRIA FARMACÊUTICA LTDA</v>
          </cell>
          <cell r="J464" t="str">
            <v>TERRAMICINA</v>
          </cell>
          <cell r="K464" t="str">
            <v>5 MG/G + 10000 U/G POM OFT CT BG AL X 3,5 G</v>
          </cell>
          <cell r="L464" t="str">
            <v>S01A0 - ANTIINFECCIOS OFTALMOLÓGICOS</v>
          </cell>
          <cell r="M464" t="str">
            <v>S01A0</v>
          </cell>
          <cell r="N464" t="str">
            <v>IM</v>
          </cell>
          <cell r="O464" t="str">
            <v xml:space="preserve">OTHERS </v>
          </cell>
          <cell r="Q464" t="str">
            <v>ZTRADE</v>
          </cell>
          <cell r="T464">
            <v>3</v>
          </cell>
          <cell r="U464">
            <v>2.0899999999999998E-2</v>
          </cell>
          <cell r="W464">
            <v>6.42</v>
          </cell>
          <cell r="Y464">
            <v>3</v>
          </cell>
        </row>
        <row r="465">
          <cell r="C465" t="str">
            <v>F000204093</v>
          </cell>
          <cell r="D465" t="str">
            <v>TERRAMICINA 100mg/ml SSOL 5 AMPx2ml BR</v>
          </cell>
          <cell r="E465">
            <v>7891268103236</v>
          </cell>
          <cell r="H465" t="str">
            <v>POSITIVA</v>
          </cell>
          <cell r="I465" t="str">
            <v>WYETH INDÚSTRIA FARMACÊUTICA LTDA</v>
          </cell>
          <cell r="J465" t="str">
            <v>TERRAMICINA</v>
          </cell>
          <cell r="K465" t="str">
            <v>100 MG SOL INJ CX 5 AMP VD INC X 2 ML</v>
          </cell>
          <cell r="L465" t="e">
            <v>#N/A</v>
          </cell>
          <cell r="M465" t="e">
            <v>#N/A</v>
          </cell>
          <cell r="N465" t="str">
            <v>Registro Cancelado</v>
          </cell>
          <cell r="O465" t="str">
            <v xml:space="preserve">OTHERS </v>
          </cell>
          <cell r="Q465" t="str">
            <v>ZTRADE</v>
          </cell>
          <cell r="R465" t="str">
            <v>Não subir preço</v>
          </cell>
          <cell r="T465" t="e">
            <v>#N/A</v>
          </cell>
          <cell r="U465" t="e">
            <v>#N/A</v>
          </cell>
          <cell r="W465">
            <v>26.12</v>
          </cell>
          <cell r="Y465" t="e">
            <v>#N/A</v>
          </cell>
        </row>
        <row r="466">
          <cell r="C466" t="str">
            <v>F000034112</v>
          </cell>
          <cell r="D466" t="str">
            <v>TORGENA 2000/500MG VL 1x10 CT BR</v>
          </cell>
          <cell r="E466">
            <v>7891045031806</v>
          </cell>
          <cell r="F466">
            <v>1211004430011</v>
          </cell>
          <cell r="G466">
            <v>522718110082402</v>
          </cell>
          <cell r="H466" t="str">
            <v>NEGATIVA</v>
          </cell>
          <cell r="I466" t="str">
            <v>WYETH INDÚSTRIA FARMACÊUTICA LTDA</v>
          </cell>
          <cell r="J466" t="str">
            <v>TORGENA</v>
          </cell>
          <cell r="K466" t="str">
            <v>2000/500MG VL 1x10 CT BR</v>
          </cell>
          <cell r="L466" t="str">
            <v>J01D2 - CEFALOSPORINAS INJETÁVEIS</v>
          </cell>
          <cell r="M466" t="str">
            <v>J01D2</v>
          </cell>
          <cell r="N466" t="str">
            <v>IM</v>
          </cell>
          <cell r="O466" t="str">
            <v xml:space="preserve">ANTI INFECTIVES </v>
          </cell>
          <cell r="P466" t="str">
            <v>Restritos a Hospitais</v>
          </cell>
          <cell r="Q466" t="str">
            <v>ZTRADE</v>
          </cell>
          <cell r="R466" t="str">
            <v>Cadastrar somente ZA00</v>
          </cell>
          <cell r="T466">
            <v>1</v>
          </cell>
          <cell r="U466">
            <v>2.8400000000000002E-2</v>
          </cell>
          <cell r="W466">
            <v>5669.91</v>
          </cell>
          <cell r="Y466">
            <v>1</v>
          </cell>
        </row>
        <row r="467">
          <cell r="C467" t="str">
            <v>F000203090</v>
          </cell>
          <cell r="D467" t="str">
            <v>TORISEL IV  25mg 0 1x VIAL BR</v>
          </cell>
          <cell r="E467">
            <v>7891045010030</v>
          </cell>
          <cell r="F467">
            <v>1021602530014</v>
          </cell>
          <cell r="G467">
            <v>552818020063517</v>
          </cell>
          <cell r="H467" t="str">
            <v>POSITIVA</v>
          </cell>
          <cell r="I467" t="str">
            <v>LABORATÓRIOS PFIZER LTDA</v>
          </cell>
          <cell r="J467" t="str">
            <v>TORISEL</v>
          </cell>
          <cell r="K467" t="str">
            <v>25 MG/ML SOL INJ CT FA VD INC X 1,2 ML + FA VD INC DIL X 1,8 ML</v>
          </cell>
          <cell r="L467" t="str">
            <v>L01H0 - INIBIDORES DE PROTEINA QUINASE</v>
          </cell>
          <cell r="M467" t="str">
            <v>L01H0</v>
          </cell>
          <cell r="N467" t="str">
            <v>IM</v>
          </cell>
          <cell r="O467" t="str">
            <v>Oncology</v>
          </cell>
          <cell r="P467" t="str">
            <v>Restritos a Hospitais</v>
          </cell>
          <cell r="Q467" t="str">
            <v>ZTRADE</v>
          </cell>
          <cell r="R467" t="str">
            <v>Cadastrar somente ZA00</v>
          </cell>
          <cell r="T467">
            <v>1</v>
          </cell>
          <cell r="U467">
            <v>2.8400000000000002E-2</v>
          </cell>
          <cell r="W467">
            <v>3365.19</v>
          </cell>
          <cell r="Y467">
            <v>1</v>
          </cell>
        </row>
        <row r="468">
          <cell r="C468" t="str">
            <v>F000146418</v>
          </cell>
          <cell r="D468" t="str">
            <v>TOTELLE CICLE 1X28 TB</v>
          </cell>
          <cell r="E468">
            <v>7891045007719</v>
          </cell>
          <cell r="F468">
            <v>1211002280063</v>
          </cell>
          <cell r="G468">
            <v>522709904110318</v>
          </cell>
          <cell r="H468" t="str">
            <v>POSITIVA</v>
          </cell>
          <cell r="I468" t="str">
            <v>WYETH INDÚSTRIA FARMACÊUTICA LTDA</v>
          </cell>
          <cell r="J468" t="str">
            <v>TOTELLE</v>
          </cell>
          <cell r="K468" t="str">
            <v>1,0 MG DRG + 1,0 MG + 0,250 MG DRG CT ENV BL AL PLAS INC X 28</v>
          </cell>
          <cell r="L468" t="str">
            <v>G03F0 - ASSOCIAÇÕES DE ESTRÓGENOS E PROGESTÓGENOS</v>
          </cell>
          <cell r="M468" t="str">
            <v>G03F0</v>
          </cell>
          <cell r="N468" t="str">
            <v>IM</v>
          </cell>
          <cell r="O468" t="str">
            <v xml:space="preserve"> WOMAN HEALTH </v>
          </cell>
          <cell r="Q468" t="str">
            <v>ZTRADE</v>
          </cell>
          <cell r="T468">
            <v>3</v>
          </cell>
          <cell r="U468">
            <v>2.0899999999999998E-2</v>
          </cell>
          <cell r="W468">
            <v>59.41</v>
          </cell>
          <cell r="Y468">
            <v>3</v>
          </cell>
        </row>
        <row r="469">
          <cell r="C469" t="str">
            <v>F000028746</v>
          </cell>
          <cell r="D469" t="str">
            <v>TOTELLE CONTINUO 1MG/0.125MG 1X28 BTL</v>
          </cell>
          <cell r="E469">
            <v>7891045007702</v>
          </cell>
          <cell r="F469">
            <v>1211002280055</v>
          </cell>
          <cell r="G469">
            <v>522709903114311</v>
          </cell>
          <cell r="H469" t="str">
            <v>POSITIVA</v>
          </cell>
          <cell r="I469" t="str">
            <v>WYETH INDÚSTRIA FARMACÊUTICA LTDA</v>
          </cell>
          <cell r="J469" t="str">
            <v>TOTELLE</v>
          </cell>
          <cell r="K469" t="str">
            <v>1,0 MG + 0,125 MG DRG CT ENV BL AL PLAS INC X 28</v>
          </cell>
          <cell r="L469" t="str">
            <v>G03F0 - ASSOCIAÇÕES DE ESTRÓGENOS E PROGESTÓGENOS</v>
          </cell>
          <cell r="M469" t="str">
            <v>G03F0</v>
          </cell>
          <cell r="N469" t="str">
            <v>IM</v>
          </cell>
          <cell r="O469" t="str">
            <v xml:space="preserve"> WOMAN HEALTH </v>
          </cell>
          <cell r="Q469" t="str">
            <v>ZTRADE</v>
          </cell>
          <cell r="T469">
            <v>3</v>
          </cell>
          <cell r="U469">
            <v>2.0899999999999998E-2</v>
          </cell>
          <cell r="W469">
            <v>59.41</v>
          </cell>
          <cell r="Y469">
            <v>3</v>
          </cell>
        </row>
        <row r="470">
          <cell r="C470" t="str">
            <v>F000148726</v>
          </cell>
          <cell r="D470" t="str">
            <v>TOTELLE CONTINUOUS 1X28 TB</v>
          </cell>
          <cell r="E470">
            <v>7891045007702</v>
          </cell>
          <cell r="F470">
            <v>1211002280055</v>
          </cell>
          <cell r="G470">
            <v>522709903114311</v>
          </cell>
          <cell r="H470" t="str">
            <v>POSITIVA</v>
          </cell>
          <cell r="I470" t="str">
            <v>WYETH INDÚSTRIA FARMACÊUTICA LTDA</v>
          </cell>
          <cell r="J470" t="str">
            <v>TOTELLE</v>
          </cell>
          <cell r="K470" t="str">
            <v>1,0 MG + 0,125 MG DRG CT ENV BL AL PLAS INC X 28</v>
          </cell>
          <cell r="L470" t="str">
            <v>G03F0 - ASSOCIAÇÕES DE ESTRÓGENOS E PROGESTÓGENOS</v>
          </cell>
          <cell r="M470" t="str">
            <v>G03F0</v>
          </cell>
          <cell r="N470" t="str">
            <v>IM</v>
          </cell>
          <cell r="O470" t="str">
            <v xml:space="preserve"> WOMAN HEALTH </v>
          </cell>
          <cell r="Q470" t="str">
            <v>ZTRADE</v>
          </cell>
          <cell r="T470">
            <v>3</v>
          </cell>
          <cell r="U470">
            <v>2.0899999999999998E-2</v>
          </cell>
          <cell r="W470">
            <v>59.41</v>
          </cell>
          <cell r="Y470">
            <v>3</v>
          </cell>
        </row>
        <row r="471">
          <cell r="C471" t="str">
            <v>F000203931</v>
          </cell>
          <cell r="D471" t="str">
            <v>TRALEN 1% TCR 30g BR</v>
          </cell>
          <cell r="E471">
            <v>7891268101010</v>
          </cell>
          <cell r="F471">
            <v>1211003560019</v>
          </cell>
          <cell r="G471">
            <v>522717090058117</v>
          </cell>
          <cell r="H471" t="str">
            <v>NEGATIVA</v>
          </cell>
          <cell r="I471" t="str">
            <v>WYETH INDÚSTRIA FARMACÊUTICA LTDA</v>
          </cell>
          <cell r="J471" t="str">
            <v>TRALEN</v>
          </cell>
          <cell r="K471" t="str">
            <v>1% CREM DERM CT BG AL X 30G</v>
          </cell>
          <cell r="L471" t="str">
            <v>D01A1 - ANTIFÚNGICOS DERMATOLÓGICOS TÓPICOS</v>
          </cell>
          <cell r="M471" t="str">
            <v>D01A1</v>
          </cell>
          <cell r="N471" t="str">
            <v>IM</v>
          </cell>
          <cell r="O471" t="str">
            <v xml:space="preserve">ANTI INFECTIVES </v>
          </cell>
          <cell r="Q471" t="str">
            <v>ZTRADE</v>
          </cell>
          <cell r="T471">
            <v>1</v>
          </cell>
          <cell r="U471">
            <v>2.8400000000000002E-2</v>
          </cell>
          <cell r="W471">
            <v>34.79</v>
          </cell>
          <cell r="Y471">
            <v>1</v>
          </cell>
        </row>
        <row r="472">
          <cell r="C472" t="str">
            <v>F000151600</v>
          </cell>
          <cell r="D472" t="str">
            <v>TROFODERMIN (5/5mg)/g VAGCR 1x45g BR SAM</v>
          </cell>
          <cell r="H472" t="str">
            <v>NEGATIVA</v>
          </cell>
          <cell r="I472" t="str">
            <v>WYETH INDÚSTRIA FARMACÊUTICA LTDA</v>
          </cell>
          <cell r="J472" t="str">
            <v>TROFODERMIN</v>
          </cell>
          <cell r="K472" t="str">
            <v>5 MG/G + 5 MG/G CREM VAG CT BG AL X 45 G + 8 APLIC</v>
          </cell>
          <cell r="L472" t="str">
            <v>G01C0 - ANTIBIOTICOS GINECOLÓGICOS</v>
          </cell>
          <cell r="M472" t="str">
            <v>G01C0</v>
          </cell>
          <cell r="N472" t="str">
            <v>IM</v>
          </cell>
          <cell r="O472" t="str">
            <v xml:space="preserve"> WOMAN HEALTH </v>
          </cell>
          <cell r="Q472" t="str">
            <v>ZSAMPLE</v>
          </cell>
          <cell r="T472">
            <v>3</v>
          </cell>
          <cell r="U472">
            <v>2.0899999999999998E-2</v>
          </cell>
          <cell r="W472">
            <v>48.36</v>
          </cell>
          <cell r="Y472">
            <v>3</v>
          </cell>
        </row>
        <row r="473">
          <cell r="C473" t="str">
            <v>F000204128</v>
          </cell>
          <cell r="D473" t="str">
            <v>TROFODERMIN (5mg/5mg)/g TCR 1ATUBx30g BR</v>
          </cell>
          <cell r="E473">
            <v>7891268107302</v>
          </cell>
          <cell r="F473">
            <v>1211004230012</v>
          </cell>
          <cell r="G473">
            <v>522718040079717</v>
          </cell>
          <cell r="H473" t="str">
            <v>NEGATIVA</v>
          </cell>
          <cell r="I473" t="str">
            <v>WYETH INDÚSTRIA FARMACÊUTICA LTDA</v>
          </cell>
          <cell r="J473" t="str">
            <v>TROFODERMIN</v>
          </cell>
          <cell r="K473" t="str">
            <v>5 MG/G + 5 MG/G CREM DERM CT BG AL X 30 G</v>
          </cell>
          <cell r="L473" t="str">
            <v>D03A9 - TODOS OUTROS PRODUTOS PARA TRATAMENTO DE FERIDAS</v>
          </cell>
          <cell r="M473" t="str">
            <v>D03A9</v>
          </cell>
          <cell r="N473" t="str">
            <v>IM</v>
          </cell>
          <cell r="O473" t="str">
            <v xml:space="preserve"> WOMAN HEALTH </v>
          </cell>
          <cell r="Q473" t="str">
            <v>ZTRADE</v>
          </cell>
          <cell r="T473">
            <v>3</v>
          </cell>
          <cell r="U473">
            <v>2.0899999999999998E-2</v>
          </cell>
          <cell r="W473">
            <v>28.48</v>
          </cell>
          <cell r="Y473">
            <v>2</v>
          </cell>
        </row>
        <row r="474">
          <cell r="C474" t="str">
            <v>F000129191</v>
          </cell>
          <cell r="D474" t="str">
            <v>TROFODERMIN (5mg/5mg)/g VAGCR 1x25g BR</v>
          </cell>
          <cell r="H474" t="str">
            <v>NEGATIVA</v>
          </cell>
          <cell r="I474" t="str">
            <v>WYETH INDÚSTRIA FARMACÊUTICA LTDA</v>
          </cell>
          <cell r="J474" t="str">
            <v>TROFODERMIN</v>
          </cell>
          <cell r="K474" t="str">
            <v>5 MG/G + 5 MG/G CREM DERM CT BG AL X 30 G</v>
          </cell>
          <cell r="L474" t="str">
            <v>D03A9 - TODOS OUTROS PRODUTOS PARA TRATAMENTO DE FERIDAS</v>
          </cell>
          <cell r="M474" t="str">
            <v>D03A9</v>
          </cell>
          <cell r="N474" t="str">
            <v>IM</v>
          </cell>
          <cell r="O474" t="str">
            <v xml:space="preserve"> WOMAN HEALTH </v>
          </cell>
          <cell r="Q474" t="str">
            <v>ZSAMPLE</v>
          </cell>
          <cell r="T474">
            <v>3</v>
          </cell>
          <cell r="U474">
            <v>2.0899999999999998E-2</v>
          </cell>
          <cell r="W474">
            <v>23.74</v>
          </cell>
          <cell r="Y474">
            <v>2</v>
          </cell>
        </row>
        <row r="475">
          <cell r="C475" t="str">
            <v>F000204129</v>
          </cell>
          <cell r="D475" t="str">
            <v>TROFODERMIN (5mg/5mg)/g VAGCR 1x45g BR</v>
          </cell>
          <cell r="E475">
            <v>7891268107326</v>
          </cell>
          <cell r="F475">
            <v>1211004230039</v>
          </cell>
          <cell r="G475">
            <v>522718040079817</v>
          </cell>
          <cell r="H475" t="str">
            <v>NEGATIVA</v>
          </cell>
          <cell r="I475" t="str">
            <v>WYETH INDÚSTRIA FARMACÊUTICA LTDA</v>
          </cell>
          <cell r="J475" t="str">
            <v>TROFODERMIN</v>
          </cell>
          <cell r="K475" t="str">
            <v>5 MG/G + 5 MG/G CREM VAG CT BG AL X 45 G + 8 APLIC</v>
          </cell>
          <cell r="L475" t="str">
            <v>G01C0 - ANTIBIOTICOS GINECOLÓGICOS</v>
          </cell>
          <cell r="M475" t="str">
            <v>G01C0</v>
          </cell>
          <cell r="N475" t="str">
            <v>IM</v>
          </cell>
          <cell r="O475" t="str">
            <v xml:space="preserve"> WOMAN HEALTH </v>
          </cell>
          <cell r="Q475" t="str">
            <v>ZTRADE</v>
          </cell>
          <cell r="T475">
            <v>3</v>
          </cell>
          <cell r="U475">
            <v>2.0899999999999998E-2</v>
          </cell>
          <cell r="W475">
            <v>48.36</v>
          </cell>
          <cell r="Y475">
            <v>3</v>
          </cell>
        </row>
        <row r="476">
          <cell r="C476" t="str">
            <v>F000204256</v>
          </cell>
          <cell r="D476" t="str">
            <v>TYGACIL 50MG 1X10 VIAL GOV</v>
          </cell>
          <cell r="E476">
            <v>7891045008389</v>
          </cell>
          <cell r="F476">
            <v>1211002630013</v>
          </cell>
          <cell r="G476">
            <v>522710001153315</v>
          </cell>
          <cell r="H476" t="str">
            <v>POSITIVA</v>
          </cell>
          <cell r="I476" t="str">
            <v>WYETH INDÚSTRIA FARMACÊUTICA LTDA</v>
          </cell>
          <cell r="J476" t="str">
            <v>TYGACIL</v>
          </cell>
          <cell r="K476" t="str">
            <v>50 MG PO LIOF INJ CT 10 FA VD INC</v>
          </cell>
          <cell r="L476" t="str">
            <v>J01X9 - TODOS OS OUTROS ANTIBIÓTICOS</v>
          </cell>
          <cell r="M476" t="str">
            <v>J01X9</v>
          </cell>
          <cell r="N476" t="str">
            <v>IM</v>
          </cell>
          <cell r="O476" t="str">
            <v xml:space="preserve"> HOSPITALAR</v>
          </cell>
          <cell r="Q476" t="str">
            <v>ZTRADE</v>
          </cell>
          <cell r="T476">
            <v>3</v>
          </cell>
          <cell r="U476">
            <v>2.0899999999999998E-2</v>
          </cell>
          <cell r="W476">
            <v>1855.9</v>
          </cell>
          <cell r="Y476">
            <v>3</v>
          </cell>
        </row>
        <row r="477">
          <cell r="C477" t="str">
            <v>F000180390</v>
          </cell>
          <cell r="D477" t="str">
            <v>TYGACIL 50mg SPO 1x10 GBTL BR</v>
          </cell>
          <cell r="E477">
            <v>7891045008389</v>
          </cell>
          <cell r="F477">
            <v>1211002630013</v>
          </cell>
          <cell r="G477">
            <v>522710001153315</v>
          </cell>
          <cell r="H477" t="str">
            <v>POSITIVA</v>
          </cell>
          <cell r="I477" t="str">
            <v>WYETH INDÚSTRIA FARMACÊUTICA LTDA</v>
          </cell>
          <cell r="J477" t="str">
            <v>TYGACIL</v>
          </cell>
          <cell r="K477" t="str">
            <v>50 MG PO LIOF INJ CT 10 FA VD INC</v>
          </cell>
          <cell r="L477" t="str">
            <v>J01X9 - TODOS OS OUTROS ANTIBIÓTICOS</v>
          </cell>
          <cell r="M477" t="str">
            <v>J01X9</v>
          </cell>
          <cell r="N477" t="str">
            <v>IM</v>
          </cell>
          <cell r="O477" t="str">
            <v xml:space="preserve"> HOSPITALAR</v>
          </cell>
          <cell r="Q477" t="str">
            <v>ZTRADE</v>
          </cell>
          <cell r="T477">
            <v>3</v>
          </cell>
          <cell r="U477">
            <v>2.0899999999999998E-2</v>
          </cell>
          <cell r="W477">
            <v>1855.9</v>
          </cell>
          <cell r="Y477">
            <v>3</v>
          </cell>
        </row>
        <row r="478">
          <cell r="C478" t="str">
            <v>F000129009</v>
          </cell>
          <cell r="D478" t="str">
            <v>UNASYN IM/IV 1,5GX30  (I)BRA/T</v>
          </cell>
          <cell r="E478">
            <v>7891268145557</v>
          </cell>
          <cell r="F478">
            <v>1211003800079</v>
          </cell>
          <cell r="G478">
            <v>522717110061217</v>
          </cell>
          <cell r="H478" t="str">
            <v>POSITIVA</v>
          </cell>
          <cell r="I478" t="str">
            <v>WYETH INDÚSTRIA FARMACÊUTICA LTDA</v>
          </cell>
          <cell r="J478" t="str">
            <v>UNASYN</v>
          </cell>
          <cell r="K478" t="str">
            <v>500 MG + 1000 MG PO INJ CX 30 FA VD INC</v>
          </cell>
          <cell r="L478" t="str">
            <v>J01C2 - PENICILINAS INJETAVEIS DE AMPLO ESPECTRO</v>
          </cell>
          <cell r="M478" t="str">
            <v>J01C2</v>
          </cell>
          <cell r="N478" t="str">
            <v>IM</v>
          </cell>
          <cell r="O478" t="str">
            <v>HOSPITALAR OTHER</v>
          </cell>
          <cell r="Q478" t="str">
            <v>ZTRADE</v>
          </cell>
          <cell r="T478">
            <v>2</v>
          </cell>
          <cell r="U478">
            <v>2.47E-2</v>
          </cell>
          <cell r="W478">
            <v>1110.95</v>
          </cell>
          <cell r="Y478">
            <v>2</v>
          </cell>
        </row>
        <row r="479">
          <cell r="C479" t="str">
            <v>F000129011</v>
          </cell>
          <cell r="D479" t="str">
            <v>UNASYN INJ 30x3gm VIAL BR</v>
          </cell>
          <cell r="E479">
            <v>7891268145564</v>
          </cell>
          <cell r="F479">
            <v>1211003800036</v>
          </cell>
          <cell r="G479">
            <v>522717110061117</v>
          </cell>
          <cell r="H479" t="str">
            <v>POSITIVA</v>
          </cell>
          <cell r="I479" t="str">
            <v>WYETH INDÚSTRIA FARMACÊUTICA LTDA</v>
          </cell>
          <cell r="J479" t="str">
            <v>UNASYN</v>
          </cell>
          <cell r="K479" t="str">
            <v>1000 MG + 2000 MG PO INJ CX 30 FA VD INC</v>
          </cell>
          <cell r="L479" t="str">
            <v>J01C2 - PENICILINAS INJETAVEIS DE AMPLO ESPECTRO</v>
          </cell>
          <cell r="M479" t="str">
            <v>J01C2</v>
          </cell>
          <cell r="N479" t="str">
            <v>IM</v>
          </cell>
          <cell r="O479" t="str">
            <v>HOSPITALAR OTHER</v>
          </cell>
          <cell r="Q479" t="str">
            <v>ZTRADE</v>
          </cell>
          <cell r="T479">
            <v>2</v>
          </cell>
          <cell r="U479">
            <v>2.47E-2</v>
          </cell>
          <cell r="W479">
            <v>1957.77</v>
          </cell>
          <cell r="Y479">
            <v>2</v>
          </cell>
        </row>
        <row r="480">
          <cell r="C480" t="str">
            <v>F000016871</v>
          </cell>
          <cell r="D480" t="str">
            <v>UPLYSO 200UNITS SPO 10ML GVL BR</v>
          </cell>
          <cell r="E480">
            <v>7891268109252</v>
          </cell>
          <cell r="H480" t="e">
            <v>#N/A</v>
          </cell>
          <cell r="I480" t="str">
            <v>LABORATÓRIOS PFIZER LTDA</v>
          </cell>
          <cell r="J480" t="str">
            <v>UPLYSO</v>
          </cell>
          <cell r="K480" t="str">
            <v>200 U PO LIOF INJ CT FA VD INC</v>
          </cell>
          <cell r="L480" t="e">
            <v>#N/A</v>
          </cell>
          <cell r="M480" t="e">
            <v>#N/A</v>
          </cell>
          <cell r="N480" t="str">
            <v>Registro caducado</v>
          </cell>
          <cell r="O480" t="str">
            <v>Registro Cancelado</v>
          </cell>
          <cell r="Q480" t="str">
            <v>ZTRADE</v>
          </cell>
          <cell r="R480" t="str">
            <v>Não subir preço</v>
          </cell>
          <cell r="T480" t="e">
            <v>#N/A</v>
          </cell>
          <cell r="U480" t="e">
            <v>#N/A</v>
          </cell>
          <cell r="W480">
            <v>1825.35</v>
          </cell>
          <cell r="Y480" t="e">
            <v>#N/A</v>
          </cell>
        </row>
        <row r="481">
          <cell r="C481" t="str">
            <v>F000204257</v>
          </cell>
          <cell r="D481" t="str">
            <v>VAC PREVENAR 13-V 1X1 PFS AD/PED</v>
          </cell>
          <cell r="E481">
            <v>7891045010627</v>
          </cell>
          <cell r="F481">
            <v>1021602460016</v>
          </cell>
          <cell r="G481">
            <v>552817090001817</v>
          </cell>
          <cell r="H481" t="str">
            <v>POSITIVA</v>
          </cell>
          <cell r="I481" t="str">
            <v>LABORATÓRIOS PFIZER LTDA</v>
          </cell>
          <cell r="J481" t="str">
            <v>PREVENAR 13</v>
          </cell>
          <cell r="K481" t="str">
            <v>SUS INJ CT 01 EST 01 SER PREENCH X 0,5 ML + 01 AGU</v>
          </cell>
          <cell r="L481" t="str">
            <v>J07D1 - VACINA PARA PNEUMONIA</v>
          </cell>
          <cell r="M481" t="str">
            <v>J07D1</v>
          </cell>
          <cell r="N481" t="str">
            <v>IM</v>
          </cell>
          <cell r="O481" t="str">
            <v>Vaccines</v>
          </cell>
          <cell r="Q481" t="str">
            <v>ZTRADE</v>
          </cell>
          <cell r="T481">
            <v>3</v>
          </cell>
          <cell r="U481">
            <v>2.0899999999999998E-2</v>
          </cell>
          <cell r="W481">
            <v>160.75</v>
          </cell>
          <cell r="Y481">
            <v>3</v>
          </cell>
        </row>
        <row r="482">
          <cell r="C482" t="str">
            <v>F000129209</v>
          </cell>
          <cell r="D482" t="str">
            <v>VFEND 200 mg FCT 2x7 BLST BR</v>
          </cell>
          <cell r="E482">
            <v>7891268111309</v>
          </cell>
          <cell r="F482">
            <v>1211004040116</v>
          </cell>
          <cell r="G482">
            <v>522717120068517</v>
          </cell>
          <cell r="H482" t="str">
            <v>POSITIVA</v>
          </cell>
          <cell r="I482" t="str">
            <v>WYETH INDÚSTRIA FARMACÊUTICA LTDA</v>
          </cell>
          <cell r="J482" t="str">
            <v>VFEND</v>
          </cell>
          <cell r="K482" t="str">
            <v>200 MG COM REV CT BL AL PLAS INC X 14</v>
          </cell>
          <cell r="L482" t="str">
            <v>J02A0 - AGENTES SISTÊMICOS PARA INFECÇÕES FÚNGICAS</v>
          </cell>
          <cell r="M482" t="str">
            <v>J02A0</v>
          </cell>
          <cell r="N482" t="str">
            <v>IM</v>
          </cell>
          <cell r="O482" t="str">
            <v xml:space="preserve"> HOSPITALAR</v>
          </cell>
          <cell r="Q482" t="str">
            <v>ZTRADE</v>
          </cell>
          <cell r="T482">
            <v>1</v>
          </cell>
          <cell r="U482">
            <v>2.8400000000000002E-2</v>
          </cell>
          <cell r="W482">
            <v>5188.16</v>
          </cell>
          <cell r="Y482">
            <v>2</v>
          </cell>
        </row>
        <row r="483">
          <cell r="C483" t="str">
            <v>F000019711</v>
          </cell>
          <cell r="D483" t="str">
            <v>VFEND 200mg FCT 2x7 BLST BR</v>
          </cell>
          <cell r="E483">
            <v>7891268111309</v>
          </cell>
          <cell r="F483">
            <v>1211004040116</v>
          </cell>
          <cell r="G483">
            <v>522717120068517</v>
          </cell>
          <cell r="H483" t="str">
            <v>POSITIVA</v>
          </cell>
          <cell r="I483" t="str">
            <v>WYETH INDÚSTRIA FARMACÊUTICA LTDA</v>
          </cell>
          <cell r="J483" t="str">
            <v>VFEND</v>
          </cell>
          <cell r="K483" t="str">
            <v>200 MG COM REV CT BL AL PLAS INC X 14</v>
          </cell>
          <cell r="L483" t="str">
            <v>J02A0 - AGENTES SISTÊMICOS PARA INFECÇÕES FÚNGICAS</v>
          </cell>
          <cell r="M483" t="str">
            <v>J02A0</v>
          </cell>
          <cell r="N483" t="str">
            <v>IM</v>
          </cell>
          <cell r="O483" t="str">
            <v xml:space="preserve"> HOSPITALAR</v>
          </cell>
          <cell r="Q483" t="str">
            <v>ZTRADE</v>
          </cell>
          <cell r="T483">
            <v>1</v>
          </cell>
          <cell r="U483">
            <v>2.8400000000000002E-2</v>
          </cell>
          <cell r="W483">
            <v>5188.16</v>
          </cell>
          <cell r="Y483">
            <v>2</v>
          </cell>
        </row>
        <row r="484">
          <cell r="C484" t="str">
            <v>F000029123</v>
          </cell>
          <cell r="D484" t="str">
            <v>VFEND 200mg FCT 2x7 BLST BR</v>
          </cell>
          <cell r="E484">
            <v>7891268111309</v>
          </cell>
          <cell r="F484">
            <v>1211004040116</v>
          </cell>
          <cell r="G484">
            <v>522717120068517</v>
          </cell>
          <cell r="H484" t="str">
            <v>POSITIVA</v>
          </cell>
          <cell r="I484" t="str">
            <v>WYETH INDÚSTRIA FARMACÊUTICA LTDA</v>
          </cell>
          <cell r="J484" t="str">
            <v>VFEND</v>
          </cell>
          <cell r="K484" t="str">
            <v>200 MG COM REV CT BL AL PLAS INC X 14</v>
          </cell>
          <cell r="L484" t="str">
            <v>J02A0 - AGENTES SISTÊMICOS PARA INFECÇÕES FÚNGICAS</v>
          </cell>
          <cell r="M484" t="str">
            <v>J02A0</v>
          </cell>
          <cell r="N484" t="str">
            <v>IM</v>
          </cell>
          <cell r="O484" t="str">
            <v xml:space="preserve"> HOSPITALAR</v>
          </cell>
          <cell r="Q484" t="str">
            <v>ZTRADE</v>
          </cell>
          <cell r="T484">
            <v>1</v>
          </cell>
          <cell r="U484">
            <v>2.8400000000000002E-2</v>
          </cell>
          <cell r="W484">
            <v>5188.16</v>
          </cell>
          <cell r="Y484">
            <v>2</v>
          </cell>
        </row>
        <row r="485">
          <cell r="C485" t="str">
            <v>F000029122</v>
          </cell>
          <cell r="D485" t="str">
            <v>VFEND 200mg SFDPO 1x1 vial BR</v>
          </cell>
          <cell r="E485">
            <v>7891268111323</v>
          </cell>
          <cell r="F485">
            <v>1211004040035</v>
          </cell>
          <cell r="G485">
            <v>522717120068617</v>
          </cell>
          <cell r="H485" t="str">
            <v>POSITIVA</v>
          </cell>
          <cell r="I485" t="str">
            <v>WYETH INDÚSTRIA FARMACÊUTICA LTDA</v>
          </cell>
          <cell r="J485" t="str">
            <v>VFEND</v>
          </cell>
          <cell r="K485" t="str">
            <v>200 MG PO LIOF SOL INJ INFUS IV CT 1 FA VD INC</v>
          </cell>
          <cell r="L485" t="str">
            <v>J02A0 - AGENTES SISTÊMICOS PARA INFECÇÕES FÚNGICAS</v>
          </cell>
          <cell r="M485" t="str">
            <v>J02A0</v>
          </cell>
          <cell r="N485" t="str">
            <v>IM</v>
          </cell>
          <cell r="O485" t="str">
            <v xml:space="preserve"> HOSPITALAR</v>
          </cell>
          <cell r="Q485" t="str">
            <v>ZTRADE</v>
          </cell>
          <cell r="T485">
            <v>1</v>
          </cell>
          <cell r="U485">
            <v>2.8400000000000002E-2</v>
          </cell>
          <cell r="W485">
            <v>1259.96</v>
          </cell>
          <cell r="Y485">
            <v>2</v>
          </cell>
        </row>
        <row r="486">
          <cell r="C486" t="str">
            <v>F000128895</v>
          </cell>
          <cell r="D486" t="str">
            <v>VFEND 200mg SFDPO 1x1 vial BR</v>
          </cell>
          <cell r="E486">
            <v>7891268111323</v>
          </cell>
          <cell r="F486">
            <v>1211004040035</v>
          </cell>
          <cell r="G486">
            <v>522717120068617</v>
          </cell>
          <cell r="H486" t="str">
            <v>POSITIVA</v>
          </cell>
          <cell r="I486" t="str">
            <v>WYETH INDÚSTRIA FARMACÊUTICA LTDA</v>
          </cell>
          <cell r="J486" t="str">
            <v>VFEND</v>
          </cell>
          <cell r="K486" t="str">
            <v>200 MG PO LIOF SOL INJ INFUS IV CT 1 FA VD INC</v>
          </cell>
          <cell r="L486" t="str">
            <v>J02A0 - AGENTES SISTÊMICOS PARA INFECÇÕES FÚNGICAS</v>
          </cell>
          <cell r="M486" t="str">
            <v>J02A0</v>
          </cell>
          <cell r="N486" t="str">
            <v>IM</v>
          </cell>
          <cell r="O486" t="str">
            <v xml:space="preserve"> HOSPITALAR</v>
          </cell>
          <cell r="Q486" t="str">
            <v>ZTRADE</v>
          </cell>
          <cell r="T486">
            <v>1</v>
          </cell>
          <cell r="U486">
            <v>2.8400000000000002E-2</v>
          </cell>
          <cell r="W486">
            <v>1259.96</v>
          </cell>
          <cell r="Y486">
            <v>2</v>
          </cell>
        </row>
        <row r="487">
          <cell r="C487" t="str">
            <v>F000019854</v>
          </cell>
          <cell r="D487" t="str">
            <v>VFEND 50mg FCT 2x7 BLST BR</v>
          </cell>
          <cell r="E487">
            <v>7891268111316</v>
          </cell>
          <cell r="F487">
            <v>1211004040078</v>
          </cell>
          <cell r="G487">
            <v>522717120068717</v>
          </cell>
          <cell r="H487" t="str">
            <v>POSITIVA</v>
          </cell>
          <cell r="I487" t="str">
            <v>WYETH INDÚSTRIA FARMACÊUTICA LTDA</v>
          </cell>
          <cell r="J487" t="str">
            <v>VFEND</v>
          </cell>
          <cell r="K487" t="str">
            <v>50 MG COM REV CT BL AL PLAS INC X  14</v>
          </cell>
          <cell r="L487" t="str">
            <v>J02A0 - AGENTES SISTÊMICOS PARA INFECÇÕES FÚNGICAS</v>
          </cell>
          <cell r="M487" t="str">
            <v>J02A0</v>
          </cell>
          <cell r="N487" t="str">
            <v>IM</v>
          </cell>
          <cell r="O487" t="str">
            <v xml:space="preserve"> HOSPITALAR</v>
          </cell>
          <cell r="Q487" t="str">
            <v>ZTRADE</v>
          </cell>
          <cell r="T487">
            <v>1</v>
          </cell>
          <cell r="U487">
            <v>2.8400000000000002E-2</v>
          </cell>
          <cell r="W487">
            <v>1297.04</v>
          </cell>
          <cell r="Y487">
            <v>2</v>
          </cell>
        </row>
        <row r="488">
          <cell r="C488" t="str">
            <v>F000028998</v>
          </cell>
          <cell r="D488" t="str">
            <v>VFEND 50mg FCT 2x7 BLST BR</v>
          </cell>
          <cell r="E488">
            <v>7891268111316</v>
          </cell>
          <cell r="F488">
            <v>1211004040078</v>
          </cell>
          <cell r="G488">
            <v>522717120068717</v>
          </cell>
          <cell r="H488" t="str">
            <v>POSITIVA</v>
          </cell>
          <cell r="I488" t="str">
            <v>WYETH INDÚSTRIA FARMACÊUTICA LTDA</v>
          </cell>
          <cell r="J488" t="str">
            <v>VFEND</v>
          </cell>
          <cell r="K488" t="str">
            <v>50 MG COM REV CT BL AL PLAS INC X  14</v>
          </cell>
          <cell r="L488" t="str">
            <v>J02A0 - AGENTES SISTÊMICOS PARA INFECÇÕES FÚNGICAS</v>
          </cell>
          <cell r="M488" t="str">
            <v>J02A0</v>
          </cell>
          <cell r="N488" t="str">
            <v>IM</v>
          </cell>
          <cell r="O488" t="str">
            <v xml:space="preserve"> HOSPITALAR</v>
          </cell>
          <cell r="Q488" t="str">
            <v>ZTRADE</v>
          </cell>
          <cell r="T488">
            <v>1</v>
          </cell>
          <cell r="U488">
            <v>2.8400000000000002E-2</v>
          </cell>
          <cell r="W488">
            <v>1297.03</v>
          </cell>
          <cell r="Y488">
            <v>2</v>
          </cell>
        </row>
        <row r="489">
          <cell r="C489" t="str">
            <v>F000204115</v>
          </cell>
          <cell r="D489" t="str">
            <v>VIAGRA 100mg FCT 1 BLST x 4 EA BR</v>
          </cell>
          <cell r="E489">
            <v>7891268106541</v>
          </cell>
          <cell r="F489">
            <v>1211003840062</v>
          </cell>
          <cell r="G489">
            <v>522718010070217</v>
          </cell>
          <cell r="H489" t="str">
            <v>NEGATIVA</v>
          </cell>
          <cell r="I489" t="str">
            <v>WYETH INDÚSTRIA FARMACÊUTICA LTDA</v>
          </cell>
          <cell r="J489" t="str">
            <v>VIAGRA</v>
          </cell>
          <cell r="K489" t="str">
            <v>100 MG COM REV CT  BL AL PLAS INC X 4</v>
          </cell>
          <cell r="L489" t="str">
            <v>G04E1 - PRODUTOS PARA DISFUNÇÃO ERÉTIL, INIBIDORES DA PDE5</v>
          </cell>
          <cell r="M489" t="str">
            <v>G04E1</v>
          </cell>
          <cell r="N489" t="str">
            <v>EM</v>
          </cell>
          <cell r="O489" t="str">
            <v>MAN HEALTH</v>
          </cell>
          <cell r="Q489" t="str">
            <v>ZTRADE</v>
          </cell>
          <cell r="T489">
            <v>2</v>
          </cell>
          <cell r="U489">
            <v>2.47E-2</v>
          </cell>
          <cell r="W489">
            <v>120.68</v>
          </cell>
          <cell r="Y489">
            <v>2</v>
          </cell>
        </row>
        <row r="490">
          <cell r="C490" t="str">
            <v>F000204113</v>
          </cell>
          <cell r="D490" t="str">
            <v>VIAGRA 25mg FCT 1 BLST x 4 EA BR</v>
          </cell>
          <cell r="E490">
            <v>7891268106503</v>
          </cell>
          <cell r="F490">
            <v>1211003840011</v>
          </cell>
          <cell r="G490">
            <v>522718010070317</v>
          </cell>
          <cell r="H490" t="str">
            <v>NEGATIVA</v>
          </cell>
          <cell r="I490" t="str">
            <v>WYETH INDÚSTRIA FARMACÊUTICA LTDA</v>
          </cell>
          <cell r="J490" t="str">
            <v>VIAGRA</v>
          </cell>
          <cell r="K490" t="str">
            <v>25 MG COM REV CT BL AL PLAS INC X 4  </v>
          </cell>
          <cell r="L490" t="str">
            <v>G04E1 - PRODUTOS PARA DISFUNÇÃO ERÉTIL, INIBIDORES DA PDE5</v>
          </cell>
          <cell r="M490" t="str">
            <v>G04E1</v>
          </cell>
          <cell r="N490" t="str">
            <v>EM</v>
          </cell>
          <cell r="O490" t="str">
            <v>MAN HEALTH</v>
          </cell>
          <cell r="Q490" t="str">
            <v>ZTRADE</v>
          </cell>
          <cell r="T490">
            <v>2</v>
          </cell>
          <cell r="U490">
            <v>2.47E-2</v>
          </cell>
          <cell r="W490">
            <v>70.13</v>
          </cell>
          <cell r="Y490">
            <v>2</v>
          </cell>
        </row>
        <row r="491">
          <cell r="C491" t="str">
            <v>F000204078</v>
          </cell>
          <cell r="D491" t="str">
            <v>VIAGRA 50mg FCT 1 BLST x 1 EA BR</v>
          </cell>
          <cell r="E491">
            <v>7891268102062</v>
          </cell>
          <cell r="F491">
            <v>1211003840021</v>
          </cell>
          <cell r="G491">
            <v>522718010070717</v>
          </cell>
          <cell r="H491" t="str">
            <v>NEGATIVA</v>
          </cell>
          <cell r="I491" t="str">
            <v>WYETH INDÚSTRIA FARMACÊUTICA LTDA</v>
          </cell>
          <cell r="J491" t="str">
            <v>VIAGRA</v>
          </cell>
          <cell r="K491" t="str">
            <v>50 MG COM REV CT BL AL PLAS INC X 1</v>
          </cell>
          <cell r="L491" t="str">
            <v>G04E1 - PRODUTOS PARA DISFUNÇÃO ERÉTIL, INIBIDORES DA PDE5</v>
          </cell>
          <cell r="M491" t="str">
            <v>G04E1</v>
          </cell>
          <cell r="N491" t="str">
            <v>EM</v>
          </cell>
          <cell r="O491" t="str">
            <v>MAN HEALTH</v>
          </cell>
          <cell r="Q491" t="str">
            <v>ZTRADE</v>
          </cell>
          <cell r="T491">
            <v>2</v>
          </cell>
          <cell r="U491">
            <v>2.47E-2</v>
          </cell>
          <cell r="W491">
            <v>19.260000000000002</v>
          </cell>
          <cell r="Y491">
            <v>2</v>
          </cell>
        </row>
        <row r="492">
          <cell r="C492" t="str">
            <v>F000204247</v>
          </cell>
          <cell r="D492" t="str">
            <v>VIAGRA 50mg FCT 1 BLST x 1 EA BR SAM</v>
          </cell>
          <cell r="H492" t="str">
            <v>NEGATIVA</v>
          </cell>
          <cell r="I492" t="str">
            <v>WYETH INDÚSTRIA FARMACÊUTICA LTDA</v>
          </cell>
          <cell r="J492" t="str">
            <v>VIAGRA</v>
          </cell>
          <cell r="K492" t="str">
            <v>50 MG COM REV CT BL AL PLAS INC X 1</v>
          </cell>
          <cell r="L492" t="str">
            <v>G04E1 - PRODUTOS PARA DISFUNÇÃO ERÉTIL, INIBIDORES DA PDE5</v>
          </cell>
          <cell r="M492" t="str">
            <v>G04E1</v>
          </cell>
          <cell r="N492" t="str">
            <v>EM</v>
          </cell>
          <cell r="O492" t="str">
            <v>MAN HEALTH</v>
          </cell>
          <cell r="Q492" t="str">
            <v>ZSAMPLE</v>
          </cell>
          <cell r="T492">
            <v>2</v>
          </cell>
          <cell r="U492">
            <v>2.47E-2</v>
          </cell>
          <cell r="W492">
            <v>19.260000000000002</v>
          </cell>
          <cell r="Y492">
            <v>2</v>
          </cell>
        </row>
        <row r="493">
          <cell r="C493" t="str">
            <v>F000204117</v>
          </cell>
          <cell r="D493" t="str">
            <v>VIAGRA 50mg FCT 1 BLST x 2 EA BR</v>
          </cell>
          <cell r="E493">
            <v>7891268106596</v>
          </cell>
          <cell r="F493">
            <v>1211003840097</v>
          </cell>
          <cell r="G493">
            <v>522718010070517</v>
          </cell>
          <cell r="H493" t="str">
            <v>NEGATIVA</v>
          </cell>
          <cell r="I493" t="str">
            <v>WYETH INDÚSTRIA FARMACÊUTICA LTDA</v>
          </cell>
          <cell r="J493" t="str">
            <v>VIAGRA</v>
          </cell>
          <cell r="K493" t="str">
            <v>50 MG COM REV CT 2 BL AL PLAS INC X 1</v>
          </cell>
          <cell r="L493" t="str">
            <v>G04E1 - PRODUTOS PARA DISFUNÇÃO ERÉTIL, INIBIDORES DA PDE5</v>
          </cell>
          <cell r="M493" t="str">
            <v>G04E1</v>
          </cell>
          <cell r="N493" t="str">
            <v>EM</v>
          </cell>
          <cell r="O493" t="str">
            <v>MAN HEALTH</v>
          </cell>
          <cell r="Q493" t="str">
            <v>ZTRADE</v>
          </cell>
          <cell r="T493">
            <v>2</v>
          </cell>
          <cell r="U493">
            <v>2.47E-2</v>
          </cell>
          <cell r="W493">
            <v>38.56</v>
          </cell>
          <cell r="Y493">
            <v>2</v>
          </cell>
        </row>
        <row r="494">
          <cell r="C494" t="str">
            <v>F000204114</v>
          </cell>
          <cell r="D494" t="str">
            <v>VIAGRA 50mg FCT 1 BLST x 4 EA BR</v>
          </cell>
          <cell r="E494">
            <v>7891268106527</v>
          </cell>
          <cell r="F494">
            <v>1211003840046</v>
          </cell>
          <cell r="G494">
            <v>522718010070417</v>
          </cell>
          <cell r="H494" t="str">
            <v>NEGATIVA</v>
          </cell>
          <cell r="I494" t="str">
            <v>WYETH INDÚSTRIA FARMACÊUTICA LTDA</v>
          </cell>
          <cell r="J494" t="str">
            <v>VIAGRA</v>
          </cell>
          <cell r="K494" t="str">
            <v>50 MG COM REV CT  BL AL PLAS INC X 4</v>
          </cell>
          <cell r="L494" t="str">
            <v>G04E1 - PRODUTOS PARA DISFUNÇÃO ERÉTIL, INIBIDORES DA PDE5</v>
          </cell>
          <cell r="M494" t="str">
            <v>G04E1</v>
          </cell>
          <cell r="N494" t="str">
            <v>EM</v>
          </cell>
          <cell r="O494" t="str">
            <v>MAN HEALTH</v>
          </cell>
          <cell r="Q494" t="str">
            <v>ZTRADE</v>
          </cell>
          <cell r="T494">
            <v>2</v>
          </cell>
          <cell r="U494">
            <v>2.47E-2</v>
          </cell>
          <cell r="W494">
            <v>77.09</v>
          </cell>
          <cell r="Y494">
            <v>2</v>
          </cell>
        </row>
        <row r="495">
          <cell r="C495" t="str">
            <v>F000204116</v>
          </cell>
          <cell r="D495" t="str">
            <v>VIAGRA 50mg FCT 2 BLST x 4 EA BR</v>
          </cell>
          <cell r="E495">
            <v>7891268106558</v>
          </cell>
          <cell r="F495">
            <v>1211003840038</v>
          </cell>
          <cell r="G495">
            <v>522718010070617</v>
          </cell>
          <cell r="H495" t="str">
            <v>NEGATIVA</v>
          </cell>
          <cell r="I495" t="str">
            <v>WYETH INDÚSTRIA FARMACÊUTICA LTDA</v>
          </cell>
          <cell r="J495" t="str">
            <v>VIAGRA</v>
          </cell>
          <cell r="K495" t="str">
            <v>50 MG COM REV CT 2 BL AL PLAS INC X 4</v>
          </cell>
          <cell r="L495" t="str">
            <v>G04E1 - PRODUTOS PARA DISFUNÇÃO ERÉTIL, INIBIDORES DA PDE5</v>
          </cell>
          <cell r="M495" t="str">
            <v>G04E1</v>
          </cell>
          <cell r="N495" t="str">
            <v>EM</v>
          </cell>
          <cell r="O495" t="str">
            <v>MAN HEALTH</v>
          </cell>
          <cell r="Q495" t="str">
            <v>ZTRADE</v>
          </cell>
          <cell r="T495">
            <v>2</v>
          </cell>
          <cell r="U495">
            <v>2.47E-2</v>
          </cell>
          <cell r="W495">
            <v>154.15</v>
          </cell>
          <cell r="Y495">
            <v>2</v>
          </cell>
        </row>
        <row r="496">
          <cell r="C496" t="str">
            <v>F000204175</v>
          </cell>
          <cell r="D496" t="str">
            <v>VIBRAMICINA 100mg FCT 1 BLST x 15 EA BR</v>
          </cell>
          <cell r="E496">
            <v>7891268112078</v>
          </cell>
          <cell r="F496">
            <v>1211004370051</v>
          </cell>
          <cell r="G496">
            <v>522718050081117</v>
          </cell>
          <cell r="H496" t="str">
            <v>POSITIVA</v>
          </cell>
          <cell r="I496" t="str">
            <v>WYETH INDÚSTRIA FARMACÊUTICA LTDA</v>
          </cell>
          <cell r="J496" t="str">
            <v>VIBRAMICINA</v>
          </cell>
          <cell r="K496" t="str">
            <v>100 MG DRG CT BL AL PLAS INC X 15</v>
          </cell>
          <cell r="L496" t="str">
            <v>J01A0 - TETRACICLINAS E ASSOCIAÇÕES</v>
          </cell>
          <cell r="M496" t="str">
            <v>J01A0</v>
          </cell>
          <cell r="N496" t="str">
            <v>IM</v>
          </cell>
          <cell r="O496" t="str">
            <v xml:space="preserve">ANTI INFECTIVES </v>
          </cell>
          <cell r="Q496" t="str">
            <v>ZTRADE</v>
          </cell>
          <cell r="T496">
            <v>3</v>
          </cell>
          <cell r="U496">
            <v>2.0899999999999998E-2</v>
          </cell>
          <cell r="W496">
            <v>50.47</v>
          </cell>
          <cell r="Y496">
            <v>2</v>
          </cell>
        </row>
        <row r="497">
          <cell r="C497" t="str">
            <v>F000042244</v>
          </cell>
          <cell r="D497" t="str">
            <v>VIBRAMICINA 100mg FCT 1 BLST x 15 EA BR</v>
          </cell>
          <cell r="E497">
            <v>7891268112078</v>
          </cell>
          <cell r="F497">
            <v>1211004370051</v>
          </cell>
          <cell r="G497">
            <v>522718050081117</v>
          </cell>
          <cell r="H497" t="str">
            <v>POSITIVA</v>
          </cell>
          <cell r="I497" t="str">
            <v>WYETH INDÚSTRIA FARMACÊUTICA LTDA</v>
          </cell>
          <cell r="J497" t="str">
            <v>VIBRAMICINA</v>
          </cell>
          <cell r="K497" t="str">
            <v>100 MG DRG CT BL AL PLAS INC X 15</v>
          </cell>
          <cell r="L497" t="str">
            <v>J01A0 - TETRACICLINAS E ASSOCIAÇÕES</v>
          </cell>
          <cell r="M497" t="str">
            <v>J01A0</v>
          </cell>
          <cell r="N497" t="str">
            <v>IM</v>
          </cell>
          <cell r="O497" t="str">
            <v xml:space="preserve">ANTI INFECTIVES </v>
          </cell>
          <cell r="Q497" t="str">
            <v>ZTRADE</v>
          </cell>
          <cell r="T497">
            <v>3</v>
          </cell>
          <cell r="U497">
            <v>2.0899999999999998E-2</v>
          </cell>
          <cell r="W497">
            <v>50.47</v>
          </cell>
          <cell r="Y497">
            <v>2</v>
          </cell>
        </row>
        <row r="498">
          <cell r="C498" t="str">
            <v>F000204250</v>
          </cell>
          <cell r="D498" t="str">
            <v>VIBRAMICINA 100mg FCT 2X10 EA BR SAM</v>
          </cell>
          <cell r="H498" t="str">
            <v>POSITIVA</v>
          </cell>
          <cell r="I498" t="str">
            <v>WYETH INDÚSTRIA FARMACÊUTICA LTDA</v>
          </cell>
          <cell r="J498" t="str">
            <v>VIBRAMICINA</v>
          </cell>
          <cell r="K498" t="str">
            <v>100 MG COM SOL CT BL AL PLAS INC X 20</v>
          </cell>
          <cell r="L498" t="str">
            <v>J01A0 - TETRACICLINAS E ASSOCIAÇÕES</v>
          </cell>
          <cell r="M498" t="str">
            <v>J01A0</v>
          </cell>
          <cell r="N498" t="str">
            <v>IM</v>
          </cell>
          <cell r="O498" t="str">
            <v xml:space="preserve">ANTI INFECTIVES </v>
          </cell>
          <cell r="Q498" t="str">
            <v>ZSAMPLE</v>
          </cell>
          <cell r="T498">
            <v>3</v>
          </cell>
          <cell r="U498">
            <v>2.0899999999999998E-2</v>
          </cell>
          <cell r="W498">
            <v>67.3</v>
          </cell>
          <cell r="Y498">
            <v>2</v>
          </cell>
        </row>
        <row r="499">
          <cell r="C499" t="str">
            <v>F000204176</v>
          </cell>
          <cell r="D499" t="str">
            <v>VIBRAMICINA 100mg UCT 1x20 EA BR</v>
          </cell>
          <cell r="E499">
            <v>7891268113013</v>
          </cell>
          <cell r="F499">
            <v>1211004370061</v>
          </cell>
          <cell r="G499">
            <v>522718050081017</v>
          </cell>
          <cell r="H499" t="str">
            <v>POSITIVA</v>
          </cell>
          <cell r="I499" t="str">
            <v>WYETH INDÚSTRIA FARMACÊUTICA LTDA</v>
          </cell>
          <cell r="J499" t="str">
            <v>VIBRAMICINA</v>
          </cell>
          <cell r="K499" t="str">
            <v>100 MG COM SOL CT BL AL PLAS INC X 20</v>
          </cell>
          <cell r="L499" t="str">
            <v>J01A0 - TETRACICLINAS E ASSOCIAÇÕES</v>
          </cell>
          <cell r="M499" t="str">
            <v>J01A0</v>
          </cell>
          <cell r="N499" t="str">
            <v>IM</v>
          </cell>
          <cell r="O499" t="str">
            <v xml:space="preserve">ANTI INFECTIVES </v>
          </cell>
          <cell r="Q499" t="str">
            <v>ZTRADE</v>
          </cell>
          <cell r="T499">
            <v>3</v>
          </cell>
          <cell r="U499">
            <v>2.0899999999999998E-2</v>
          </cell>
          <cell r="W499">
            <v>69.489999999999995</v>
          </cell>
          <cell r="Y499">
            <v>2</v>
          </cell>
        </row>
        <row r="500">
          <cell r="C500" t="str">
            <v>F000113357</v>
          </cell>
          <cell r="D500" t="str">
            <v>VINCIZINA 1mg/ml SSOL 5x1ml PVL BR</v>
          </cell>
          <cell r="E500">
            <v>7891268107401</v>
          </cell>
          <cell r="F500">
            <v>1211003540018</v>
          </cell>
          <cell r="G500">
            <v>522718010071417</v>
          </cell>
          <cell r="H500" t="str">
            <v>POSITIVA</v>
          </cell>
          <cell r="I500" t="str">
            <v>WYETH INDÚSTRIA FARMACÊUTICA LTDA</v>
          </cell>
          <cell r="J500" t="str">
            <v>VINCIZINA CS</v>
          </cell>
          <cell r="K500" t="str">
            <v>1 MG/ML SOL INJ CT 5 FA PLAS TRANS X 1 ML (REST HOSP)</v>
          </cell>
          <cell r="L500" t="str">
            <v>L01C1 - AGENTES ANTINEOPLÁSICOS ALCALÓIDES DA VINCA</v>
          </cell>
          <cell r="M500" t="str">
            <v>L01C1</v>
          </cell>
          <cell r="N500" t="str">
            <v>Registro Cancelado</v>
          </cell>
          <cell r="O500" t="str">
            <v>Registro Cancelado</v>
          </cell>
          <cell r="P500" t="str">
            <v>Isento ICMS (exceto Goias)</v>
          </cell>
          <cell r="Q500" t="str">
            <v>ZTRADE</v>
          </cell>
          <cell r="R500" t="str">
            <v>Não subir preço</v>
          </cell>
          <cell r="T500">
            <v>3</v>
          </cell>
          <cell r="U500">
            <v>2.0899999999999998E-2</v>
          </cell>
          <cell r="W500">
            <v>134.59</v>
          </cell>
          <cell r="Y500">
            <v>3</v>
          </cell>
        </row>
        <row r="501">
          <cell r="C501" t="str">
            <v>F000026167</v>
          </cell>
          <cell r="D501" t="str">
            <v>VORICONAZOL 200mg FCT 2x7 BLST BR</v>
          </cell>
          <cell r="E501">
            <v>7891045028196</v>
          </cell>
          <cell r="F501">
            <v>1211003470117</v>
          </cell>
          <cell r="G501">
            <v>522718030074106</v>
          </cell>
          <cell r="H501" t="str">
            <v>POSITIVA</v>
          </cell>
          <cell r="I501" t="str">
            <v>WYETH INDÚSTRIA FARMACÊUTICA LTDA</v>
          </cell>
          <cell r="J501" t="str">
            <v>VORICONAZOL</v>
          </cell>
          <cell r="K501" t="str">
            <v>200 MG COM REV CT BL AL PLAS INC X 14</v>
          </cell>
          <cell r="L501" t="str">
            <v>J02A0 - AGENTES SISTÊMICOS PARA INFECÇÕES FÚNGICAS</v>
          </cell>
          <cell r="M501" t="str">
            <v>J02A0</v>
          </cell>
          <cell r="N501" t="str">
            <v>IM</v>
          </cell>
          <cell r="O501" t="str">
            <v xml:space="preserve"> HOSPITALAR</v>
          </cell>
          <cell r="P501" t="str">
            <v>Genérico</v>
          </cell>
          <cell r="Q501" t="str">
            <v>ZTRADE</v>
          </cell>
          <cell r="R501" t="str">
            <v>SP/MG cadastra alíquota 12%</v>
          </cell>
          <cell r="T501">
            <v>1</v>
          </cell>
          <cell r="U501">
            <v>2.8400000000000002E-2</v>
          </cell>
          <cell r="W501">
            <v>3372.29</v>
          </cell>
          <cell r="Y501">
            <v>2</v>
          </cell>
        </row>
        <row r="502">
          <cell r="C502" t="str">
            <v>F000029166</v>
          </cell>
          <cell r="D502" t="str">
            <v>VORICONAZOLE 200mg SFDPO 1x1 GVIAL BR</v>
          </cell>
          <cell r="E502">
            <v>7891045023481</v>
          </cell>
          <cell r="F502">
            <v>1211003470036</v>
          </cell>
          <cell r="G502">
            <v>522718030074006</v>
          </cell>
          <cell r="H502" t="str">
            <v>POSITIVA</v>
          </cell>
          <cell r="I502" t="str">
            <v>WYETH INDÚSTRIA FARMACÊUTICA LTDA</v>
          </cell>
          <cell r="J502" t="str">
            <v>VORICONAZOL</v>
          </cell>
          <cell r="K502" t="str">
            <v>200mg SFDPO 1x1 GVIAL BR</v>
          </cell>
          <cell r="L502" t="str">
            <v>J02A0 - AGENTES SISTÊMICOS PARA INFECÇÕES FÚNGICAS</v>
          </cell>
          <cell r="M502" t="str">
            <v>J02A0</v>
          </cell>
          <cell r="N502" t="str">
            <v>IM</v>
          </cell>
          <cell r="O502" t="str">
            <v xml:space="preserve"> HOSPITALAR</v>
          </cell>
          <cell r="P502" t="str">
            <v>Genérico</v>
          </cell>
          <cell r="Q502" t="str">
            <v>ZTRADE</v>
          </cell>
          <cell r="R502" t="str">
            <v>SP/MG cadastra alíquota 12%</v>
          </cell>
          <cell r="T502">
            <v>1</v>
          </cell>
          <cell r="U502">
            <v>2.8400000000000002E-2</v>
          </cell>
          <cell r="W502">
            <v>818.97</v>
          </cell>
          <cell r="Y502">
            <v>2</v>
          </cell>
        </row>
        <row r="503">
          <cell r="C503" t="str">
            <v>F000027769</v>
          </cell>
          <cell r="D503" t="str">
            <v>VYNDAQEL 20MG CAP 2X15 BLST VAR2 BR</v>
          </cell>
          <cell r="E503">
            <v>7891268029178</v>
          </cell>
          <cell r="F503">
            <v>1021602420014</v>
          </cell>
          <cell r="G503">
            <v>552817020000101</v>
          </cell>
          <cell r="H503" t="str">
            <v>NEGATIVA</v>
          </cell>
          <cell r="I503" t="str">
            <v>LABORATÓRIOS PFIZER LTDA</v>
          </cell>
          <cell r="J503" t="str">
            <v>VYNDAQEL</v>
          </cell>
          <cell r="K503" t="str">
            <v>20MG CAP 2X15 BLST VAR2 BR</v>
          </cell>
          <cell r="L503" t="str">
            <v>N07X0 - TODOS OS OUTROS PRODUTOS PARA O SISTEMA NERVOSO CENTRAL</v>
          </cell>
          <cell r="M503" t="str">
            <v>N07X0</v>
          </cell>
          <cell r="N503" t="str">
            <v>IM</v>
          </cell>
          <cell r="O503" t="str">
            <v>Rare Diseases</v>
          </cell>
          <cell r="Q503" t="str">
            <v>ZTRADE</v>
          </cell>
          <cell r="T503">
            <v>3</v>
          </cell>
          <cell r="U503">
            <v>2.0899999999999998E-2</v>
          </cell>
          <cell r="W503">
            <v>21912.84</v>
          </cell>
          <cell r="Y503">
            <v>3</v>
          </cell>
        </row>
        <row r="504">
          <cell r="C504" t="str">
            <v>F000031311</v>
          </cell>
          <cell r="D504" t="str">
            <v>VYNDAQEL 20MG CAP 2X15 BLST VAR2 SAM BR</v>
          </cell>
          <cell r="H504" t="str">
            <v>NEGATIVA</v>
          </cell>
          <cell r="I504" t="str">
            <v>LABORATÓRIOS PFIZER LTDA</v>
          </cell>
          <cell r="J504" t="str">
            <v>VYNDAQEL</v>
          </cell>
          <cell r="K504" t="str">
            <v>20MG CAP 2X15 BLST VAR2 SAM BR</v>
          </cell>
          <cell r="L504" t="str">
            <v>N07X0 - TODOS OS OUTROS PRODUTOS PARA O SISTEMA NERVOSO CENTRAL</v>
          </cell>
          <cell r="M504" t="str">
            <v>N07X0</v>
          </cell>
          <cell r="N504" t="str">
            <v>IM</v>
          </cell>
          <cell r="O504" t="str">
            <v>Rare Diseases</v>
          </cell>
          <cell r="Q504" t="str">
            <v>ZSAMPLE</v>
          </cell>
          <cell r="T504">
            <v>3</v>
          </cell>
          <cell r="U504">
            <v>2.0899999999999998E-2</v>
          </cell>
          <cell r="W504">
            <v>21912.84</v>
          </cell>
          <cell r="Y504">
            <v>3</v>
          </cell>
        </row>
        <row r="505">
          <cell r="C505" t="str">
            <v>F000113359</v>
          </cell>
          <cell r="D505" t="str">
            <v>XALACOM 50mcg/ml OPSOL 1x2.5ml PBTL BR</v>
          </cell>
          <cell r="E505">
            <v>7891268107500</v>
          </cell>
          <cell r="F505">
            <v>1211003920015</v>
          </cell>
          <cell r="G505">
            <v>522718030074217</v>
          </cell>
          <cell r="H505" t="str">
            <v>POSITIVA</v>
          </cell>
          <cell r="I505" t="str">
            <v>WYETH INDÚSTRIA FARMACÊUTICA LTDA</v>
          </cell>
          <cell r="J505" t="str">
            <v>XALACOM</v>
          </cell>
          <cell r="K505" t="str">
            <v>50 MCG/ML + 5 MG/ML SOL OFT CT FR PLAS TRANS GOT X 2,5 ML</v>
          </cell>
          <cell r="L505" t="str">
            <v>S01E2 - PREPARAÇÕES ANTIGLAUCOMAS E MIÓTICAS TÓPICAS</v>
          </cell>
          <cell r="M505" t="str">
            <v>S01E2</v>
          </cell>
          <cell r="N505" t="str">
            <v>EM</v>
          </cell>
          <cell r="O505" t="str">
            <v xml:space="preserve">OPHTHALMOLOGY </v>
          </cell>
          <cell r="Q505" t="str">
            <v>ZTRADE</v>
          </cell>
          <cell r="T505">
            <v>2</v>
          </cell>
          <cell r="U505">
            <v>2.47E-2</v>
          </cell>
          <cell r="W505">
            <v>133.94</v>
          </cell>
          <cell r="Y505">
            <v>2</v>
          </cell>
        </row>
        <row r="506">
          <cell r="C506" t="str">
            <v>F000141665</v>
          </cell>
          <cell r="D506" t="str">
            <v>XALACOM 50mcg/ml OPSOL 1x2.5ml PBTL BR</v>
          </cell>
          <cell r="H506" t="str">
            <v>POSITIVA</v>
          </cell>
          <cell r="I506" t="str">
            <v>WYETH INDÚSTRIA FARMACÊUTICA LTDA</v>
          </cell>
          <cell r="J506" t="str">
            <v>XALACOM</v>
          </cell>
          <cell r="K506" t="str">
            <v>50 MCG/ML + 5 MG/ML SOL OFT CT FR PLAS TRANS GOT X 2,5 ML</v>
          </cell>
          <cell r="L506" t="str">
            <v>S01E2 - PREPARAÇÕES ANTIGLAUCOMAS E MIÓTICAS TÓPICAS</v>
          </cell>
          <cell r="M506" t="str">
            <v>S01E2</v>
          </cell>
          <cell r="N506" t="str">
            <v>EM</v>
          </cell>
          <cell r="O506" t="str">
            <v xml:space="preserve">OPHTHALMOLOGY </v>
          </cell>
          <cell r="Q506" t="str">
            <v>ZSAMPLE</v>
          </cell>
          <cell r="T506">
            <v>2</v>
          </cell>
          <cell r="U506">
            <v>2.47E-2</v>
          </cell>
          <cell r="W506">
            <v>133.94</v>
          </cell>
          <cell r="Y506">
            <v>2</v>
          </cell>
        </row>
        <row r="507">
          <cell r="C507" t="str">
            <v>F000113361</v>
          </cell>
          <cell r="D507" t="str">
            <v>XALATAN 50mcg/ml OPSOL 1x2.5ml PBTL BR</v>
          </cell>
          <cell r="E507">
            <v>7891268107609</v>
          </cell>
          <cell r="F507">
            <v>1211004130018</v>
          </cell>
          <cell r="G507">
            <v>522718010072517</v>
          </cell>
          <cell r="H507" t="str">
            <v>POSITIVA</v>
          </cell>
          <cell r="I507" t="str">
            <v>WYETH INDÚSTRIA FARMACÊUTICA LTDA</v>
          </cell>
          <cell r="J507" t="str">
            <v>XALATAN</v>
          </cell>
          <cell r="K507" t="str">
            <v>50 MCG/ML SOL OFT CT FR PLAS TRANS GOT X 2,5 ML </v>
          </cell>
          <cell r="L507" t="str">
            <v>S01E2 - PREPARAÇÕES ANTIGLAUCOMAS E MIÓTICAS TÓPICAS</v>
          </cell>
          <cell r="M507" t="str">
            <v>S01E2</v>
          </cell>
          <cell r="N507" t="str">
            <v>EM</v>
          </cell>
          <cell r="O507" t="str">
            <v xml:space="preserve">OPHTHALMOLOGY </v>
          </cell>
          <cell r="Q507" t="str">
            <v>ZTRADE</v>
          </cell>
          <cell r="T507">
            <v>2</v>
          </cell>
          <cell r="U507">
            <v>2.47E-2</v>
          </cell>
          <cell r="W507">
            <v>122.17</v>
          </cell>
          <cell r="Y507">
            <v>2</v>
          </cell>
        </row>
        <row r="508">
          <cell r="C508" t="str">
            <v>F000141663</v>
          </cell>
          <cell r="D508" t="str">
            <v>XALATAN 50mcg/ml OPSOL 1x2.5ml PBTL BR</v>
          </cell>
          <cell r="H508" t="str">
            <v>POSITIVA</v>
          </cell>
          <cell r="I508" t="str">
            <v>WYETH INDÚSTRIA FARMACÊUTICA LTDA</v>
          </cell>
          <cell r="J508" t="str">
            <v>XALATAN</v>
          </cell>
          <cell r="K508" t="str">
            <v>50 MCG/ML SOL OFT CT FR PLAS TRANS GOT X 2,5 ML </v>
          </cell>
          <cell r="L508" t="str">
            <v>S01E2 - PREPARAÇÕES ANTIGLAUCOMAS E MIÓTICAS TÓPICAS</v>
          </cell>
          <cell r="M508" t="str">
            <v>S01E2</v>
          </cell>
          <cell r="N508" t="str">
            <v>EM</v>
          </cell>
          <cell r="O508" t="str">
            <v xml:space="preserve">OPHTHALMOLOGY </v>
          </cell>
          <cell r="Q508" t="str">
            <v>ZSAMPLE</v>
          </cell>
          <cell r="T508">
            <v>2</v>
          </cell>
          <cell r="U508">
            <v>2.47E-2</v>
          </cell>
          <cell r="W508">
            <v>122.17</v>
          </cell>
          <cell r="Y508">
            <v>2</v>
          </cell>
        </row>
        <row r="509">
          <cell r="C509" t="str">
            <v>F000019739</v>
          </cell>
          <cell r="D509" t="str">
            <v>XALKORI 200mg CAP 1x60 BTL BR</v>
          </cell>
          <cell r="E509">
            <v>7891268110388</v>
          </cell>
          <cell r="F509">
            <v>1021602410035</v>
          </cell>
          <cell r="G509">
            <v>522216050059401</v>
          </cell>
          <cell r="H509" t="str">
            <v>NEGATIVA</v>
          </cell>
          <cell r="I509" t="str">
            <v>LABORATÓRIOS PFIZER LTDA</v>
          </cell>
          <cell r="J509" t="str">
            <v>XALKORI</v>
          </cell>
          <cell r="K509" t="str">
            <v>200 MG CAP DUR CT BL AL PLAS TRANS X 60</v>
          </cell>
          <cell r="L509" t="str">
            <v>L01H0 - INIBIDORES DE PROTEINA QUINASE</v>
          </cell>
          <cell r="M509" t="str">
            <v>L01H0</v>
          </cell>
          <cell r="N509" t="str">
            <v>IM</v>
          </cell>
          <cell r="O509" t="str">
            <v>Oncology</v>
          </cell>
          <cell r="Q509" t="str">
            <v>ZTRADE</v>
          </cell>
          <cell r="T509">
            <v>1</v>
          </cell>
          <cell r="U509">
            <v>2.8400000000000002E-2</v>
          </cell>
          <cell r="W509">
            <v>24048.48</v>
          </cell>
          <cell r="Y509">
            <v>1</v>
          </cell>
        </row>
        <row r="510">
          <cell r="C510" t="str">
            <v>F000187490</v>
          </cell>
          <cell r="D510" t="str">
            <v>XALKORI 200mg CAP 1x60 EA BR</v>
          </cell>
          <cell r="E510">
            <v>7891268110388</v>
          </cell>
          <cell r="F510">
            <v>1021602410035</v>
          </cell>
          <cell r="G510">
            <v>522216050059401</v>
          </cell>
          <cell r="H510" t="str">
            <v>NEGATIVA</v>
          </cell>
          <cell r="I510" t="str">
            <v>LABORATÓRIOS PFIZER LTDA</v>
          </cell>
          <cell r="J510" t="str">
            <v>XALKORI</v>
          </cell>
          <cell r="K510" t="str">
            <v>200 MG CAP DUR CT FR PLAS OPC X 60 </v>
          </cell>
          <cell r="L510" t="str">
            <v>L01H0 - INIBIDORES DE PROTEINA QUINASE</v>
          </cell>
          <cell r="M510" t="str">
            <v>L01H0</v>
          </cell>
          <cell r="N510" t="str">
            <v>IM</v>
          </cell>
          <cell r="O510" t="str">
            <v>Oncology</v>
          </cell>
          <cell r="Q510" t="str">
            <v>ZTRADE</v>
          </cell>
          <cell r="T510">
            <v>1</v>
          </cell>
          <cell r="U510">
            <v>2.8400000000000002E-2</v>
          </cell>
          <cell r="W510">
            <v>24048.48</v>
          </cell>
          <cell r="Y510">
            <v>1</v>
          </cell>
        </row>
        <row r="511">
          <cell r="C511" t="str">
            <v>F000019740</v>
          </cell>
          <cell r="D511" t="str">
            <v>XALKORI 250mg CAP 1x60 BTL BR</v>
          </cell>
          <cell r="E511">
            <v>7891268110418</v>
          </cell>
          <cell r="F511">
            <v>1021602410061</v>
          </cell>
          <cell r="G511">
            <v>522216050059601</v>
          </cell>
          <cell r="H511" t="str">
            <v>NEGATIVA</v>
          </cell>
          <cell r="I511" t="str">
            <v>LABORATÓRIOS PFIZER LTDA</v>
          </cell>
          <cell r="J511" t="str">
            <v>XALKORI</v>
          </cell>
          <cell r="K511" t="str">
            <v>250 MG CAP DUR CT FR PLAS OPC X 60</v>
          </cell>
          <cell r="L511" t="str">
            <v>L01H0 - INIBIDORES DE PROTEINA QUINASE</v>
          </cell>
          <cell r="M511" t="str">
            <v>L01H0</v>
          </cell>
          <cell r="N511" t="str">
            <v>IM</v>
          </cell>
          <cell r="O511" t="str">
            <v>Oncology</v>
          </cell>
          <cell r="Q511" t="str">
            <v>ZTRADE</v>
          </cell>
          <cell r="T511">
            <v>1</v>
          </cell>
          <cell r="U511">
            <v>2.8400000000000002E-2</v>
          </cell>
          <cell r="W511">
            <v>29720.41</v>
          </cell>
          <cell r="Y511">
            <v>1</v>
          </cell>
        </row>
        <row r="512">
          <cell r="C512" t="str">
            <v>F000788063</v>
          </cell>
          <cell r="D512" t="str">
            <v>XELJANZ 5mg FCT 1x60 BTL BR</v>
          </cell>
          <cell r="E512">
            <v>7891268109788</v>
          </cell>
          <cell r="F512">
            <v>1021602350016</v>
          </cell>
          <cell r="G512">
            <v>522215030057401</v>
          </cell>
          <cell r="H512" t="str">
            <v>NEGATIVA</v>
          </cell>
          <cell r="I512" t="str">
            <v>LABORATÓRIOS PFIZER LTDA</v>
          </cell>
          <cell r="J512" t="str">
            <v>XELJANZ</v>
          </cell>
          <cell r="K512" t="str">
            <v>5 MG COM REV CT FR PLAS OPC X 60</v>
          </cell>
          <cell r="L512" t="str">
            <v>M01C0 - AGENTES ANTI-REUMÁTICOS ESPECÍFICOS</v>
          </cell>
          <cell r="M512" t="str">
            <v>M01C0</v>
          </cell>
          <cell r="N512" t="str">
            <v>IM</v>
          </cell>
          <cell r="O512" t="str">
            <v>Inflammation and Immunology</v>
          </cell>
          <cell r="Q512" t="str">
            <v>ZTRADE</v>
          </cell>
          <cell r="T512">
            <v>2</v>
          </cell>
          <cell r="U512">
            <v>2.47E-2</v>
          </cell>
          <cell r="W512">
            <v>4035.56</v>
          </cell>
          <cell r="Y512">
            <v>2</v>
          </cell>
        </row>
        <row r="513">
          <cell r="C513" t="str">
            <v>F000035178</v>
          </cell>
          <cell r="D513" t="str">
            <v>XELJANZ 5mg FCT 1x60 BTL MOH BR</v>
          </cell>
          <cell r="E513">
            <v>7891268109788</v>
          </cell>
          <cell r="F513">
            <v>1021602350016</v>
          </cell>
          <cell r="G513">
            <v>522215030057401</v>
          </cell>
          <cell r="H513" t="str">
            <v>NEGATIVA</v>
          </cell>
          <cell r="I513" t="str">
            <v>LABORATÓRIOS PFIZER LTDA</v>
          </cell>
          <cell r="J513" t="str">
            <v>XELJANZ</v>
          </cell>
          <cell r="K513" t="str">
            <v>5mg FCT 1x60 BTL MOH BR</v>
          </cell>
          <cell r="L513" t="str">
            <v>M01C0 - AGENTES ANTI-REUMÁTICOS ESPECÍFICOS</v>
          </cell>
          <cell r="M513" t="str">
            <v>M01C0</v>
          </cell>
          <cell r="N513" t="str">
            <v>IM</v>
          </cell>
          <cell r="O513" t="str">
            <v>Inflammation and Immunology</v>
          </cell>
          <cell r="Q513" t="str">
            <v>ZTRADE</v>
          </cell>
          <cell r="T513">
            <v>2</v>
          </cell>
          <cell r="U513">
            <v>2.47E-2</v>
          </cell>
          <cell r="W513">
            <v>4035.56</v>
          </cell>
          <cell r="Y513">
            <v>2</v>
          </cell>
        </row>
        <row r="514">
          <cell r="C514" t="str">
            <v>F000788064</v>
          </cell>
          <cell r="D514" t="str">
            <v>XELJANZ 5mg FCT 1x60 BTL SAM BR</v>
          </cell>
          <cell r="H514" t="str">
            <v>NEGATIVA</v>
          </cell>
          <cell r="I514" t="str">
            <v>LABORATÓRIOS PFIZER LTDA</v>
          </cell>
          <cell r="J514" t="str">
            <v>XELJANZ</v>
          </cell>
          <cell r="K514" t="str">
            <v>5 MG COM REV CT FR PLAS OPC X 60</v>
          </cell>
          <cell r="L514" t="str">
            <v>M01C0 - AGENTES ANTI-REUMÁTICOS ESPECÍFICOS</v>
          </cell>
          <cell r="M514" t="str">
            <v>M01C0</v>
          </cell>
          <cell r="N514" t="str">
            <v>IM</v>
          </cell>
          <cell r="O514" t="str">
            <v>Inflammation and Immunology</v>
          </cell>
          <cell r="Q514" t="str">
            <v>ZSAMPLE</v>
          </cell>
          <cell r="T514">
            <v>2</v>
          </cell>
          <cell r="U514">
            <v>2.47E-2</v>
          </cell>
          <cell r="W514">
            <v>4035.56</v>
          </cell>
          <cell r="Y514">
            <v>2</v>
          </cell>
        </row>
        <row r="515">
          <cell r="C515" t="str">
            <v>F000113371</v>
          </cell>
          <cell r="D515" t="str">
            <v>ZAVEDOS 10mg SFDPO 1 VIAL BR</v>
          </cell>
          <cell r="E515">
            <v>7891268107814</v>
          </cell>
          <cell r="F515">
            <v>1211003620021</v>
          </cell>
          <cell r="G515">
            <v>522717090058317</v>
          </cell>
          <cell r="H515" t="str">
            <v>POSITIVA</v>
          </cell>
          <cell r="I515" t="str">
            <v>WYETH INDÚSTRIA FARMACÊUTICA LTDA</v>
          </cell>
          <cell r="J515" t="str">
            <v>ZAVEDOS</v>
          </cell>
          <cell r="K515" t="str">
            <v>10 MG PO LIOF INJ CT FA VD INC (REST HOSP)</v>
          </cell>
          <cell r="L515" t="str">
            <v>L01D0 - AGENTES ANTINEOPLÁSICOS ANTIBIÓTICOS</v>
          </cell>
          <cell r="M515" t="str">
            <v>L01D0</v>
          </cell>
          <cell r="N515" t="str">
            <v>IM</v>
          </cell>
          <cell r="O515" t="str">
            <v>ONCOLOGY - OTHER</v>
          </cell>
          <cell r="P515" t="str">
            <v>Isento ICMS (exceto Goias)</v>
          </cell>
          <cell r="Q515" t="str">
            <v>ZTRADE</v>
          </cell>
          <cell r="R515" t="str">
            <v>Cadastrar alíquota 0% p todos estados (Exceto Goias) - Somente ZA00</v>
          </cell>
          <cell r="T515">
            <v>3</v>
          </cell>
          <cell r="U515">
            <v>2.0899999999999998E-2</v>
          </cell>
          <cell r="W515">
            <v>1264.71</v>
          </cell>
          <cell r="Y515">
            <v>3</v>
          </cell>
        </row>
        <row r="516">
          <cell r="C516" t="str">
            <v>F000113377</v>
          </cell>
          <cell r="D516" t="str">
            <v>ZAVEDOS 5mg SFDPO 1 VIAL BR</v>
          </cell>
          <cell r="E516">
            <v>7891268107845</v>
          </cell>
          <cell r="F516">
            <v>1211003620011</v>
          </cell>
          <cell r="G516">
            <v>522717090058417</v>
          </cell>
          <cell r="H516" t="str">
            <v>POSITIVA</v>
          </cell>
          <cell r="I516" t="str">
            <v>WYETH INDÚSTRIA FARMACÊUTICA LTDA</v>
          </cell>
          <cell r="J516" t="str">
            <v>ZAVEDOS</v>
          </cell>
          <cell r="K516" t="str">
            <v>5 MG PO LIOF INJ CT FA VD INC (REST HOSP)</v>
          </cell>
          <cell r="L516" t="str">
            <v>L01D0 - AGENTES ANTINEOPLÁSICOS ANTIBIÓTICOS</v>
          </cell>
          <cell r="M516" t="str">
            <v>L01D0</v>
          </cell>
          <cell r="N516" t="str">
            <v>IM</v>
          </cell>
          <cell r="O516" t="str">
            <v>ONCOLOGY - OTHER</v>
          </cell>
          <cell r="P516" t="str">
            <v>Isento ICMS (exceto Goias)</v>
          </cell>
          <cell r="Q516" t="str">
            <v>ZTRADE</v>
          </cell>
          <cell r="R516" t="str">
            <v>Cadastrar alíquota 0% p todos estados (Exceto Goias) - Somente ZA00</v>
          </cell>
          <cell r="T516">
            <v>3</v>
          </cell>
          <cell r="U516">
            <v>2.0899999999999998E-2</v>
          </cell>
          <cell r="W516">
            <v>674.17</v>
          </cell>
          <cell r="Y516">
            <v>3</v>
          </cell>
        </row>
        <row r="517">
          <cell r="C517" t="str">
            <v>F000033841</v>
          </cell>
          <cell r="D517" t="str">
            <v>ZINFORO 600MG VIAL 1x10 PACK BR</v>
          </cell>
          <cell r="E517">
            <v>7896206404918</v>
          </cell>
          <cell r="F517">
            <v>1211004320011</v>
          </cell>
          <cell r="G517">
            <v>522718010070017</v>
          </cell>
          <cell r="H517" t="str">
            <v>NEGATIVA</v>
          </cell>
          <cell r="I517" t="str">
            <v>WYETH INDÚSTRIA FARMACÊUTICA LTDA</v>
          </cell>
          <cell r="J517" t="str">
            <v>ZINFORO</v>
          </cell>
          <cell r="K517" t="str">
            <v>600MG VIAL 1x10 PACK BR</v>
          </cell>
          <cell r="L517" t="str">
            <v>J01D2 - CEFALOSPORINAS INJETÁVEIS</v>
          </cell>
          <cell r="M517" t="str">
            <v>J01D2</v>
          </cell>
          <cell r="N517" t="str">
            <v>IM</v>
          </cell>
          <cell r="O517" t="str">
            <v>PROJECT FIGARO</v>
          </cell>
          <cell r="P517" t="str">
            <v>Restritos a Hospitais</v>
          </cell>
          <cell r="Q517" t="str">
            <v>ZTRADE</v>
          </cell>
          <cell r="R517" t="str">
            <v>Cadastrar somente ZA00</v>
          </cell>
          <cell r="T517">
            <v>1</v>
          </cell>
          <cell r="U517">
            <v>2.8400000000000002E-2</v>
          </cell>
          <cell r="W517">
            <v>2302.2600000000002</v>
          </cell>
          <cell r="Y517">
            <v>1</v>
          </cell>
        </row>
        <row r="518">
          <cell r="C518" t="str">
            <v>F000143944</v>
          </cell>
          <cell r="D518" t="str">
            <v>ZITHROMAX 500mg FCT 1x2 BLST</v>
          </cell>
          <cell r="H518" t="str">
            <v>POSITIVA</v>
          </cell>
          <cell r="I518" t="str">
            <v>WYETH INDÚSTRIA FARMACÊUTICA LTDA</v>
          </cell>
          <cell r="J518" t="str">
            <v>ZITROMAX</v>
          </cell>
          <cell r="K518" t="str">
            <v>500 MG COM REV CT BL AL PLAS INC X 2</v>
          </cell>
          <cell r="L518" t="str">
            <v>J01F0 - MACROLIDEOS E SIMILARES</v>
          </cell>
          <cell r="M518" t="str">
            <v>J01F0</v>
          </cell>
          <cell r="N518" t="str">
            <v>IM</v>
          </cell>
          <cell r="O518" t="str">
            <v xml:space="preserve">ANTI INFECTIVES </v>
          </cell>
          <cell r="Q518" t="str">
            <v>ZSAMPLE</v>
          </cell>
          <cell r="T518">
            <v>1</v>
          </cell>
          <cell r="U518">
            <v>2.8400000000000002E-2</v>
          </cell>
          <cell r="W518">
            <v>21.55</v>
          </cell>
          <cell r="Y518">
            <v>1</v>
          </cell>
        </row>
        <row r="519">
          <cell r="C519" t="str">
            <v>F000129001</v>
          </cell>
          <cell r="D519" t="str">
            <v>ZITHROMAX 500mg FCT 1x2 BLST BR</v>
          </cell>
          <cell r="E519">
            <v>7891268130072</v>
          </cell>
          <cell r="F519">
            <v>1211003590015</v>
          </cell>
          <cell r="G519">
            <v>522717080056817</v>
          </cell>
          <cell r="H519" t="str">
            <v>POSITIVA</v>
          </cell>
          <cell r="I519" t="str">
            <v>WYETH INDÚSTRIA FARMACÊUTICA LTDA</v>
          </cell>
          <cell r="J519" t="str">
            <v>ZITROMAX</v>
          </cell>
          <cell r="K519" t="str">
            <v>500 MG COM REV CT BL AL PLAS INC X 2</v>
          </cell>
          <cell r="L519" t="str">
            <v>J01F0 - MACROLIDEOS E SIMILARES</v>
          </cell>
          <cell r="M519" t="str">
            <v>J01F0</v>
          </cell>
          <cell r="N519" t="str">
            <v>IM</v>
          </cell>
          <cell r="O519" t="str">
            <v xml:space="preserve">ANTI INFECTIVES </v>
          </cell>
          <cell r="Q519" t="str">
            <v>ZTRADE</v>
          </cell>
          <cell r="T519">
            <v>1</v>
          </cell>
          <cell r="U519">
            <v>2.8400000000000002E-2</v>
          </cell>
          <cell r="W519">
            <v>21.55</v>
          </cell>
          <cell r="Y519">
            <v>1</v>
          </cell>
        </row>
        <row r="520">
          <cell r="C520" t="str">
            <v>F000128999</v>
          </cell>
          <cell r="D520" t="str">
            <v>ZITHROMAX 500mg FCT 1x3 BLST BR</v>
          </cell>
          <cell r="E520">
            <v>7891268130065</v>
          </cell>
          <cell r="F520">
            <v>1211003590023</v>
          </cell>
          <cell r="G520">
            <v>522717080056417</v>
          </cell>
          <cell r="H520" t="str">
            <v>POSITIVA</v>
          </cell>
          <cell r="I520" t="str">
            <v>WYETH INDÚSTRIA FARMACÊUTICA LTDA</v>
          </cell>
          <cell r="J520" t="str">
            <v>ZITROMAX</v>
          </cell>
          <cell r="K520" t="str">
            <v>500 MG COM REV CT BL AL PLAS INC X 3</v>
          </cell>
          <cell r="L520" t="str">
            <v>J01F0 - MACROLIDEOS E SIMILARES</v>
          </cell>
          <cell r="M520" t="str">
            <v>J01F0</v>
          </cell>
          <cell r="N520" t="str">
            <v>IM</v>
          </cell>
          <cell r="O520" t="str">
            <v xml:space="preserve">ANTI INFECTIVES </v>
          </cell>
          <cell r="Q520" t="str">
            <v>ZTRADE</v>
          </cell>
          <cell r="T520">
            <v>1</v>
          </cell>
          <cell r="U520">
            <v>2.8400000000000002E-2</v>
          </cell>
          <cell r="W520">
            <v>23.04</v>
          </cell>
          <cell r="Y520">
            <v>1</v>
          </cell>
        </row>
        <row r="521">
          <cell r="C521" t="str">
            <v>F000172060</v>
          </cell>
          <cell r="D521" t="str">
            <v>ZITHROMAX IV 500mg SFDPO 1x10ml GVIAL BR</v>
          </cell>
          <cell r="E521">
            <v>7891268110128</v>
          </cell>
          <cell r="F521">
            <v>1211003590066</v>
          </cell>
          <cell r="G521">
            <v>522717080057317</v>
          </cell>
          <cell r="H521" t="str">
            <v>POSITIVA</v>
          </cell>
          <cell r="I521" t="str">
            <v>WYETH INDÚSTRIA FARMACÊUTICA LTDA</v>
          </cell>
          <cell r="J521" t="str">
            <v>ZITROMAX</v>
          </cell>
          <cell r="K521" t="str">
            <v>500 MG PO LIOF P/ SOL P/ INFUS CT 10 FA VD INC</v>
          </cell>
          <cell r="L521" t="str">
            <v>J01F0 - MACROLIDEOS E SIMILARES</v>
          </cell>
          <cell r="M521" t="str">
            <v>J01F0</v>
          </cell>
          <cell r="N521" t="str">
            <v>IM</v>
          </cell>
          <cell r="O521" t="str">
            <v xml:space="preserve"> HOSPITALAR</v>
          </cell>
          <cell r="Q521" t="str">
            <v>ZTRADE</v>
          </cell>
          <cell r="T521">
            <v>1</v>
          </cell>
          <cell r="U521">
            <v>2.8400000000000002E-2</v>
          </cell>
          <cell r="W521">
            <v>1627.41</v>
          </cell>
          <cell r="Y521">
            <v>1</v>
          </cell>
        </row>
        <row r="522">
          <cell r="C522" t="str">
            <v>F000029128</v>
          </cell>
          <cell r="D522" t="str">
            <v>ZITHROMAX IV 500MG SFDPO 1X10ML GVIAL BR</v>
          </cell>
          <cell r="E522">
            <v>7891268110128</v>
          </cell>
          <cell r="F522">
            <v>1211003590066</v>
          </cell>
          <cell r="G522">
            <v>522717080057317</v>
          </cell>
          <cell r="H522" t="str">
            <v>POSITIVA</v>
          </cell>
          <cell r="I522" t="str">
            <v>WYETH INDÚSTRIA FARMACÊUTICA LTDA</v>
          </cell>
          <cell r="J522" t="str">
            <v>ZITROMAX</v>
          </cell>
          <cell r="K522" t="str">
            <v>500 MG PO LIOF P/ SOL P/ INFUS CT 10 FA VD INC</v>
          </cell>
          <cell r="L522" t="str">
            <v>J01F0 - MACROLIDEOS E SIMILARES</v>
          </cell>
          <cell r="M522" t="str">
            <v>J01F0</v>
          </cell>
          <cell r="N522" t="str">
            <v>IM</v>
          </cell>
          <cell r="O522" t="str">
            <v xml:space="preserve"> HOSPITALAR</v>
          </cell>
          <cell r="Q522" t="str">
            <v>ZTRADE</v>
          </cell>
          <cell r="T522">
            <v>1</v>
          </cell>
          <cell r="U522">
            <v>2.8400000000000002E-2</v>
          </cell>
          <cell r="W522">
            <v>1627.41</v>
          </cell>
          <cell r="Y522">
            <v>1</v>
          </cell>
        </row>
        <row r="523">
          <cell r="C523" t="str">
            <v>F000128997</v>
          </cell>
          <cell r="D523" t="str">
            <v>ZOLOFT 100mg SCDT 1x14 BLST BR</v>
          </cell>
          <cell r="E523">
            <v>7891268102505</v>
          </cell>
          <cell r="F523">
            <v>1211004350069</v>
          </cell>
          <cell r="G523">
            <v>522718030073517</v>
          </cell>
          <cell r="H523" t="str">
            <v>POSITIVA</v>
          </cell>
          <cell r="I523" t="str">
            <v>WYETH INDÚSTRIA FARMACÊUTICA LTDA</v>
          </cell>
          <cell r="J523" t="str">
            <v>ZOLOFT</v>
          </cell>
          <cell r="K523" t="str">
            <v>100 MG COM REV CT BL AL PLAS INC X 14</v>
          </cell>
          <cell r="L523" t="str">
            <v>N06A4 - ANTI-DEPRESSIVOS SSRI</v>
          </cell>
          <cell r="M523" t="str">
            <v>N06A4</v>
          </cell>
          <cell r="N523" t="str">
            <v>EM</v>
          </cell>
          <cell r="O523" t="str">
            <v>SNC</v>
          </cell>
          <cell r="Q523" t="str">
            <v>ZTRADE</v>
          </cell>
          <cell r="T523">
            <v>1</v>
          </cell>
          <cell r="U523">
            <v>2.8400000000000002E-2</v>
          </cell>
          <cell r="W523">
            <v>73.64</v>
          </cell>
          <cell r="Y523">
            <v>1</v>
          </cell>
        </row>
        <row r="524">
          <cell r="C524" t="str">
            <v>F000028504</v>
          </cell>
          <cell r="D524" t="str">
            <v>ZOLOFT 100MG TAB 1X30 BTL BR</v>
          </cell>
          <cell r="E524">
            <v>7891268117868</v>
          </cell>
          <cell r="F524">
            <v>1211004350085</v>
          </cell>
          <cell r="G524">
            <v>522718030073617</v>
          </cell>
          <cell r="H524" t="str">
            <v>POSITIVA</v>
          </cell>
          <cell r="I524" t="str">
            <v>WYETH INDÚSTRIA FARMACÊUTICA LTDA</v>
          </cell>
          <cell r="J524" t="str">
            <v>ZOLOFT</v>
          </cell>
          <cell r="K524" t="str">
            <v>100 MG COM REV CT BL AL PLAS TRANS X 30</v>
          </cell>
          <cell r="L524" t="str">
            <v>N06A4 - ANTI-DEPRESSIVOS SSRI</v>
          </cell>
          <cell r="M524" t="str">
            <v>N06A4</v>
          </cell>
          <cell r="N524" t="str">
            <v>EM</v>
          </cell>
          <cell r="O524" t="str">
            <v>SNC</v>
          </cell>
          <cell r="Q524" t="str">
            <v>ZTRADE</v>
          </cell>
          <cell r="T524">
            <v>1</v>
          </cell>
          <cell r="U524">
            <v>2.8400000000000002E-2</v>
          </cell>
          <cell r="W524">
            <v>157.81</v>
          </cell>
          <cell r="Y524">
            <v>1</v>
          </cell>
        </row>
        <row r="525">
          <cell r="C525" t="str">
            <v>F000204087</v>
          </cell>
          <cell r="D525" t="str">
            <v>ZOLOFT 50mg SCDT 1 BLST x 10 EA BR (C1)</v>
          </cell>
          <cell r="E525">
            <v>7891268102406</v>
          </cell>
          <cell r="F525">
            <v>1211004350018</v>
          </cell>
          <cell r="G525">
            <v>522718030073717</v>
          </cell>
          <cell r="H525" t="str">
            <v>POSITIVA</v>
          </cell>
          <cell r="I525" t="str">
            <v>WYETH INDÚSTRIA FARMACÊUTICA LTDA</v>
          </cell>
          <cell r="J525" t="str">
            <v>ZOLOFT</v>
          </cell>
          <cell r="K525" t="str">
            <v>50mg SCDT 1 BLST x 10 EA BR (C1)</v>
          </cell>
          <cell r="L525" t="str">
            <v>N06A4 - ANTI-DEPRESSIVOS SSRI</v>
          </cell>
          <cell r="M525" t="str">
            <v>N06A4</v>
          </cell>
          <cell r="N525" t="str">
            <v>EM</v>
          </cell>
          <cell r="O525" t="str">
            <v>SNC</v>
          </cell>
          <cell r="Q525" t="str">
            <v>ZTRADE</v>
          </cell>
          <cell r="T525">
            <v>1</v>
          </cell>
          <cell r="U525">
            <v>2.8400000000000002E-2</v>
          </cell>
          <cell r="W525">
            <v>46.79</v>
          </cell>
          <cell r="Y525">
            <v>1</v>
          </cell>
        </row>
        <row r="526">
          <cell r="C526" t="str">
            <v>F000204248</v>
          </cell>
          <cell r="D526" t="str">
            <v>ZOLOFT 50MG SCDT 1 BLST x 10 EA BR SAM</v>
          </cell>
          <cell r="H526" t="str">
            <v>POSITIVA</v>
          </cell>
          <cell r="I526" t="str">
            <v>WYETH INDÚSTRIA FARMACÊUTICA LTDA</v>
          </cell>
          <cell r="J526" t="str">
            <v>ZOLOFT</v>
          </cell>
          <cell r="K526" t="str">
            <v>50 MG COM REV CT BL AL PLAS INC X 10</v>
          </cell>
          <cell r="L526" t="str">
            <v>N06A4 - ANTI-DEPRESSIVOS SSRI</v>
          </cell>
          <cell r="M526" t="str">
            <v>N06A4</v>
          </cell>
          <cell r="N526" t="str">
            <v>EM</v>
          </cell>
          <cell r="O526" t="str">
            <v>SNC</v>
          </cell>
          <cell r="Q526" t="str">
            <v>ZSAMPLE</v>
          </cell>
          <cell r="T526">
            <v>1</v>
          </cell>
          <cell r="U526">
            <v>2.8400000000000002E-2</v>
          </cell>
          <cell r="W526">
            <v>46.79</v>
          </cell>
          <cell r="Y526">
            <v>1</v>
          </cell>
        </row>
        <row r="527">
          <cell r="C527" t="str">
            <v>F000035918</v>
          </cell>
          <cell r="D527" t="str">
            <v>ZOLOFT 50MG SCDT 3X10 BLST BR</v>
          </cell>
          <cell r="E527">
            <v>7891268031706</v>
          </cell>
          <cell r="F527">
            <v>1211004350077</v>
          </cell>
          <cell r="G527">
            <v>522718050081417</v>
          </cell>
          <cell r="H527" t="str">
            <v>POSITIVA</v>
          </cell>
          <cell r="I527" t="str">
            <v>LABORATÓRIOS PFIZER LTDA</v>
          </cell>
          <cell r="J527" t="str">
            <v>ZOLOFT</v>
          </cell>
          <cell r="K527" t="str">
            <v>50MG SCDT 3X10 BLST BR</v>
          </cell>
          <cell r="L527" t="str">
            <v>N06A4 - ANTI-DEPRESSIVOS SSRI</v>
          </cell>
          <cell r="M527" t="str">
            <v>N06A4</v>
          </cell>
          <cell r="N527" t="str">
            <v>EM</v>
          </cell>
          <cell r="O527" t="str">
            <v>SNC</v>
          </cell>
          <cell r="Q527" t="str">
            <v>ZTRADE</v>
          </cell>
          <cell r="T527">
            <v>1</v>
          </cell>
          <cell r="U527">
            <v>2.8400000000000002E-2</v>
          </cell>
          <cell r="W527">
            <v>73.400000000000006</v>
          </cell>
          <cell r="Y527">
            <v>1</v>
          </cell>
        </row>
        <row r="528">
          <cell r="C528" t="str">
            <v>F000035918</v>
          </cell>
          <cell r="D528" t="str">
            <v>ZOLOFT 50MG SCDT 3X10 BLST BR</v>
          </cell>
          <cell r="E528">
            <v>7891268031706</v>
          </cell>
          <cell r="F528">
            <v>1211004350077</v>
          </cell>
          <cell r="G528">
            <v>522718050081417</v>
          </cell>
          <cell r="H528" t="str">
            <v>POSITIVA</v>
          </cell>
          <cell r="I528" t="str">
            <v>WYETH INDÚSTRIA FARMACÊUTICA LTDA</v>
          </cell>
          <cell r="J528" t="str">
            <v>ZOLOFT</v>
          </cell>
          <cell r="K528" t="str">
            <v>50MG SCDT 3X10 BLST BR</v>
          </cell>
          <cell r="L528" t="str">
            <v>N06A4 - ANTI-DEPRESSIVOS SSRI</v>
          </cell>
          <cell r="M528" t="str">
            <v>N06A4</v>
          </cell>
          <cell r="N528" t="str">
            <v>EM</v>
          </cell>
          <cell r="O528" t="str">
            <v>SNC</v>
          </cell>
          <cell r="Q528" t="str">
            <v>ZTRADE</v>
          </cell>
          <cell r="T528">
            <v>1</v>
          </cell>
          <cell r="U528">
            <v>2.8400000000000002E-2</v>
          </cell>
          <cell r="W528">
            <v>73.400000000000006</v>
          </cell>
          <cell r="Y528">
            <v>1</v>
          </cell>
        </row>
        <row r="529">
          <cell r="C529" t="str">
            <v>F000204089</v>
          </cell>
          <cell r="D529" t="str">
            <v>ZOLOFT 50mg SCDT 50 MG 2x14 EA BR (C1)</v>
          </cell>
          <cell r="E529">
            <v>7891268102482</v>
          </cell>
          <cell r="F529">
            <v>1211004350050</v>
          </cell>
          <cell r="G529">
            <v>522718030073917</v>
          </cell>
          <cell r="H529" t="str">
            <v>POSITIVA</v>
          </cell>
          <cell r="I529" t="str">
            <v>WYETH INDÚSTRIA FARMACÊUTICA LTDA</v>
          </cell>
          <cell r="J529" t="str">
            <v>ZOLOFT</v>
          </cell>
          <cell r="K529" t="str">
            <v>50 MG COM REV CT 2 BL AL PLAS INC X 14</v>
          </cell>
          <cell r="L529" t="str">
            <v>N06A4 - ANTI-DEPRESSIVOS SSRI</v>
          </cell>
          <cell r="M529" t="str">
            <v>N06A4</v>
          </cell>
          <cell r="N529" t="str">
            <v>EM</v>
          </cell>
          <cell r="O529" t="str">
            <v>SNC</v>
          </cell>
          <cell r="Q529" t="str">
            <v>ZTRADE</v>
          </cell>
          <cell r="T529">
            <v>1</v>
          </cell>
          <cell r="U529">
            <v>2.8400000000000002E-2</v>
          </cell>
          <cell r="W529">
            <v>68.5</v>
          </cell>
          <cell r="Y529">
            <v>1</v>
          </cell>
        </row>
        <row r="530">
          <cell r="C530" t="str">
            <v>F000204075</v>
          </cell>
          <cell r="D530" t="str">
            <v>ZOLTEC 100mg GELCAP 1 BLST x 8 EA BR</v>
          </cell>
          <cell r="E530">
            <v>7891268101645</v>
          </cell>
          <cell r="F530">
            <v>1211004240050</v>
          </cell>
          <cell r="G530">
            <v>522717110065017</v>
          </cell>
          <cell r="H530" t="str">
            <v>POSITIVA</v>
          </cell>
          <cell r="I530" t="str">
            <v>WYETH INDÚSTRIA FARMACÊUTICA LTDA</v>
          </cell>
          <cell r="J530" t="str">
            <v>ZOLTEC</v>
          </cell>
          <cell r="K530" t="str">
            <v>100 MG CAP GEL DURA CT 1 BL AL PLAS INC X 8</v>
          </cell>
          <cell r="L530" t="str">
            <v>J02A0 - AGENTES SISTÊMICOS PARA INFECÇÕES FÚNGICAS</v>
          </cell>
          <cell r="M530" t="str">
            <v>J02A0</v>
          </cell>
          <cell r="N530" t="str">
            <v>IM</v>
          </cell>
          <cell r="O530" t="str">
            <v>HOSPITALAR OTHER</v>
          </cell>
          <cell r="Q530" t="str">
            <v>ZTRADE</v>
          </cell>
          <cell r="T530">
            <v>1</v>
          </cell>
          <cell r="U530">
            <v>2.8400000000000002E-2</v>
          </cell>
          <cell r="W530">
            <v>274.77</v>
          </cell>
          <cell r="Y530">
            <v>2</v>
          </cell>
        </row>
        <row r="531">
          <cell r="C531" t="str">
            <v>F000204073</v>
          </cell>
          <cell r="D531" t="str">
            <v>ZOLTEC 150mg GELCAP 150 1 BLST 1 EA BR</v>
          </cell>
          <cell r="E531">
            <v>7891268101621</v>
          </cell>
          <cell r="F531">
            <v>1211004240018</v>
          </cell>
          <cell r="G531">
            <v>522717110065117</v>
          </cell>
          <cell r="H531" t="str">
            <v>POSITIVA</v>
          </cell>
          <cell r="I531" t="str">
            <v>WYETH INDÚSTRIA FARMACÊUTICA LTDA</v>
          </cell>
          <cell r="J531" t="str">
            <v>ZOLTEC</v>
          </cell>
          <cell r="K531" t="str">
            <v>150 MG CAP GEL DURA CT BL AL PLAS INC X 1</v>
          </cell>
          <cell r="L531" t="str">
            <v>J02A0 - AGENTES SISTÊMICOS PARA INFECÇÕES FÚNGICAS</v>
          </cell>
          <cell r="M531" t="str">
            <v>J02A0</v>
          </cell>
          <cell r="N531" t="str">
            <v>IM</v>
          </cell>
          <cell r="O531" t="str">
            <v xml:space="preserve">ANTI INFECTIVES </v>
          </cell>
          <cell r="Q531" t="str">
            <v>ZTRADE</v>
          </cell>
          <cell r="T531">
            <v>1</v>
          </cell>
          <cell r="U531">
            <v>2.8400000000000002E-2</v>
          </cell>
          <cell r="W531">
            <v>51.7</v>
          </cell>
          <cell r="Y531">
            <v>2</v>
          </cell>
        </row>
        <row r="532">
          <cell r="C532" t="str">
            <v>F000204076</v>
          </cell>
          <cell r="D532" t="str">
            <v>ZOLTEC 150mg GELCAP 150 1 BLST 2 EA BR</v>
          </cell>
          <cell r="E532">
            <v>7891268101812</v>
          </cell>
          <cell r="F532">
            <v>1211004240069</v>
          </cell>
          <cell r="G532">
            <v>522717110065217</v>
          </cell>
          <cell r="H532" t="str">
            <v>POSITIVA</v>
          </cell>
          <cell r="I532" t="str">
            <v>WYETH INDÚSTRIA FARMACÊUTICA LTDA</v>
          </cell>
          <cell r="J532" t="str">
            <v>ZOLTEC</v>
          </cell>
          <cell r="K532" t="str">
            <v>150 MG CAP GEL DURA CT 01 BL AL PLAS INC X 02</v>
          </cell>
          <cell r="L532" t="str">
            <v>J02A0 - AGENTES SISTÊMICOS PARA INFECÇÕES FÚNGICAS</v>
          </cell>
          <cell r="M532" t="str">
            <v>J02A0</v>
          </cell>
          <cell r="N532" t="str">
            <v>IM</v>
          </cell>
          <cell r="O532" t="str">
            <v xml:space="preserve">ANTI INFECTIVES </v>
          </cell>
          <cell r="Q532" t="str">
            <v>ZTRADE</v>
          </cell>
          <cell r="T532">
            <v>1</v>
          </cell>
          <cell r="U532">
            <v>2.8400000000000002E-2</v>
          </cell>
          <cell r="W532">
            <v>103.46</v>
          </cell>
          <cell r="Y532">
            <v>2</v>
          </cell>
        </row>
        <row r="533">
          <cell r="C533" t="str">
            <v>F000204077</v>
          </cell>
          <cell r="D533" t="str">
            <v>ZOLTEC 2mg/ml SSOLVIAFLEX 6PLBGx100ml BR</v>
          </cell>
          <cell r="E533">
            <v>7891268101904</v>
          </cell>
          <cell r="F533">
            <v>1211004240085</v>
          </cell>
          <cell r="G533">
            <v>522717110065417</v>
          </cell>
          <cell r="H533" t="str">
            <v>POSITIVA</v>
          </cell>
          <cell r="I533" t="str">
            <v>WYETH INDÚSTRIA FARMACÊUTICA LTDA</v>
          </cell>
          <cell r="J533" t="str">
            <v>ZOLTEC</v>
          </cell>
          <cell r="K533" t="str">
            <v>2 MG/ML SOL INJ INFUS IV CT 06 BOLS PLAS X 100 ML</v>
          </cell>
          <cell r="L533" t="str">
            <v>J02A0 - AGENTES SISTÊMICOS PARA INFECÇÕES FÚNGICAS</v>
          </cell>
          <cell r="M533" t="str">
            <v>J02A0</v>
          </cell>
          <cell r="N533" t="str">
            <v>IM</v>
          </cell>
          <cell r="O533" t="str">
            <v>HOSPITALAR OTHER</v>
          </cell>
          <cell r="P533" t="str">
            <v>Restritos a Hospitais</v>
          </cell>
          <cell r="Q533" t="str">
            <v>ZTRADE</v>
          </cell>
          <cell r="R533" t="str">
            <v>Cadastrar somente ZA00</v>
          </cell>
          <cell r="T533">
            <v>1</v>
          </cell>
          <cell r="U533">
            <v>2.8400000000000002E-2</v>
          </cell>
          <cell r="W533">
            <v>1619.88</v>
          </cell>
          <cell r="Y533">
            <v>2</v>
          </cell>
        </row>
        <row r="534">
          <cell r="C534" t="str">
            <v>F000204074</v>
          </cell>
          <cell r="D534" t="str">
            <v>ZOLTEC 50mg GELCAP 1 BLST x 8 EA BR</v>
          </cell>
          <cell r="E534">
            <v>7891268101638</v>
          </cell>
          <cell r="F534">
            <v>1211004240026</v>
          </cell>
          <cell r="G534">
            <v>522717110065317</v>
          </cell>
          <cell r="H534" t="str">
            <v>POSITIVA</v>
          </cell>
          <cell r="I534" t="str">
            <v>WYETH INDÚSTRIA FARMACÊUTICA LTDA</v>
          </cell>
          <cell r="J534" t="str">
            <v>ZOLTEC</v>
          </cell>
          <cell r="K534" t="str">
            <v>50 MG CAP GEL DURA CT BL AL PLAS INC X 8</v>
          </cell>
          <cell r="L534" t="str">
            <v>J02A0 - AGENTES SISTÊMICOS PARA INFECÇÕES FÚNGICAS</v>
          </cell>
          <cell r="M534" t="str">
            <v>J02A0</v>
          </cell>
          <cell r="N534" t="str">
            <v>IM</v>
          </cell>
          <cell r="O534" t="str">
            <v>HOSPITALAR OTHER</v>
          </cell>
          <cell r="Q534" t="str">
            <v>ZTRADE</v>
          </cell>
          <cell r="T534">
            <v>1</v>
          </cell>
          <cell r="U534">
            <v>2.8400000000000002E-2</v>
          </cell>
          <cell r="W534">
            <v>156.5</v>
          </cell>
          <cell r="Y534">
            <v>2</v>
          </cell>
        </row>
        <row r="535">
          <cell r="C535" t="str">
            <v>F000176500</v>
          </cell>
          <cell r="D535" t="str">
            <v>ZYVOX 2mg/ml SSOL 10 PLBGx300ml BR</v>
          </cell>
          <cell r="E535">
            <v>7891268107913</v>
          </cell>
          <cell r="F535">
            <v>1211004300096</v>
          </cell>
          <cell r="G535">
            <v>522718080081717</v>
          </cell>
          <cell r="H535" t="str">
            <v>POSITIVA</v>
          </cell>
          <cell r="I535" t="str">
            <v>WYETH INDÚSTRIA FARMACÊUTICA LTDA</v>
          </cell>
          <cell r="J535" t="str">
            <v>ZYVOX</v>
          </cell>
          <cell r="K535" t="str">
            <v>2 MG/ML SOL INJ INFUS IV CT 10 ENV PLAS AL X BOLS PLAS X 300 ML</v>
          </cell>
          <cell r="L535" t="str">
            <v>J01X9 - TODOS OS OUTROS ANTIBIÓTICOS</v>
          </cell>
          <cell r="M535" t="str">
            <v>J01X9</v>
          </cell>
          <cell r="N535" t="str">
            <v>IM</v>
          </cell>
          <cell r="O535" t="str">
            <v xml:space="preserve"> HOSPITALAR</v>
          </cell>
          <cell r="Q535" t="str">
            <v>ZTRADE</v>
          </cell>
          <cell r="T535">
            <v>3</v>
          </cell>
          <cell r="U535">
            <v>2.0899999999999998E-2</v>
          </cell>
          <cell r="W535">
            <v>2781.87</v>
          </cell>
          <cell r="Y535">
            <v>3</v>
          </cell>
        </row>
        <row r="536">
          <cell r="C536" t="str">
            <v>F000029000</v>
          </cell>
          <cell r="D536" t="str">
            <v>ZYVOX 2mg/ml SSOL 10x300ml PLBG BR</v>
          </cell>
          <cell r="E536">
            <v>7891268107913</v>
          </cell>
          <cell r="F536">
            <v>1211004300096</v>
          </cell>
          <cell r="G536">
            <v>522718080081717</v>
          </cell>
          <cell r="H536" t="str">
            <v>POSITIVA</v>
          </cell>
          <cell r="I536" t="str">
            <v>WYETH INDÚSTRIA FARMACÊUTICA LTDA</v>
          </cell>
          <cell r="J536" t="str">
            <v>ZYVOX</v>
          </cell>
          <cell r="K536" t="str">
            <v>2 MG/ML SOL INJ INFUS IV CT 10 ENV PLAS AL X BOLS PLAS X 300 ML</v>
          </cell>
          <cell r="L536" t="str">
            <v>J01X9 - TODOS OS OUTROS ANTIBIÓTICOS</v>
          </cell>
          <cell r="M536" t="str">
            <v>J01X9</v>
          </cell>
          <cell r="N536" t="str">
            <v>IM</v>
          </cell>
          <cell r="O536" t="str">
            <v xml:space="preserve"> HOSPITALAR</v>
          </cell>
          <cell r="Q536" t="str">
            <v>ZTRADE</v>
          </cell>
          <cell r="T536">
            <v>3</v>
          </cell>
          <cell r="U536">
            <v>2.0899999999999998E-2</v>
          </cell>
          <cell r="W536">
            <v>2781.87</v>
          </cell>
          <cell r="Y536">
            <v>3</v>
          </cell>
        </row>
        <row r="537">
          <cell r="C537" t="str">
            <v>F000024841</v>
          </cell>
          <cell r="D537" t="str">
            <v>ZYVOX 600MG INJ 10x300ML GOV</v>
          </cell>
          <cell r="E537">
            <v>7891268107913</v>
          </cell>
          <cell r="F537">
            <v>1211004300096</v>
          </cell>
          <cell r="G537">
            <v>522718080081717</v>
          </cell>
          <cell r="H537" t="str">
            <v>POSITIVA</v>
          </cell>
          <cell r="I537" t="str">
            <v>WYETH INDÚSTRIA FARMACÊUTICA LTDA</v>
          </cell>
          <cell r="J537" t="str">
            <v>ZYVOX</v>
          </cell>
          <cell r="K537" t="str">
            <v>2 MG/ML SOL INJ INFUS IV CT 10 ENV PLAS AL X BOLS PLAS X 300 ML</v>
          </cell>
          <cell r="L537" t="str">
            <v>J01X9 - TODOS OS OUTROS ANTIBIÓTICOS</v>
          </cell>
          <cell r="M537" t="str">
            <v>J01X9</v>
          </cell>
          <cell r="N537" t="str">
            <v>IM</v>
          </cell>
          <cell r="O537" t="str">
            <v xml:space="preserve"> HOSPITALAR</v>
          </cell>
          <cell r="Q537" t="str">
            <v>ZTRADE</v>
          </cell>
          <cell r="T537">
            <v>3</v>
          </cell>
          <cell r="U537">
            <v>2.0899999999999998E-2</v>
          </cell>
          <cell r="W537">
            <v>2781.87</v>
          </cell>
          <cell r="Y537">
            <v>3</v>
          </cell>
        </row>
        <row r="538">
          <cell r="C538" t="str">
            <v>F000018023</v>
          </cell>
          <cell r="D538" t="str">
            <v>ZYVOX 600MG TAB 1X10 BLST TUAS BR</v>
          </cell>
          <cell r="E538">
            <v>7891268107906</v>
          </cell>
          <cell r="F538">
            <v>1211004300037</v>
          </cell>
          <cell r="G538">
            <v>522718080081617</v>
          </cell>
          <cell r="H538" t="str">
            <v>POSITIVA</v>
          </cell>
          <cell r="I538" t="str">
            <v>WYETH INDÚSTRIA FARMACÊUTICA LTDA</v>
          </cell>
          <cell r="J538" t="str">
            <v>ZYVOX</v>
          </cell>
          <cell r="K538" t="str">
            <v>600 MG COM REV CT BL AL PLAS OPC X 10</v>
          </cell>
          <cell r="L538" t="str">
            <v>J01X9 - TODOS OS OUTROS ANTIBIÓTICOS</v>
          </cell>
          <cell r="M538" t="str">
            <v>J01X9</v>
          </cell>
          <cell r="N538" t="str">
            <v>IM</v>
          </cell>
          <cell r="O538" t="str">
            <v xml:space="preserve"> HOSPITALAR</v>
          </cell>
          <cell r="Q538" t="str">
            <v>ZTRADE</v>
          </cell>
          <cell r="R538" t="str">
            <v>Não subir (código antigo)</v>
          </cell>
          <cell r="T538">
            <v>3</v>
          </cell>
          <cell r="U538">
            <v>2.0899999999999998E-2</v>
          </cell>
          <cell r="W538">
            <v>2056.42</v>
          </cell>
          <cell r="Y538">
            <v>3</v>
          </cell>
        </row>
        <row r="539">
          <cell r="C539" t="str">
            <v>F000029001</v>
          </cell>
          <cell r="D539" t="str">
            <v>ZYVOX 600MG TAB 1X10 BLST TUAS BR</v>
          </cell>
          <cell r="E539">
            <v>7891268107906</v>
          </cell>
          <cell r="F539">
            <v>1211004300037</v>
          </cell>
          <cell r="G539">
            <v>522718080081617</v>
          </cell>
          <cell r="H539" t="str">
            <v>POSITIVA</v>
          </cell>
          <cell r="I539" t="str">
            <v>WYETH INDÚSTRIA FARMACÊUTICA LTDA</v>
          </cell>
          <cell r="J539" t="str">
            <v>ZYVOX</v>
          </cell>
          <cell r="K539" t="str">
            <v>600 MG COM REV CT BL AL PLAS OPC X 10</v>
          </cell>
          <cell r="L539" t="str">
            <v>J01X9 - TODOS OS OUTROS ANTIBIÓTICOS</v>
          </cell>
          <cell r="M539" t="str">
            <v>J01X9</v>
          </cell>
          <cell r="N539" t="str">
            <v>IM</v>
          </cell>
          <cell r="O539" t="str">
            <v xml:space="preserve"> HOSPITALAR</v>
          </cell>
          <cell r="Q539" t="str">
            <v>ZTRADE</v>
          </cell>
          <cell r="T539">
            <v>3</v>
          </cell>
          <cell r="U539">
            <v>2.0899999999999998E-2</v>
          </cell>
          <cell r="W539">
            <v>2056.42</v>
          </cell>
          <cell r="Y539">
            <v>3</v>
          </cell>
        </row>
        <row r="540">
          <cell r="C540" t="str">
            <v>F000026540</v>
          </cell>
          <cell r="D540" t="str">
            <v>ZYVOX 600mg TAB 1X10 BLST TUAS BR</v>
          </cell>
          <cell r="E540">
            <v>7891268107906</v>
          </cell>
          <cell r="F540">
            <v>1211004300037</v>
          </cell>
          <cell r="G540">
            <v>522718080081617</v>
          </cell>
          <cell r="H540" t="str">
            <v>POSITIVA</v>
          </cell>
          <cell r="I540" t="str">
            <v>WYETH INDÚSTRIA FARMACÊUTICA LTDA</v>
          </cell>
          <cell r="J540" t="str">
            <v>ZYVOX</v>
          </cell>
          <cell r="K540" t="str">
            <v>600 MG COM REV CT BL AL PLAS OPC X 10</v>
          </cell>
          <cell r="L540" t="str">
            <v>J01X9 - TODOS OS OUTROS ANTIBIÓTICOS</v>
          </cell>
          <cell r="M540" t="str">
            <v>J01X9</v>
          </cell>
          <cell r="N540" t="str">
            <v>IM</v>
          </cell>
          <cell r="O540" t="str">
            <v xml:space="preserve"> HOSPITALAR</v>
          </cell>
          <cell r="Q540" t="str">
            <v>ZTRADE</v>
          </cell>
          <cell r="T540">
            <v>3</v>
          </cell>
          <cell r="U540">
            <v>2.0899999999999998E-2</v>
          </cell>
          <cell r="W540">
            <v>2056.42</v>
          </cell>
          <cell r="Y540">
            <v>3</v>
          </cell>
        </row>
        <row r="541">
          <cell r="I541" t="b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Revistas "/>
      <sheetName val="FATORES"/>
    </sheetNames>
    <sheetDataSet>
      <sheetData sheetId="0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 t="str">
            <v>Novos Preços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B4" t="str">
            <v>Código SAP</v>
          </cell>
          <cell r="C4" t="str">
            <v>Código GGREM</v>
          </cell>
          <cell r="D4" t="str">
            <v>Produto</v>
          </cell>
          <cell r="E4" t="str">
            <v>Lista</v>
          </cell>
          <cell r="F4" t="str">
            <v>Niveis Aumento</v>
          </cell>
          <cell r="G4" t="str">
            <v>PF 18% ATUAL</v>
          </cell>
          <cell r="H4" t="str">
            <v>Observação</v>
          </cell>
          <cell r="I4" t="str">
            <v>PF 0%</v>
          </cell>
          <cell r="J4" t="str">
            <v>PF 12%</v>
          </cell>
          <cell r="K4" t="str">
            <v>PF 17%</v>
          </cell>
          <cell r="L4" t="str">
            <v>PF 17,5%</v>
          </cell>
          <cell r="M4" t="str">
            <v>PF 18%</v>
          </cell>
          <cell r="N4" t="str">
            <v>PF 20%</v>
          </cell>
          <cell r="O4" t="str">
            <v>PF ZFM</v>
          </cell>
          <cell r="P4" t="str">
            <v>PMC 0%</v>
          </cell>
          <cell r="Q4" t="str">
            <v>PMC 12%</v>
          </cell>
          <cell r="R4" t="str">
            <v>PMC 17%</v>
          </cell>
          <cell r="S4" t="str">
            <v>PMC 17,5%</v>
          </cell>
          <cell r="T4" t="str">
            <v>PMC 18%</v>
          </cell>
          <cell r="U4" t="str">
            <v>PMC 20%</v>
          </cell>
          <cell r="V4" t="str">
            <v>PMC ZFM</v>
          </cell>
        </row>
        <row r="5">
          <cell r="B5" t="str">
            <v>F000113383</v>
          </cell>
          <cell r="C5">
            <v>522718030075117</v>
          </cell>
          <cell r="D5" t="str">
            <v>ADRIBLASTINA 10mg SFDPO 1 VIAL BR</v>
          </cell>
          <cell r="E5" t="str">
            <v>POSITIVA</v>
          </cell>
          <cell r="F5">
            <v>0</v>
          </cell>
          <cell r="G5">
            <v>53.53</v>
          </cell>
          <cell r="H5">
            <v>0</v>
          </cell>
          <cell r="I5">
            <v>43.89</v>
          </cell>
          <cell r="J5">
            <v>49.88</v>
          </cell>
          <cell r="K5">
            <v>52.89</v>
          </cell>
          <cell r="L5">
            <v>53.21</v>
          </cell>
          <cell r="M5">
            <v>53.53</v>
          </cell>
          <cell r="N5">
            <v>54.87</v>
          </cell>
          <cell r="O5">
            <v>53.53</v>
          </cell>
          <cell r="P5">
            <v>60.67</v>
          </cell>
          <cell r="Q5">
            <v>68.959999999999994</v>
          </cell>
          <cell r="R5">
            <v>73.12</v>
          </cell>
          <cell r="S5">
            <v>73.56</v>
          </cell>
          <cell r="T5">
            <v>74</v>
          </cell>
          <cell r="U5">
            <v>75.849999999999994</v>
          </cell>
          <cell r="V5">
            <v>74</v>
          </cell>
        </row>
        <row r="6">
          <cell r="B6" t="str">
            <v>F000113385</v>
          </cell>
          <cell r="C6">
            <v>522718030075217</v>
          </cell>
          <cell r="D6" t="str">
            <v>ADRIBLASTINA 50mg SFDPO 1 VIAL BR</v>
          </cell>
          <cell r="E6" t="str">
            <v>POSITIVA</v>
          </cell>
          <cell r="F6">
            <v>0</v>
          </cell>
          <cell r="G6">
            <v>222.44</v>
          </cell>
          <cell r="H6">
            <v>0</v>
          </cell>
          <cell r="I6">
            <v>182.4</v>
          </cell>
          <cell r="J6">
            <v>207.28</v>
          </cell>
          <cell r="K6">
            <v>219.76</v>
          </cell>
          <cell r="L6">
            <v>221.09</v>
          </cell>
          <cell r="M6">
            <v>222.44</v>
          </cell>
          <cell r="N6">
            <v>228</v>
          </cell>
          <cell r="O6">
            <v>222.44</v>
          </cell>
          <cell r="P6">
            <v>252.15</v>
          </cell>
          <cell r="Q6">
            <v>286.55</v>
          </cell>
          <cell r="R6">
            <v>303.81</v>
          </cell>
          <cell r="S6">
            <v>305.64</v>
          </cell>
          <cell r="T6">
            <v>307.51</v>
          </cell>
          <cell r="U6">
            <v>315.2</v>
          </cell>
          <cell r="V6">
            <v>307.51</v>
          </cell>
        </row>
        <row r="7">
          <cell r="B7" t="str">
            <v>F000148820</v>
          </cell>
          <cell r="C7">
            <v>552818050063817</v>
          </cell>
          <cell r="D7" t="str">
            <v>ADVIL 200MG 100CP (50X2CP)</v>
          </cell>
          <cell r="E7" t="str">
            <v>NEGATIVA</v>
          </cell>
          <cell r="F7">
            <v>0</v>
          </cell>
          <cell r="G7">
            <v>105.16</v>
          </cell>
          <cell r="H7">
            <v>0</v>
          </cell>
          <cell r="I7">
            <v>83.91</v>
          </cell>
          <cell r="J7">
            <v>96.98</v>
          </cell>
          <cell r="K7">
            <v>103.7</v>
          </cell>
          <cell r="L7">
            <v>104.43</v>
          </cell>
          <cell r="M7">
            <v>105.16</v>
          </cell>
          <cell r="N7">
            <v>108.2</v>
          </cell>
          <cell r="O7">
            <v>91.37</v>
          </cell>
          <cell r="P7">
            <v>112.56</v>
          </cell>
          <cell r="Q7">
            <v>129.54</v>
          </cell>
          <cell r="R7">
            <v>138.22</v>
          </cell>
          <cell r="S7">
            <v>139.16999999999999</v>
          </cell>
          <cell r="T7">
            <v>140.11000000000001</v>
          </cell>
          <cell r="U7">
            <v>144.02000000000001</v>
          </cell>
          <cell r="V7">
            <v>126.31</v>
          </cell>
        </row>
        <row r="8">
          <cell r="B8" t="str">
            <v>F000148818</v>
          </cell>
          <cell r="C8">
            <v>552818050063917</v>
          </cell>
          <cell r="D8" t="str">
            <v>ADVIL 200MG 20CP (2X10CP)</v>
          </cell>
          <cell r="E8" t="str">
            <v>NEGATIVA</v>
          </cell>
          <cell r="F8">
            <v>0</v>
          </cell>
          <cell r="G8">
            <v>21.02</v>
          </cell>
          <cell r="H8">
            <v>0</v>
          </cell>
          <cell r="I8">
            <v>16.77</v>
          </cell>
          <cell r="J8">
            <v>19.38</v>
          </cell>
          <cell r="K8">
            <v>20.73</v>
          </cell>
          <cell r="L8">
            <v>20.87</v>
          </cell>
          <cell r="M8">
            <v>21.02</v>
          </cell>
          <cell r="N8">
            <v>21.63</v>
          </cell>
          <cell r="O8">
            <v>18.260000000000002</v>
          </cell>
          <cell r="P8">
            <v>22.49</v>
          </cell>
          <cell r="Q8">
            <v>25.89</v>
          </cell>
          <cell r="R8">
            <v>27.63</v>
          </cell>
          <cell r="S8">
            <v>27.81</v>
          </cell>
          <cell r="T8">
            <v>28.01</v>
          </cell>
          <cell r="U8">
            <v>28.79</v>
          </cell>
          <cell r="V8">
            <v>25.24</v>
          </cell>
        </row>
        <row r="9">
          <cell r="B9" t="str">
            <v>F000185158</v>
          </cell>
          <cell r="C9">
            <v>0</v>
          </cell>
          <cell r="D9" t="str">
            <v>ADVIL 400MG 20CS (2X10CS) IMP</v>
          </cell>
          <cell r="E9" t="str">
            <v>NEGATIVA</v>
          </cell>
          <cell r="F9">
            <v>0</v>
          </cell>
          <cell r="G9">
            <v>31.37</v>
          </cell>
          <cell r="H9">
            <v>0</v>
          </cell>
          <cell r="I9">
            <v>25.03</v>
          </cell>
          <cell r="J9">
            <v>28.92</v>
          </cell>
          <cell r="K9">
            <v>30.93</v>
          </cell>
          <cell r="L9">
            <v>31.15</v>
          </cell>
          <cell r="M9">
            <v>31.37</v>
          </cell>
          <cell r="N9">
            <v>32.270000000000003</v>
          </cell>
          <cell r="O9">
            <v>27.25</v>
          </cell>
          <cell r="P9">
            <v>33.57</v>
          </cell>
          <cell r="Q9">
            <v>38.630000000000003</v>
          </cell>
          <cell r="R9">
            <v>41.22</v>
          </cell>
          <cell r="S9">
            <v>41.51</v>
          </cell>
          <cell r="T9">
            <v>41.79</v>
          </cell>
          <cell r="U9">
            <v>42.95</v>
          </cell>
          <cell r="V9">
            <v>37.67</v>
          </cell>
        </row>
        <row r="10">
          <cell r="B10" t="str">
            <v>F000027119</v>
          </cell>
          <cell r="C10">
            <v>552818050064317</v>
          </cell>
          <cell r="D10" t="str">
            <v>ADVIL 400MG 20CS (2X10CS) NAC</v>
          </cell>
          <cell r="E10" t="str">
            <v>NEGATIVA</v>
          </cell>
          <cell r="F10">
            <v>0</v>
          </cell>
          <cell r="G10">
            <v>31.37</v>
          </cell>
          <cell r="H10">
            <v>0</v>
          </cell>
          <cell r="I10">
            <v>25.03</v>
          </cell>
          <cell r="J10">
            <v>28.93</v>
          </cell>
          <cell r="K10">
            <v>30.93</v>
          </cell>
          <cell r="L10">
            <v>31.15</v>
          </cell>
          <cell r="M10">
            <v>31.37</v>
          </cell>
          <cell r="N10">
            <v>32.28</v>
          </cell>
          <cell r="O10">
            <v>27.25</v>
          </cell>
          <cell r="P10">
            <v>33.57</v>
          </cell>
          <cell r="Q10">
            <v>38.64</v>
          </cell>
          <cell r="R10">
            <v>41.23</v>
          </cell>
          <cell r="S10">
            <v>41.51</v>
          </cell>
          <cell r="T10">
            <v>41.79</v>
          </cell>
          <cell r="U10">
            <v>42.97</v>
          </cell>
          <cell r="V10">
            <v>37.67</v>
          </cell>
        </row>
        <row r="11">
          <cell r="B11" t="str">
            <v>F000146414</v>
          </cell>
          <cell r="C11">
            <v>0</v>
          </cell>
          <cell r="D11" t="str">
            <v>ADVIL 400MG 36CS (12X3CS) IMP</v>
          </cell>
          <cell r="E11" t="str">
            <v>NEGATIVA</v>
          </cell>
          <cell r="F11">
            <v>0</v>
          </cell>
          <cell r="G11">
            <v>61.16</v>
          </cell>
          <cell r="H11">
            <v>0</v>
          </cell>
          <cell r="I11">
            <v>48.8</v>
          </cell>
          <cell r="J11">
            <v>56.4</v>
          </cell>
          <cell r="K11">
            <v>60.31</v>
          </cell>
          <cell r="L11">
            <v>60.73</v>
          </cell>
          <cell r="M11">
            <v>61.16</v>
          </cell>
          <cell r="N11">
            <v>62.93</v>
          </cell>
          <cell r="O11">
            <v>53.14</v>
          </cell>
          <cell r="P11">
            <v>65.459999999999994</v>
          </cell>
          <cell r="Q11">
            <v>75.33</v>
          </cell>
          <cell r="R11">
            <v>80.38</v>
          </cell>
          <cell r="S11">
            <v>80.92</v>
          </cell>
          <cell r="T11">
            <v>81.48</v>
          </cell>
          <cell r="U11">
            <v>83.76</v>
          </cell>
          <cell r="V11">
            <v>73.459999999999994</v>
          </cell>
        </row>
        <row r="12">
          <cell r="B12" t="str">
            <v>F000187670</v>
          </cell>
          <cell r="C12">
            <v>552818050064117</v>
          </cell>
          <cell r="D12" t="str">
            <v>ADVIL 400MG 36CS (12X3CS) NAC</v>
          </cell>
          <cell r="E12" t="str">
            <v>NEGATIVA</v>
          </cell>
          <cell r="F12">
            <v>0</v>
          </cell>
          <cell r="G12">
            <v>61.16</v>
          </cell>
          <cell r="H12">
            <v>0</v>
          </cell>
          <cell r="I12">
            <v>48.8</v>
          </cell>
          <cell r="J12">
            <v>56.4</v>
          </cell>
          <cell r="K12">
            <v>60.31</v>
          </cell>
          <cell r="L12">
            <v>60.73</v>
          </cell>
          <cell r="M12">
            <v>61.16</v>
          </cell>
          <cell r="N12">
            <v>62.93</v>
          </cell>
          <cell r="O12">
            <v>53.14</v>
          </cell>
          <cell r="P12">
            <v>65.459999999999994</v>
          </cell>
          <cell r="Q12">
            <v>75.34</v>
          </cell>
          <cell r="R12">
            <v>80.39</v>
          </cell>
          <cell r="S12">
            <v>80.930000000000007</v>
          </cell>
          <cell r="T12">
            <v>81.48</v>
          </cell>
          <cell r="U12">
            <v>83.76</v>
          </cell>
          <cell r="V12">
            <v>73.459999999999994</v>
          </cell>
        </row>
        <row r="13">
          <cell r="B13" t="str">
            <v>F000146412</v>
          </cell>
          <cell r="C13">
            <v>552818050064017</v>
          </cell>
          <cell r="D13" t="str">
            <v>ADVIL 400MG 8CS IMP</v>
          </cell>
          <cell r="E13" t="str">
            <v>NEGATIVA</v>
          </cell>
          <cell r="F13">
            <v>0</v>
          </cell>
          <cell r="G13">
            <v>13.28</v>
          </cell>
          <cell r="H13">
            <v>0</v>
          </cell>
          <cell r="I13">
            <v>10.59</v>
          </cell>
          <cell r="J13">
            <v>12.25</v>
          </cell>
          <cell r="K13">
            <v>13.1</v>
          </cell>
          <cell r="L13">
            <v>13.19</v>
          </cell>
          <cell r="M13">
            <v>13.28</v>
          </cell>
          <cell r="N13">
            <v>13.66</v>
          </cell>
          <cell r="O13">
            <v>11.53</v>
          </cell>
          <cell r="P13">
            <v>14.2</v>
          </cell>
          <cell r="Q13">
            <v>16.36</v>
          </cell>
          <cell r="R13">
            <v>17.46</v>
          </cell>
          <cell r="S13">
            <v>17.579999999999998</v>
          </cell>
          <cell r="T13">
            <v>17.690000000000001</v>
          </cell>
          <cell r="U13">
            <v>18.18</v>
          </cell>
          <cell r="V13">
            <v>15.93</v>
          </cell>
        </row>
        <row r="14">
          <cell r="B14" t="str">
            <v>F000187668</v>
          </cell>
          <cell r="C14">
            <v>552818050064017</v>
          </cell>
          <cell r="D14" t="str">
            <v>ADVIL 400MG 8CS NAC</v>
          </cell>
          <cell r="E14" t="str">
            <v>NEGATIVA</v>
          </cell>
          <cell r="F14">
            <v>0</v>
          </cell>
          <cell r="G14">
            <v>13.28</v>
          </cell>
          <cell r="H14">
            <v>0</v>
          </cell>
          <cell r="I14">
            <v>10.59</v>
          </cell>
          <cell r="J14">
            <v>12.25</v>
          </cell>
          <cell r="K14">
            <v>13.1</v>
          </cell>
          <cell r="L14">
            <v>13.19</v>
          </cell>
          <cell r="M14">
            <v>13.28</v>
          </cell>
          <cell r="N14">
            <v>13.66</v>
          </cell>
          <cell r="O14">
            <v>11.53</v>
          </cell>
          <cell r="P14">
            <v>14.2</v>
          </cell>
          <cell r="Q14">
            <v>16.36</v>
          </cell>
          <cell r="R14">
            <v>17.46</v>
          </cell>
          <cell r="S14">
            <v>17.579999999999998</v>
          </cell>
          <cell r="T14">
            <v>17.690000000000001</v>
          </cell>
          <cell r="U14">
            <v>18.18</v>
          </cell>
          <cell r="V14">
            <v>15.93</v>
          </cell>
        </row>
        <row r="15">
          <cell r="B15" t="str">
            <v>F000185154</v>
          </cell>
          <cell r="C15">
            <v>552818050064517</v>
          </cell>
          <cell r="D15" t="str">
            <v>ADVIL 400MG FRX16CS NAC</v>
          </cell>
          <cell r="E15" t="str">
            <v>NEGATIVA</v>
          </cell>
          <cell r="F15">
            <v>0</v>
          </cell>
          <cell r="G15">
            <v>26.49</v>
          </cell>
          <cell r="H15">
            <v>0</v>
          </cell>
          <cell r="I15">
            <v>21.13</v>
          </cell>
          <cell r="J15">
            <v>24.43</v>
          </cell>
          <cell r="K15">
            <v>26.12</v>
          </cell>
          <cell r="L15">
            <v>26.3</v>
          </cell>
          <cell r="M15">
            <v>26.49</v>
          </cell>
          <cell r="N15">
            <v>27.26</v>
          </cell>
          <cell r="O15">
            <v>23.01</v>
          </cell>
          <cell r="P15">
            <v>28.34</v>
          </cell>
          <cell r="Q15">
            <v>32.630000000000003</v>
          </cell>
          <cell r="R15">
            <v>34.82</v>
          </cell>
          <cell r="S15">
            <v>35.049999999999997</v>
          </cell>
          <cell r="T15">
            <v>35.29</v>
          </cell>
          <cell r="U15">
            <v>36.28</v>
          </cell>
          <cell r="V15">
            <v>31.8</v>
          </cell>
        </row>
        <row r="16">
          <cell r="B16" t="str">
            <v>F000129454</v>
          </cell>
          <cell r="C16">
            <v>0</v>
          </cell>
          <cell r="D16" t="str">
            <v>ALDACTONE  TAB 15 MM</v>
          </cell>
          <cell r="E16" t="str">
            <v>POSITIVA</v>
          </cell>
          <cell r="F16">
            <v>0</v>
          </cell>
          <cell r="G16">
            <v>12.33</v>
          </cell>
          <cell r="H16">
            <v>0</v>
          </cell>
          <cell r="I16">
            <v>10.11</v>
          </cell>
          <cell r="J16">
            <v>11.48</v>
          </cell>
          <cell r="K16">
            <v>12.18</v>
          </cell>
          <cell r="L16">
            <v>12.25</v>
          </cell>
          <cell r="M16">
            <v>12.33</v>
          </cell>
          <cell r="N16">
            <v>12.63</v>
          </cell>
          <cell r="O16">
            <v>12.33</v>
          </cell>
          <cell r="P16">
            <v>13.97</v>
          </cell>
          <cell r="Q16">
            <v>15.87</v>
          </cell>
          <cell r="R16">
            <v>16.829999999999998</v>
          </cell>
          <cell r="S16">
            <v>16.93</v>
          </cell>
          <cell r="T16">
            <v>17.04</v>
          </cell>
          <cell r="U16">
            <v>17.46</v>
          </cell>
          <cell r="V16">
            <v>17.04</v>
          </cell>
        </row>
        <row r="17">
          <cell r="B17" t="str">
            <v>F000113387</v>
          </cell>
          <cell r="C17">
            <v>522717110064717</v>
          </cell>
          <cell r="D17" t="str">
            <v>ALDACTONE 100mg TAB 16</v>
          </cell>
          <cell r="E17" t="str">
            <v>POSITIVA</v>
          </cell>
          <cell r="F17">
            <v>0</v>
          </cell>
          <cell r="G17">
            <v>28.13</v>
          </cell>
          <cell r="H17">
            <v>0</v>
          </cell>
          <cell r="I17">
            <v>23.06</v>
          </cell>
          <cell r="J17">
            <v>26.21</v>
          </cell>
          <cell r="K17">
            <v>27.79</v>
          </cell>
          <cell r="L17">
            <v>27.96</v>
          </cell>
          <cell r="M17">
            <v>28.13</v>
          </cell>
          <cell r="N17">
            <v>28.83</v>
          </cell>
          <cell r="O17">
            <v>28.13</v>
          </cell>
          <cell r="P17">
            <v>31.87</v>
          </cell>
          <cell r="Q17">
            <v>36.229999999999997</v>
          </cell>
          <cell r="R17">
            <v>38.42</v>
          </cell>
          <cell r="S17">
            <v>38.65</v>
          </cell>
          <cell r="T17">
            <v>38.880000000000003</v>
          </cell>
          <cell r="U17">
            <v>39.86</v>
          </cell>
          <cell r="V17">
            <v>38.880000000000003</v>
          </cell>
        </row>
        <row r="18">
          <cell r="B18" t="str">
            <v>F000113399</v>
          </cell>
          <cell r="C18">
            <v>522717110064817</v>
          </cell>
          <cell r="D18" t="str">
            <v>ALDACTONE 25mg TAB 30</v>
          </cell>
          <cell r="E18" t="str">
            <v>POSITIVA</v>
          </cell>
          <cell r="F18">
            <v>0</v>
          </cell>
          <cell r="G18">
            <v>24.66</v>
          </cell>
          <cell r="H18">
            <v>0</v>
          </cell>
          <cell r="I18">
            <v>20.22</v>
          </cell>
          <cell r="J18">
            <v>22.98</v>
          </cell>
          <cell r="K18">
            <v>24.37</v>
          </cell>
          <cell r="L18">
            <v>24.51</v>
          </cell>
          <cell r="M18">
            <v>24.66</v>
          </cell>
          <cell r="N18">
            <v>25.28</v>
          </cell>
          <cell r="O18">
            <v>24.66</v>
          </cell>
          <cell r="P18">
            <v>27.95</v>
          </cell>
          <cell r="Q18">
            <v>31.77</v>
          </cell>
          <cell r="R18">
            <v>33.69</v>
          </cell>
          <cell r="S18">
            <v>33.880000000000003</v>
          </cell>
          <cell r="T18">
            <v>34.1</v>
          </cell>
          <cell r="U18">
            <v>34.950000000000003</v>
          </cell>
          <cell r="V18">
            <v>34.1</v>
          </cell>
        </row>
        <row r="19">
          <cell r="B19" t="str">
            <v>F000113401</v>
          </cell>
          <cell r="C19">
            <v>522717110064917</v>
          </cell>
          <cell r="D19" t="str">
            <v>ALDACTONE 50mg TAB 30</v>
          </cell>
          <cell r="E19" t="str">
            <v>POSITIVA</v>
          </cell>
          <cell r="F19">
            <v>0</v>
          </cell>
          <cell r="G19">
            <v>38.81</v>
          </cell>
          <cell r="H19">
            <v>0</v>
          </cell>
          <cell r="I19">
            <v>31.82</v>
          </cell>
          <cell r="J19">
            <v>36.159999999999997</v>
          </cell>
          <cell r="K19">
            <v>38.340000000000003</v>
          </cell>
          <cell r="L19">
            <v>38.58</v>
          </cell>
          <cell r="M19">
            <v>38.81</v>
          </cell>
          <cell r="N19">
            <v>39.78</v>
          </cell>
          <cell r="O19">
            <v>38.81</v>
          </cell>
          <cell r="P19">
            <v>43.98</v>
          </cell>
          <cell r="Q19">
            <v>49.99</v>
          </cell>
          <cell r="R19">
            <v>53</v>
          </cell>
          <cell r="S19">
            <v>53.33</v>
          </cell>
          <cell r="T19">
            <v>53.65</v>
          </cell>
          <cell r="U19">
            <v>54.99</v>
          </cell>
          <cell r="V19">
            <v>53.65</v>
          </cell>
        </row>
        <row r="20">
          <cell r="B20" t="str">
            <v>F000203926</v>
          </cell>
          <cell r="C20">
            <v>522718010073017</v>
          </cell>
          <cell r="D20" t="str">
            <v>ALDAZIDA 50/50mg UCT 2 BLST X 15 EA BR</v>
          </cell>
          <cell r="E20" t="str">
            <v>POSITIVA</v>
          </cell>
          <cell r="F20">
            <v>0</v>
          </cell>
          <cell r="G20">
            <v>31.85</v>
          </cell>
          <cell r="H20">
            <v>0</v>
          </cell>
          <cell r="I20">
            <v>26.11</v>
          </cell>
          <cell r="J20">
            <v>29.68</v>
          </cell>
          <cell r="K20">
            <v>31.47</v>
          </cell>
          <cell r="L20">
            <v>31.66</v>
          </cell>
          <cell r="M20">
            <v>31.85</v>
          </cell>
          <cell r="N20">
            <v>32.65</v>
          </cell>
          <cell r="O20">
            <v>31.85</v>
          </cell>
          <cell r="P20">
            <v>36.090000000000003</v>
          </cell>
          <cell r="Q20">
            <v>41.03</v>
          </cell>
          <cell r="R20">
            <v>43.51</v>
          </cell>
          <cell r="S20">
            <v>43.77</v>
          </cell>
          <cell r="T20">
            <v>44.03</v>
          </cell>
          <cell r="U20">
            <v>45.14</v>
          </cell>
          <cell r="V20">
            <v>44.03</v>
          </cell>
        </row>
        <row r="21">
          <cell r="B21" t="str">
            <v>F000036335</v>
          </cell>
          <cell r="C21">
            <v>522718100082204</v>
          </cell>
          <cell r="D21" t="str">
            <v>ALOND 150mg CAP 2x14 BLS BR</v>
          </cell>
          <cell r="E21" t="str">
            <v>POSITIVA</v>
          </cell>
          <cell r="F21">
            <v>0</v>
          </cell>
          <cell r="G21">
            <v>107.1</v>
          </cell>
          <cell r="H21">
            <v>0</v>
          </cell>
          <cell r="I21">
            <v>87.82</v>
          </cell>
          <cell r="J21">
            <v>99.79</v>
          </cell>
          <cell r="K21">
            <v>105.8</v>
          </cell>
          <cell r="L21">
            <v>106.45</v>
          </cell>
          <cell r="M21">
            <v>107.1</v>
          </cell>
          <cell r="N21">
            <v>109.77</v>
          </cell>
          <cell r="O21">
            <v>107.1</v>
          </cell>
          <cell r="P21">
            <v>121.4</v>
          </cell>
          <cell r="Q21">
            <v>137.94999999999999</v>
          </cell>
          <cell r="R21">
            <v>146.26</v>
          </cell>
          <cell r="S21">
            <v>147.16</v>
          </cell>
          <cell r="T21">
            <v>148.05000000000001</v>
          </cell>
          <cell r="U21">
            <v>151.75</v>
          </cell>
          <cell r="V21">
            <v>148.05000000000001</v>
          </cell>
        </row>
        <row r="22">
          <cell r="B22" t="str">
            <v>F000039227</v>
          </cell>
          <cell r="C22">
            <v>522718100081904</v>
          </cell>
          <cell r="D22" t="str">
            <v>ALOND 25mg CAP 1x10 BLS BR</v>
          </cell>
          <cell r="E22" t="str">
            <v>POSITIVA</v>
          </cell>
          <cell r="F22">
            <v>0</v>
          </cell>
          <cell r="G22">
            <v>9.32</v>
          </cell>
          <cell r="H22">
            <v>0</v>
          </cell>
          <cell r="I22">
            <v>7.64</v>
          </cell>
          <cell r="J22">
            <v>8.68</v>
          </cell>
          <cell r="K22">
            <v>9.1999999999999993</v>
          </cell>
          <cell r="L22">
            <v>9.26</v>
          </cell>
          <cell r="M22">
            <v>9.32</v>
          </cell>
          <cell r="N22">
            <v>9.5500000000000007</v>
          </cell>
          <cell r="O22">
            <v>9.32</v>
          </cell>
          <cell r="P22">
            <v>10.56</v>
          </cell>
          <cell r="Q22">
            <v>12</v>
          </cell>
          <cell r="R22">
            <v>12.72</v>
          </cell>
          <cell r="S22">
            <v>12.8</v>
          </cell>
          <cell r="T22">
            <v>12.88</v>
          </cell>
          <cell r="U22">
            <v>13.2</v>
          </cell>
          <cell r="V22">
            <v>12.88</v>
          </cell>
        </row>
        <row r="23">
          <cell r="B23" t="str">
            <v>F000039224</v>
          </cell>
          <cell r="C23">
            <v>522718100082004</v>
          </cell>
          <cell r="D23" t="str">
            <v>ALOND 75mg CAP 1x10 BLS BR</v>
          </cell>
          <cell r="E23" t="str">
            <v>POSITIVA</v>
          </cell>
          <cell r="F23">
            <v>0</v>
          </cell>
          <cell r="G23">
            <v>24.94</v>
          </cell>
          <cell r="H23">
            <v>0</v>
          </cell>
          <cell r="I23">
            <v>20.45</v>
          </cell>
          <cell r="J23">
            <v>23.23</v>
          </cell>
          <cell r="K23">
            <v>24.63</v>
          </cell>
          <cell r="L23">
            <v>24.78</v>
          </cell>
          <cell r="M23">
            <v>24.94</v>
          </cell>
          <cell r="N23">
            <v>25.56</v>
          </cell>
          <cell r="O23">
            <v>24.94</v>
          </cell>
          <cell r="P23">
            <v>28.27</v>
          </cell>
          <cell r="Q23">
            <v>32.11</v>
          </cell>
          <cell r="R23">
            <v>34.04</v>
          </cell>
          <cell r="S23">
            <v>34.25</v>
          </cell>
          <cell r="T23">
            <v>34.47</v>
          </cell>
          <cell r="U23">
            <v>35.33</v>
          </cell>
          <cell r="V23">
            <v>34.47</v>
          </cell>
        </row>
        <row r="24">
          <cell r="B24" t="str">
            <v>F000036251</v>
          </cell>
          <cell r="C24">
            <v>522718100082104</v>
          </cell>
          <cell r="D24" t="str">
            <v>ALOND 75mg CAP 2x14 BLS BR</v>
          </cell>
          <cell r="E24" t="str">
            <v>POSITIVA</v>
          </cell>
          <cell r="F24">
            <v>0</v>
          </cell>
          <cell r="G24">
            <v>69.819999999999993</v>
          </cell>
          <cell r="H24">
            <v>0</v>
          </cell>
          <cell r="I24">
            <v>57.25</v>
          </cell>
          <cell r="J24">
            <v>65.05</v>
          </cell>
          <cell r="K24">
            <v>68.97</v>
          </cell>
          <cell r="L24">
            <v>69.39</v>
          </cell>
          <cell r="M24">
            <v>69.819999999999993</v>
          </cell>
          <cell r="N24">
            <v>71.56</v>
          </cell>
          <cell r="O24">
            <v>69.819999999999993</v>
          </cell>
          <cell r="P24">
            <v>79.14</v>
          </cell>
          <cell r="Q24">
            <v>89.92</v>
          </cell>
          <cell r="R24">
            <v>95.34</v>
          </cell>
          <cell r="S24">
            <v>95.92</v>
          </cell>
          <cell r="T24">
            <v>96.52</v>
          </cell>
          <cell r="U24">
            <v>98.92</v>
          </cell>
          <cell r="V24">
            <v>96.52</v>
          </cell>
        </row>
        <row r="25">
          <cell r="B25" t="str">
            <v>F000017337</v>
          </cell>
          <cell r="C25">
            <v>522712120030006</v>
          </cell>
          <cell r="D25" t="str">
            <v>ANIDULAFUNGINA SPO 100MG 1-30ML VIAL BR</v>
          </cell>
          <cell r="E25" t="str">
            <v>POSITIVA</v>
          </cell>
          <cell r="F25">
            <v>0</v>
          </cell>
          <cell r="G25">
            <v>259.93</v>
          </cell>
          <cell r="H25">
            <v>0</v>
          </cell>
          <cell r="I25">
            <v>213.14</v>
          </cell>
          <cell r="J25">
            <v>242.21</v>
          </cell>
          <cell r="K25">
            <v>256.8</v>
          </cell>
          <cell r="L25">
            <v>258.35000000000002</v>
          </cell>
          <cell r="M25">
            <v>259.93</v>
          </cell>
          <cell r="N25">
            <v>266.43</v>
          </cell>
          <cell r="O25">
            <v>259.93</v>
          </cell>
          <cell r="P25">
            <v>294.64999999999998</v>
          </cell>
          <cell r="Q25">
            <v>334.84</v>
          </cell>
          <cell r="R25">
            <v>355.01</v>
          </cell>
          <cell r="S25">
            <v>357.15</v>
          </cell>
          <cell r="T25">
            <v>359.34</v>
          </cell>
          <cell r="U25">
            <v>368.32</v>
          </cell>
          <cell r="V25">
            <v>359.34</v>
          </cell>
        </row>
        <row r="26">
          <cell r="B26" t="str">
            <v>F000113405</v>
          </cell>
          <cell r="C26">
            <v>522718030074517</v>
          </cell>
          <cell r="D26" t="str">
            <v>ARACYTIN 100mg SFDPO 1 VIAL BR</v>
          </cell>
          <cell r="E26" t="str">
            <v>POSITIVA</v>
          </cell>
          <cell r="F26">
            <v>0</v>
          </cell>
          <cell r="G26">
            <v>13.24</v>
          </cell>
          <cell r="H26">
            <v>0</v>
          </cell>
          <cell r="I26">
            <v>10.85</v>
          </cell>
          <cell r="J26">
            <v>12.34</v>
          </cell>
          <cell r="K26">
            <v>13.08</v>
          </cell>
          <cell r="L26">
            <v>13.16</v>
          </cell>
          <cell r="M26">
            <v>13.24</v>
          </cell>
          <cell r="N26">
            <v>13.57</v>
          </cell>
          <cell r="O26">
            <v>13.24</v>
          </cell>
          <cell r="P26">
            <v>14.99</v>
          </cell>
          <cell r="Q26">
            <v>17.059999999999999</v>
          </cell>
          <cell r="R26">
            <v>18.079999999999998</v>
          </cell>
          <cell r="S26">
            <v>18.190000000000001</v>
          </cell>
          <cell r="T26">
            <v>18.3</v>
          </cell>
          <cell r="U26">
            <v>18.760000000000002</v>
          </cell>
          <cell r="V26">
            <v>18.3</v>
          </cell>
        </row>
        <row r="27">
          <cell r="B27" t="str">
            <v>F000113407</v>
          </cell>
          <cell r="C27">
            <v>522718030074617</v>
          </cell>
          <cell r="D27" t="str">
            <v>ARACYTIN 100mg/ml SSOL 1x10ml PVL BR</v>
          </cell>
          <cell r="E27" t="str">
            <v>POSITIVA</v>
          </cell>
          <cell r="F27">
            <v>0</v>
          </cell>
          <cell r="G27">
            <v>147.87</v>
          </cell>
          <cell r="H27">
            <v>0</v>
          </cell>
          <cell r="I27">
            <v>121.25</v>
          </cell>
          <cell r="J27">
            <v>137.79</v>
          </cell>
          <cell r="K27">
            <v>146.09</v>
          </cell>
          <cell r="L27">
            <v>146.97</v>
          </cell>
          <cell r="M27">
            <v>147.87</v>
          </cell>
          <cell r="N27">
            <v>151.56</v>
          </cell>
          <cell r="O27">
            <v>147.87</v>
          </cell>
          <cell r="P27">
            <v>167.62</v>
          </cell>
          <cell r="Q27">
            <v>190.49</v>
          </cell>
          <cell r="R27">
            <v>201.96</v>
          </cell>
          <cell r="S27">
            <v>203.18</v>
          </cell>
          <cell r="T27">
            <v>204.42</v>
          </cell>
          <cell r="U27">
            <v>209.52</v>
          </cell>
          <cell r="V27">
            <v>204.42</v>
          </cell>
        </row>
        <row r="28">
          <cell r="B28" t="str">
            <v>F000113409</v>
          </cell>
          <cell r="C28">
            <v>522718030074817</v>
          </cell>
          <cell r="D28" t="str">
            <v>ARACYTIN 20mg/ml SSOL 1x25ml PVL BR</v>
          </cell>
          <cell r="E28" t="str">
            <v>POSITIVA</v>
          </cell>
          <cell r="F28">
            <v>0</v>
          </cell>
          <cell r="G28">
            <v>73.94</v>
          </cell>
          <cell r="H28">
            <v>0</v>
          </cell>
          <cell r="I28">
            <v>60.63</v>
          </cell>
          <cell r="J28">
            <v>68.900000000000006</v>
          </cell>
          <cell r="K28">
            <v>73.05</v>
          </cell>
          <cell r="L28">
            <v>73.489999999999995</v>
          </cell>
          <cell r="M28">
            <v>73.94</v>
          </cell>
          <cell r="N28">
            <v>75.790000000000006</v>
          </cell>
          <cell r="O28">
            <v>73.94</v>
          </cell>
          <cell r="P28">
            <v>83.81</v>
          </cell>
          <cell r="Q28">
            <v>95.25</v>
          </cell>
          <cell r="R28">
            <v>100.99</v>
          </cell>
          <cell r="S28">
            <v>101.6</v>
          </cell>
          <cell r="T28">
            <v>102.22</v>
          </cell>
          <cell r="U28">
            <v>104.78</v>
          </cell>
          <cell r="V28">
            <v>102.22</v>
          </cell>
        </row>
        <row r="29">
          <cell r="B29" t="str">
            <v>F000020518</v>
          </cell>
          <cell r="C29">
            <v>522718030074717</v>
          </cell>
          <cell r="D29" t="str">
            <v>ARACYTIN 20mg/ml SSOL 5x5ml PVL BR</v>
          </cell>
          <cell r="E29" t="str">
            <v>POSITIVA</v>
          </cell>
          <cell r="F29">
            <v>0</v>
          </cell>
          <cell r="G29">
            <v>73.94</v>
          </cell>
          <cell r="H29">
            <v>0</v>
          </cell>
          <cell r="I29">
            <v>60.63</v>
          </cell>
          <cell r="J29">
            <v>68.900000000000006</v>
          </cell>
          <cell r="K29">
            <v>73.05</v>
          </cell>
          <cell r="L29">
            <v>73.489999999999995</v>
          </cell>
          <cell r="M29">
            <v>73.94</v>
          </cell>
          <cell r="N29">
            <v>75.790000000000006</v>
          </cell>
          <cell r="O29">
            <v>73.94</v>
          </cell>
          <cell r="P29">
            <v>83.81</v>
          </cell>
          <cell r="Q29">
            <v>95.25</v>
          </cell>
          <cell r="R29">
            <v>100.99</v>
          </cell>
          <cell r="S29">
            <v>101.6</v>
          </cell>
          <cell r="T29">
            <v>102.22</v>
          </cell>
          <cell r="U29">
            <v>104.78</v>
          </cell>
          <cell r="V29">
            <v>102.22</v>
          </cell>
        </row>
        <row r="30">
          <cell r="B30" t="str">
            <v>F000113411</v>
          </cell>
          <cell r="C30">
            <v>522718030074417</v>
          </cell>
          <cell r="D30" t="str">
            <v>AROMASIN 25mg SCT 2x15 BLST BR</v>
          </cell>
          <cell r="E30" t="str">
            <v>POSITIVA</v>
          </cell>
          <cell r="F30">
            <v>0</v>
          </cell>
          <cell r="G30">
            <v>793.1</v>
          </cell>
          <cell r="H30">
            <v>0</v>
          </cell>
          <cell r="I30">
            <v>650.34</v>
          </cell>
          <cell r="J30">
            <v>739.02</v>
          </cell>
          <cell r="K30">
            <v>783.54</v>
          </cell>
          <cell r="L30">
            <v>788.29</v>
          </cell>
          <cell r="M30">
            <v>793.1</v>
          </cell>
          <cell r="N30">
            <v>812.92</v>
          </cell>
          <cell r="O30">
            <v>793.1</v>
          </cell>
          <cell r="P30">
            <v>899.05</v>
          </cell>
          <cell r="Q30">
            <v>1021.65</v>
          </cell>
          <cell r="R30">
            <v>1083.2</v>
          </cell>
          <cell r="S30">
            <v>1089.76</v>
          </cell>
          <cell r="T30">
            <v>1096.4100000000001</v>
          </cell>
          <cell r="U30">
            <v>1123.81</v>
          </cell>
          <cell r="V30">
            <v>1096.4100000000001</v>
          </cell>
        </row>
        <row r="31">
          <cell r="B31" t="str">
            <v>F000122102</v>
          </cell>
          <cell r="C31">
            <v>0</v>
          </cell>
          <cell r="D31" t="str">
            <v>AROMASIN 25mg SCT 2x15 BLST SAM BR</v>
          </cell>
          <cell r="E31" t="str">
            <v>POSITIVA</v>
          </cell>
          <cell r="F31">
            <v>0</v>
          </cell>
          <cell r="G31">
            <v>793.1</v>
          </cell>
          <cell r="H31">
            <v>0</v>
          </cell>
          <cell r="I31">
            <v>650.34</v>
          </cell>
          <cell r="J31">
            <v>739.02</v>
          </cell>
          <cell r="K31">
            <v>783.54</v>
          </cell>
          <cell r="L31">
            <v>788.29</v>
          </cell>
          <cell r="M31">
            <v>793.1</v>
          </cell>
          <cell r="N31">
            <v>812.92</v>
          </cell>
          <cell r="O31">
            <v>793.1</v>
          </cell>
          <cell r="P31">
            <v>899.05</v>
          </cell>
          <cell r="Q31">
            <v>1021.65</v>
          </cell>
          <cell r="R31">
            <v>1083.19</v>
          </cell>
          <cell r="S31">
            <v>1089.76</v>
          </cell>
          <cell r="T31">
            <v>1096.4100000000001</v>
          </cell>
          <cell r="U31">
            <v>1123.81</v>
          </cell>
          <cell r="V31">
            <v>1096.4100000000001</v>
          </cell>
        </row>
        <row r="32">
          <cell r="B32" t="str">
            <v>F000016864</v>
          </cell>
          <cell r="C32">
            <v>522214030057002</v>
          </cell>
          <cell r="D32" t="str">
            <v>BENEFIX 1000IU/5ml INJ 1x5ml vial BR</v>
          </cell>
          <cell r="E32" t="str">
            <v>POSITIVA</v>
          </cell>
          <cell r="F32">
            <v>0</v>
          </cell>
          <cell r="G32">
            <v>2960.44</v>
          </cell>
          <cell r="H32">
            <v>0</v>
          </cell>
          <cell r="I32">
            <v>2427.56</v>
          </cell>
          <cell r="J32">
            <v>2758.59</v>
          </cell>
          <cell r="K32">
            <v>2924.77</v>
          </cell>
          <cell r="L32">
            <v>2942.49</v>
          </cell>
          <cell r="M32">
            <v>2960.44</v>
          </cell>
          <cell r="N32">
            <v>3034.45</v>
          </cell>
          <cell r="O32">
            <v>2960.44</v>
          </cell>
          <cell r="P32">
            <v>3355.95</v>
          </cell>
          <cell r="Q32">
            <v>3813.59</v>
          </cell>
          <cell r="R32">
            <v>4043.32</v>
          </cell>
          <cell r="S32">
            <v>4067.82</v>
          </cell>
          <cell r="T32">
            <v>4092.63</v>
          </cell>
          <cell r="U32">
            <v>4194.95</v>
          </cell>
          <cell r="V32">
            <v>4092.63</v>
          </cell>
        </row>
        <row r="33">
          <cell r="B33" t="str">
            <v>F000020223</v>
          </cell>
          <cell r="C33">
            <v>522214030057002</v>
          </cell>
          <cell r="D33" t="str">
            <v>BENEFIX 1000IU/5ml INJ 1x5ml vial BR Gov</v>
          </cell>
          <cell r="E33" t="str">
            <v>POSITIVA</v>
          </cell>
          <cell r="F33">
            <v>0</v>
          </cell>
          <cell r="G33">
            <v>2960.44</v>
          </cell>
          <cell r="H33">
            <v>0</v>
          </cell>
          <cell r="I33">
            <v>2427.56</v>
          </cell>
          <cell r="J33">
            <v>2758.59</v>
          </cell>
          <cell r="K33">
            <v>2924.77</v>
          </cell>
          <cell r="L33">
            <v>2942.49</v>
          </cell>
          <cell r="M33">
            <v>2960.44</v>
          </cell>
          <cell r="N33">
            <v>3034.45</v>
          </cell>
          <cell r="O33">
            <v>2960.44</v>
          </cell>
          <cell r="P33">
            <v>3355.95</v>
          </cell>
          <cell r="Q33">
            <v>3813.59</v>
          </cell>
          <cell r="R33">
            <v>4043.32</v>
          </cell>
          <cell r="S33">
            <v>4067.82</v>
          </cell>
          <cell r="T33">
            <v>4092.63</v>
          </cell>
          <cell r="U33">
            <v>4194.95</v>
          </cell>
          <cell r="V33">
            <v>4092.63</v>
          </cell>
        </row>
        <row r="34">
          <cell r="B34" t="str">
            <v>F000016865</v>
          </cell>
          <cell r="C34">
            <v>522214030057102</v>
          </cell>
          <cell r="D34" t="str">
            <v>BENEFIX 2000IU/5ml INJ 1x5ml vial BR</v>
          </cell>
          <cell r="E34" t="str">
            <v>POSITIVA</v>
          </cell>
          <cell r="F34">
            <v>0</v>
          </cell>
          <cell r="G34">
            <v>4678.3999999999996</v>
          </cell>
          <cell r="H34">
            <v>0</v>
          </cell>
          <cell r="I34">
            <v>3836.28</v>
          </cell>
          <cell r="J34">
            <v>4359.41</v>
          </cell>
          <cell r="K34">
            <v>4622.03</v>
          </cell>
          <cell r="L34">
            <v>4650.04</v>
          </cell>
          <cell r="M34">
            <v>4678.3999999999996</v>
          </cell>
          <cell r="N34">
            <v>4795.3599999999997</v>
          </cell>
          <cell r="O34">
            <v>4678.3999999999996</v>
          </cell>
          <cell r="P34">
            <v>5303.43</v>
          </cell>
          <cell r="Q34">
            <v>6026.63</v>
          </cell>
          <cell r="R34">
            <v>6389.69</v>
          </cell>
          <cell r="S34">
            <v>6428.41</v>
          </cell>
          <cell r="T34">
            <v>6467.61</v>
          </cell>
          <cell r="U34">
            <v>6629.3</v>
          </cell>
          <cell r="V34">
            <v>6467.61</v>
          </cell>
        </row>
        <row r="35">
          <cell r="B35" t="str">
            <v>F000020224</v>
          </cell>
          <cell r="C35">
            <v>522214030057102</v>
          </cell>
          <cell r="D35" t="str">
            <v>BENEFIX 2000IU/5ml INJ 1x5ml vial BR Gov</v>
          </cell>
          <cell r="E35" t="str">
            <v>POSITIVA</v>
          </cell>
          <cell r="F35">
            <v>0</v>
          </cell>
          <cell r="G35">
            <v>4678.3999999999996</v>
          </cell>
          <cell r="H35">
            <v>0</v>
          </cell>
          <cell r="I35">
            <v>3836.28</v>
          </cell>
          <cell r="J35">
            <v>4359.41</v>
          </cell>
          <cell r="K35">
            <v>4622.03</v>
          </cell>
          <cell r="L35">
            <v>4650.04</v>
          </cell>
          <cell r="M35">
            <v>4678.3999999999996</v>
          </cell>
          <cell r="N35">
            <v>4795.3599999999997</v>
          </cell>
          <cell r="O35">
            <v>4678.3999999999996</v>
          </cell>
          <cell r="P35">
            <v>5303.43</v>
          </cell>
          <cell r="Q35">
            <v>6026.63</v>
          </cell>
          <cell r="R35">
            <v>6389.69</v>
          </cell>
          <cell r="S35">
            <v>6428.41</v>
          </cell>
          <cell r="T35">
            <v>6467.61</v>
          </cell>
          <cell r="U35">
            <v>6629.3</v>
          </cell>
          <cell r="V35">
            <v>6467.61</v>
          </cell>
        </row>
        <row r="36">
          <cell r="B36" t="str">
            <v>F000016862</v>
          </cell>
          <cell r="C36">
            <v>522214030056802</v>
          </cell>
          <cell r="D36" t="str">
            <v>BENEFIX 250IU/5ml INJ 1x5ml vial BR</v>
          </cell>
          <cell r="E36" t="str">
            <v>POSITIVA</v>
          </cell>
          <cell r="F36">
            <v>0</v>
          </cell>
          <cell r="G36">
            <v>820.06</v>
          </cell>
          <cell r="H36">
            <v>0</v>
          </cell>
          <cell r="I36">
            <v>672.44</v>
          </cell>
          <cell r="J36">
            <v>764.14</v>
          </cell>
          <cell r="K36">
            <v>810.17</v>
          </cell>
          <cell r="L36">
            <v>815.08</v>
          </cell>
          <cell r="M36">
            <v>820.06</v>
          </cell>
          <cell r="N36">
            <v>840.56</v>
          </cell>
          <cell r="O36">
            <v>820.06</v>
          </cell>
          <cell r="P36">
            <v>929.6</v>
          </cell>
          <cell r="Q36">
            <v>1056.3800000000001</v>
          </cell>
          <cell r="R36">
            <v>1120.01</v>
          </cell>
          <cell r="S36">
            <v>1126.8</v>
          </cell>
          <cell r="T36">
            <v>1133.68</v>
          </cell>
          <cell r="U36">
            <v>1162.02</v>
          </cell>
          <cell r="V36">
            <v>1133.68</v>
          </cell>
        </row>
        <row r="37">
          <cell r="B37" t="str">
            <v>F000016863</v>
          </cell>
          <cell r="C37">
            <v>522214030056902</v>
          </cell>
          <cell r="D37" t="str">
            <v>BENEFIX 500IU/5ml INJ 1x5ml vial BR</v>
          </cell>
          <cell r="E37" t="str">
            <v>POSITIVA</v>
          </cell>
          <cell r="F37">
            <v>0</v>
          </cell>
          <cell r="G37">
            <v>1558.08</v>
          </cell>
          <cell r="H37">
            <v>0</v>
          </cell>
          <cell r="I37">
            <v>1277.6199999999999</v>
          </cell>
          <cell r="J37">
            <v>1451.84</v>
          </cell>
          <cell r="K37">
            <v>1539.3</v>
          </cell>
          <cell r="L37">
            <v>1548.63</v>
          </cell>
          <cell r="M37">
            <v>1558.08</v>
          </cell>
          <cell r="N37">
            <v>1597.03</v>
          </cell>
          <cell r="O37">
            <v>1558.08</v>
          </cell>
          <cell r="P37">
            <v>1766.23</v>
          </cell>
          <cell r="Q37">
            <v>2007.08</v>
          </cell>
          <cell r="R37">
            <v>2127.9899999999998</v>
          </cell>
          <cell r="S37">
            <v>2140.89</v>
          </cell>
          <cell r="T37">
            <v>2153.9499999999998</v>
          </cell>
          <cell r="U37">
            <v>2207.8000000000002</v>
          </cell>
          <cell r="V37">
            <v>2153.9499999999998</v>
          </cell>
        </row>
        <row r="38">
          <cell r="B38" t="str">
            <v>F000034320</v>
          </cell>
          <cell r="C38">
            <v>552817060001006</v>
          </cell>
          <cell r="D38" t="str">
            <v>BESILATO ANLOD 10MG 30CP</v>
          </cell>
          <cell r="E38" t="str">
            <v>POSITIVA</v>
          </cell>
          <cell r="F38">
            <v>0</v>
          </cell>
          <cell r="G38">
            <v>57.47</v>
          </cell>
          <cell r="H38">
            <v>0</v>
          </cell>
          <cell r="I38">
            <v>47.12</v>
          </cell>
          <cell r="J38">
            <v>53.55</v>
          </cell>
          <cell r="K38">
            <v>56.77</v>
          </cell>
          <cell r="L38">
            <v>57.12</v>
          </cell>
          <cell r="M38">
            <v>57.47</v>
          </cell>
          <cell r="N38">
            <v>58.9</v>
          </cell>
          <cell r="O38">
            <v>57.47</v>
          </cell>
          <cell r="P38">
            <v>65.14</v>
          </cell>
          <cell r="Q38">
            <v>74.03</v>
          </cell>
          <cell r="R38">
            <v>78.48</v>
          </cell>
          <cell r="S38">
            <v>78.97</v>
          </cell>
          <cell r="T38">
            <v>79.44</v>
          </cell>
          <cell r="U38">
            <v>81.430000000000007</v>
          </cell>
          <cell r="V38">
            <v>79.44</v>
          </cell>
        </row>
        <row r="39">
          <cell r="B39" t="str">
            <v>F000034321</v>
          </cell>
          <cell r="C39">
            <v>552817060001206</v>
          </cell>
          <cell r="D39" t="str">
            <v>BESILATO ANLOD 10MG 60CP</v>
          </cell>
          <cell r="E39" t="str">
            <v>POSITIVA</v>
          </cell>
          <cell r="F39">
            <v>0</v>
          </cell>
          <cell r="G39">
            <v>116.8</v>
          </cell>
          <cell r="H39">
            <v>0</v>
          </cell>
          <cell r="I39">
            <v>95.77</v>
          </cell>
          <cell r="J39">
            <v>108.83</v>
          </cell>
          <cell r="K39">
            <v>115.39</v>
          </cell>
          <cell r="L39">
            <v>116.09</v>
          </cell>
          <cell r="M39">
            <v>116.8</v>
          </cell>
          <cell r="N39">
            <v>119.72</v>
          </cell>
          <cell r="O39">
            <v>116.8</v>
          </cell>
          <cell r="P39">
            <v>132.38999999999999</v>
          </cell>
          <cell r="Q39">
            <v>150.44999999999999</v>
          </cell>
          <cell r="R39">
            <v>159.52000000000001</v>
          </cell>
          <cell r="S39">
            <v>160.49</v>
          </cell>
          <cell r="T39">
            <v>161.47</v>
          </cell>
          <cell r="U39">
            <v>165.51</v>
          </cell>
          <cell r="V39">
            <v>161.47</v>
          </cell>
        </row>
        <row r="40">
          <cell r="B40" t="str">
            <v>F000034318</v>
          </cell>
          <cell r="C40">
            <v>552817060000906</v>
          </cell>
          <cell r="D40" t="str">
            <v>BESILATO ANLOD 5MG 30CP</v>
          </cell>
          <cell r="E40" t="str">
            <v>POSITIVA</v>
          </cell>
          <cell r="F40">
            <v>0</v>
          </cell>
          <cell r="G40">
            <v>29.2</v>
          </cell>
          <cell r="H40">
            <v>0</v>
          </cell>
          <cell r="I40">
            <v>23.94</v>
          </cell>
          <cell r="J40">
            <v>27.21</v>
          </cell>
          <cell r="K40">
            <v>28.85</v>
          </cell>
          <cell r="L40">
            <v>29.03</v>
          </cell>
          <cell r="M40">
            <v>29.2</v>
          </cell>
          <cell r="N40">
            <v>29.93</v>
          </cell>
          <cell r="O40">
            <v>29.2</v>
          </cell>
          <cell r="P40">
            <v>33.090000000000003</v>
          </cell>
          <cell r="Q40">
            <v>37.619999999999997</v>
          </cell>
          <cell r="R40">
            <v>39.880000000000003</v>
          </cell>
          <cell r="S40">
            <v>40.130000000000003</v>
          </cell>
          <cell r="T40">
            <v>40.369999999999997</v>
          </cell>
          <cell r="U40">
            <v>41.38</v>
          </cell>
          <cell r="V40">
            <v>40.369999999999997</v>
          </cell>
        </row>
        <row r="41">
          <cell r="B41" t="str">
            <v>F000034319</v>
          </cell>
          <cell r="C41">
            <v>552817060001106</v>
          </cell>
          <cell r="D41" t="str">
            <v>BESILATO ANLOD 5MG 60CP</v>
          </cell>
          <cell r="E41" t="str">
            <v>POSITIVA</v>
          </cell>
          <cell r="F41">
            <v>0</v>
          </cell>
          <cell r="G41">
            <v>59.29</v>
          </cell>
          <cell r="H41">
            <v>0</v>
          </cell>
          <cell r="I41">
            <v>48.61</v>
          </cell>
          <cell r="J41">
            <v>55.25</v>
          </cell>
          <cell r="K41">
            <v>58.58</v>
          </cell>
          <cell r="L41">
            <v>58.93</v>
          </cell>
          <cell r="M41">
            <v>59.29</v>
          </cell>
          <cell r="N41">
            <v>60.77</v>
          </cell>
          <cell r="O41">
            <v>59.29</v>
          </cell>
          <cell r="P41">
            <v>67.2</v>
          </cell>
          <cell r="Q41">
            <v>76.38</v>
          </cell>
          <cell r="R41">
            <v>80.98</v>
          </cell>
          <cell r="S41">
            <v>81.47</v>
          </cell>
          <cell r="T41">
            <v>81.97</v>
          </cell>
          <cell r="U41">
            <v>84.01</v>
          </cell>
          <cell r="V41">
            <v>81.97</v>
          </cell>
        </row>
        <row r="42">
          <cell r="B42" t="str">
            <v>F000136046</v>
          </cell>
          <cell r="C42">
            <v>0</v>
          </cell>
          <cell r="D42" t="str">
            <v>BEXTRA 40mg SFDPO 10x2ml GV BR</v>
          </cell>
          <cell r="E42" t="str">
            <v>POSITIVA</v>
          </cell>
          <cell r="F42">
            <v>0</v>
          </cell>
          <cell r="G42">
            <v>492.73</v>
          </cell>
          <cell r="H42">
            <v>0</v>
          </cell>
          <cell r="I42">
            <v>404.03</v>
          </cell>
          <cell r="J42">
            <v>459.13</v>
          </cell>
          <cell r="K42">
            <v>486.79</v>
          </cell>
          <cell r="L42">
            <v>489.74</v>
          </cell>
          <cell r="M42">
            <v>492.73</v>
          </cell>
          <cell r="N42">
            <v>505.04</v>
          </cell>
          <cell r="O42">
            <v>492.73</v>
          </cell>
          <cell r="P42">
            <v>558.54</v>
          </cell>
          <cell r="Q42">
            <v>634.72</v>
          </cell>
          <cell r="R42">
            <v>672.95</v>
          </cell>
          <cell r="S42">
            <v>677.03</v>
          </cell>
          <cell r="T42">
            <v>681.17</v>
          </cell>
          <cell r="U42">
            <v>698.18</v>
          </cell>
          <cell r="V42">
            <v>681.17</v>
          </cell>
        </row>
        <row r="43">
          <cell r="B43" t="str">
            <v>F000028811</v>
          </cell>
          <cell r="C43">
            <v>0</v>
          </cell>
          <cell r="D43" t="str">
            <v>BEXTRA 40mg SFDPO 10x2ml GV SAM BR</v>
          </cell>
          <cell r="E43" t="str">
            <v>POSITIVA</v>
          </cell>
          <cell r="F43">
            <v>0</v>
          </cell>
          <cell r="G43">
            <v>492.73</v>
          </cell>
          <cell r="H43">
            <v>0</v>
          </cell>
          <cell r="I43">
            <v>404.03</v>
          </cell>
          <cell r="J43">
            <v>459.13</v>
          </cell>
          <cell r="K43">
            <v>486.79</v>
          </cell>
          <cell r="L43">
            <v>489.74</v>
          </cell>
          <cell r="M43">
            <v>492.73</v>
          </cell>
          <cell r="N43">
            <v>505.04</v>
          </cell>
          <cell r="O43">
            <v>492.73</v>
          </cell>
          <cell r="P43">
            <v>558.54</v>
          </cell>
          <cell r="Q43">
            <v>634.72</v>
          </cell>
          <cell r="R43">
            <v>672.95</v>
          </cell>
          <cell r="S43">
            <v>677.03</v>
          </cell>
          <cell r="T43">
            <v>681.17</v>
          </cell>
          <cell r="U43">
            <v>698.18</v>
          </cell>
          <cell r="V43">
            <v>681.17</v>
          </cell>
        </row>
        <row r="44">
          <cell r="B44" t="str">
            <v>F000028995</v>
          </cell>
          <cell r="C44">
            <v>522235203151414</v>
          </cell>
          <cell r="D44" t="str">
            <v>BEXTRA 40mg SFDPO 10x2ml GVL BR</v>
          </cell>
          <cell r="E44" t="str">
            <v>POSITIVA</v>
          </cell>
          <cell r="F44">
            <v>0</v>
          </cell>
          <cell r="G44">
            <v>492.73</v>
          </cell>
          <cell r="H44">
            <v>0</v>
          </cell>
          <cell r="I44">
            <v>404.03</v>
          </cell>
          <cell r="J44">
            <v>459.13</v>
          </cell>
          <cell r="K44">
            <v>486.79</v>
          </cell>
          <cell r="L44">
            <v>489.74</v>
          </cell>
          <cell r="M44">
            <v>492.73</v>
          </cell>
          <cell r="N44">
            <v>505.05</v>
          </cell>
          <cell r="O44">
            <v>492.73</v>
          </cell>
          <cell r="P44">
            <v>558.54</v>
          </cell>
          <cell r="Q44">
            <v>634.72</v>
          </cell>
          <cell r="R44">
            <v>672.96</v>
          </cell>
          <cell r="S44">
            <v>677.04</v>
          </cell>
          <cell r="T44">
            <v>681.17</v>
          </cell>
          <cell r="U44">
            <v>698.2</v>
          </cell>
          <cell r="V44">
            <v>681.17</v>
          </cell>
        </row>
        <row r="45">
          <cell r="B45" t="str">
            <v>F000133791</v>
          </cell>
          <cell r="C45">
            <v>522235203151414</v>
          </cell>
          <cell r="D45" t="str">
            <v>BEXTRA 40mg SFDPO 10x2ml GVL BR</v>
          </cell>
          <cell r="E45" t="str">
            <v>POSITIVA</v>
          </cell>
          <cell r="F45">
            <v>0</v>
          </cell>
          <cell r="G45">
            <v>492.73</v>
          </cell>
          <cell r="H45">
            <v>0</v>
          </cell>
          <cell r="I45">
            <v>404.03</v>
          </cell>
          <cell r="J45">
            <v>459.13</v>
          </cell>
          <cell r="K45">
            <v>486.79</v>
          </cell>
          <cell r="L45">
            <v>489.74</v>
          </cell>
          <cell r="M45">
            <v>492.73</v>
          </cell>
          <cell r="N45">
            <v>505.05</v>
          </cell>
          <cell r="O45">
            <v>492.73</v>
          </cell>
          <cell r="P45">
            <v>558.54</v>
          </cell>
          <cell r="Q45">
            <v>634.72</v>
          </cell>
          <cell r="R45">
            <v>672.96</v>
          </cell>
          <cell r="S45">
            <v>677.04</v>
          </cell>
          <cell r="T45">
            <v>681.17</v>
          </cell>
          <cell r="U45">
            <v>698.2</v>
          </cell>
          <cell r="V45">
            <v>681.17</v>
          </cell>
        </row>
        <row r="46">
          <cell r="B46" t="str">
            <v>F000028021</v>
          </cell>
          <cell r="C46">
            <v>522235203151414</v>
          </cell>
          <cell r="D46" t="str">
            <v>BEXTRA 40MG SFDPO 10X2ML GVL BR</v>
          </cell>
          <cell r="E46" t="str">
            <v>POSITIVA</v>
          </cell>
          <cell r="F46">
            <v>0</v>
          </cell>
          <cell r="G46">
            <v>492.73</v>
          </cell>
          <cell r="H46">
            <v>0</v>
          </cell>
          <cell r="I46">
            <v>404.03</v>
          </cell>
          <cell r="J46">
            <v>459.13</v>
          </cell>
          <cell r="K46">
            <v>486.79</v>
          </cell>
          <cell r="L46">
            <v>489.74</v>
          </cell>
          <cell r="M46">
            <v>492.73</v>
          </cell>
          <cell r="N46">
            <v>505.05</v>
          </cell>
          <cell r="O46">
            <v>492.73</v>
          </cell>
          <cell r="P46">
            <v>558.54</v>
          </cell>
          <cell r="Q46">
            <v>634.72</v>
          </cell>
          <cell r="R46">
            <v>672.96</v>
          </cell>
          <cell r="S46">
            <v>677.04</v>
          </cell>
          <cell r="T46">
            <v>681.17</v>
          </cell>
          <cell r="U46">
            <v>698.2</v>
          </cell>
          <cell r="V46">
            <v>681.17</v>
          </cell>
        </row>
        <row r="47">
          <cell r="B47" t="str">
            <v>F000033663</v>
          </cell>
          <cell r="C47">
            <v>522235203151414</v>
          </cell>
          <cell r="D47" t="str">
            <v>BEXTRA 40MG SFDPO 10X2ML GVL BR</v>
          </cell>
          <cell r="E47" t="str">
            <v>POSITIVA</v>
          </cell>
          <cell r="F47">
            <v>0</v>
          </cell>
          <cell r="G47">
            <v>492.73</v>
          </cell>
          <cell r="H47">
            <v>0</v>
          </cell>
          <cell r="I47">
            <v>404.03</v>
          </cell>
          <cell r="J47">
            <v>459.13</v>
          </cell>
          <cell r="K47">
            <v>486.79</v>
          </cell>
          <cell r="L47">
            <v>489.74</v>
          </cell>
          <cell r="M47">
            <v>492.73</v>
          </cell>
          <cell r="N47">
            <v>505.05</v>
          </cell>
          <cell r="O47">
            <v>492.73</v>
          </cell>
          <cell r="P47">
            <v>558.54</v>
          </cell>
          <cell r="Q47">
            <v>634.72</v>
          </cell>
          <cell r="R47">
            <v>672.96</v>
          </cell>
          <cell r="S47">
            <v>677.04</v>
          </cell>
          <cell r="T47">
            <v>681.17</v>
          </cell>
          <cell r="U47">
            <v>698.2</v>
          </cell>
          <cell r="V47">
            <v>681.17</v>
          </cell>
        </row>
        <row r="48">
          <cell r="B48" t="str">
            <v>F00005551260</v>
          </cell>
          <cell r="C48">
            <v>0</v>
          </cell>
          <cell r="D48" t="str">
            <v>CAL PLUS MNRL MINIS 200IU 60CT FG (BRZL)*</v>
          </cell>
          <cell r="E48" t="str">
            <v>NEUTRA</v>
          </cell>
          <cell r="F48">
            <v>0</v>
          </cell>
          <cell r="G48">
            <v>65.37</v>
          </cell>
          <cell r="H48">
            <v>0</v>
          </cell>
          <cell r="I48">
            <v>52.53</v>
          </cell>
          <cell r="J48">
            <v>60.44</v>
          </cell>
          <cell r="K48">
            <v>64.489999999999995</v>
          </cell>
          <cell r="L48">
            <v>64.92</v>
          </cell>
          <cell r="M48">
            <v>65.37</v>
          </cell>
          <cell r="N48">
            <v>67.19</v>
          </cell>
          <cell r="O48">
            <v>58.79</v>
          </cell>
          <cell r="P48">
            <v>70.959999999999994</v>
          </cell>
          <cell r="Q48">
            <v>81.38</v>
          </cell>
          <cell r="R48">
            <v>86.7</v>
          </cell>
          <cell r="S48">
            <v>87.26</v>
          </cell>
          <cell r="T48">
            <v>87.85</v>
          </cell>
          <cell r="U48">
            <v>90.23</v>
          </cell>
          <cell r="V48">
            <v>81.27</v>
          </cell>
        </row>
        <row r="49">
          <cell r="B49" t="str">
            <v>F00005550132</v>
          </cell>
          <cell r="C49">
            <v>0</v>
          </cell>
          <cell r="D49" t="str">
            <v>CALTRATE 400 IU +D 30CT (BRAZIL)</v>
          </cell>
          <cell r="E49" t="str">
            <v>NEGATIVA</v>
          </cell>
          <cell r="F49">
            <v>0</v>
          </cell>
          <cell r="G49" t="e">
            <v>#N/A</v>
          </cell>
          <cell r="H49">
            <v>0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</row>
        <row r="50">
          <cell r="B50" t="str">
            <v>F00005550162</v>
          </cell>
          <cell r="C50">
            <v>0</v>
          </cell>
          <cell r="D50" t="str">
            <v>CALTRATE 400 IU +D 60CT (BRAZIL)</v>
          </cell>
          <cell r="E50" t="str">
            <v>NEGATIVA</v>
          </cell>
          <cell r="F50">
            <v>0</v>
          </cell>
          <cell r="G50" t="e">
            <v>#N/A</v>
          </cell>
          <cell r="H50">
            <v>0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</row>
        <row r="51">
          <cell r="B51" t="str">
            <v>F00005550108</v>
          </cell>
          <cell r="C51">
            <v>0</v>
          </cell>
          <cell r="D51" t="str">
            <v>CALTRATE 400IU +D 6CT (BRAZL) COMMERCIAL</v>
          </cell>
          <cell r="E51" t="str">
            <v>NEGATIVA</v>
          </cell>
          <cell r="F51">
            <v>0</v>
          </cell>
          <cell r="G51" t="e">
            <v>#N/A</v>
          </cell>
          <cell r="H51">
            <v>0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</row>
        <row r="52">
          <cell r="B52" t="str">
            <v>F00005550139</v>
          </cell>
          <cell r="C52" t="str">
            <v>N/A</v>
          </cell>
          <cell r="D52" t="str">
            <v>CALTRATE 600+D 200IU 30CT FG (BRAZIL)*</v>
          </cell>
          <cell r="E52" t="str">
            <v>NEUTRA</v>
          </cell>
          <cell r="F52">
            <v>0</v>
          </cell>
          <cell r="G52">
            <v>34.54</v>
          </cell>
          <cell r="H52">
            <v>0</v>
          </cell>
          <cell r="I52">
            <v>27.75</v>
          </cell>
          <cell r="J52">
            <v>31.93</v>
          </cell>
          <cell r="K52">
            <v>34.07</v>
          </cell>
          <cell r="L52">
            <v>34.299999999999997</v>
          </cell>
          <cell r="M52">
            <v>34.54</v>
          </cell>
          <cell r="N52">
            <v>35.5</v>
          </cell>
          <cell r="O52">
            <v>31.06</v>
          </cell>
          <cell r="P52">
            <v>37.479999999999997</v>
          </cell>
          <cell r="Q52">
            <v>42.99</v>
          </cell>
          <cell r="R52">
            <v>45.8</v>
          </cell>
          <cell r="S52">
            <v>46.1</v>
          </cell>
          <cell r="T52">
            <v>46.42</v>
          </cell>
          <cell r="U52">
            <v>47.67</v>
          </cell>
          <cell r="V52">
            <v>42.93</v>
          </cell>
        </row>
        <row r="53">
          <cell r="B53" t="str">
            <v>F00005550170</v>
          </cell>
          <cell r="C53" t="str">
            <v>N/A</v>
          </cell>
          <cell r="D53" t="str">
            <v>CALTRATE 600+D 200IU 60CT FG (BRAZIL)*</v>
          </cell>
          <cell r="E53" t="str">
            <v>NEUTRA</v>
          </cell>
          <cell r="F53">
            <v>0</v>
          </cell>
          <cell r="G53">
            <v>65.37</v>
          </cell>
          <cell r="H53">
            <v>0</v>
          </cell>
          <cell r="I53">
            <v>52.53</v>
          </cell>
          <cell r="J53">
            <v>60.44</v>
          </cell>
          <cell r="K53">
            <v>64.489999999999995</v>
          </cell>
          <cell r="L53">
            <v>64.92</v>
          </cell>
          <cell r="M53">
            <v>65.37</v>
          </cell>
          <cell r="N53">
            <v>67.19</v>
          </cell>
          <cell r="O53">
            <v>58.79</v>
          </cell>
          <cell r="P53">
            <v>70.959999999999994</v>
          </cell>
          <cell r="Q53">
            <v>81.38</v>
          </cell>
          <cell r="R53">
            <v>86.7</v>
          </cell>
          <cell r="S53">
            <v>87.26</v>
          </cell>
          <cell r="T53">
            <v>87.85</v>
          </cell>
          <cell r="U53">
            <v>90.23</v>
          </cell>
          <cell r="V53">
            <v>81.27</v>
          </cell>
        </row>
        <row r="54">
          <cell r="B54" t="str">
            <v>F000185138</v>
          </cell>
          <cell r="C54">
            <v>0</v>
          </cell>
          <cell r="D54" t="str">
            <v>CALTRATE 600+D 30 TB SAMPLE</v>
          </cell>
          <cell r="E54" t="str">
            <v>NEGATIVA</v>
          </cell>
          <cell r="F54">
            <v>0</v>
          </cell>
          <cell r="G54" t="e">
            <v>#N/A</v>
          </cell>
          <cell r="H54">
            <v>0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</row>
        <row r="55">
          <cell r="B55" t="str">
            <v>F000203938</v>
          </cell>
          <cell r="C55">
            <v>0</v>
          </cell>
          <cell r="D55" t="str">
            <v>CALTRATE 600+D 30CP</v>
          </cell>
          <cell r="E55" t="str">
            <v>NEGATIVA</v>
          </cell>
          <cell r="F55">
            <v>0</v>
          </cell>
          <cell r="G55" t="e">
            <v>#N/A</v>
          </cell>
          <cell r="H55">
            <v>0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</row>
        <row r="56">
          <cell r="B56" t="str">
            <v>F000203939</v>
          </cell>
          <cell r="C56">
            <v>0</v>
          </cell>
          <cell r="D56" t="str">
            <v>CALTRATE 600+D 60CP</v>
          </cell>
          <cell r="E56" t="str">
            <v>NEGATIVA</v>
          </cell>
          <cell r="F56">
            <v>0</v>
          </cell>
          <cell r="G56" t="e">
            <v>#N/A</v>
          </cell>
          <cell r="H56">
            <v>0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</row>
        <row r="57">
          <cell r="B57" t="str">
            <v>F000148838</v>
          </cell>
          <cell r="C57">
            <v>0</v>
          </cell>
          <cell r="D57" t="str">
            <v>CALTRATE 600+M 1X30 TB</v>
          </cell>
          <cell r="E57" t="str">
            <v>NEGATIVA</v>
          </cell>
          <cell r="F57">
            <v>0</v>
          </cell>
          <cell r="G57" t="e">
            <v>#N/A</v>
          </cell>
          <cell r="H57">
            <v>0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</row>
        <row r="58">
          <cell r="B58" t="str">
            <v>F000148840</v>
          </cell>
          <cell r="C58">
            <v>0</v>
          </cell>
          <cell r="D58" t="str">
            <v>CALTRATE 600+M 1X60 TB</v>
          </cell>
          <cell r="E58" t="str">
            <v>NEGATIVA</v>
          </cell>
          <cell r="F58">
            <v>0</v>
          </cell>
          <cell r="G58" t="e">
            <v>#N/A</v>
          </cell>
          <cell r="H58">
            <v>0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</row>
        <row r="59">
          <cell r="B59" t="str">
            <v>F000167002</v>
          </cell>
          <cell r="C59">
            <v>522718010070817</v>
          </cell>
          <cell r="D59" t="str">
            <v>CAMPTOSAR 20mg/ml SSOL 1x2ml PVL BR</v>
          </cell>
          <cell r="E59" t="str">
            <v>POSITIVA</v>
          </cell>
          <cell r="F59">
            <v>0</v>
          </cell>
          <cell r="G59">
            <v>814.73</v>
          </cell>
          <cell r="H59">
            <v>0</v>
          </cell>
          <cell r="I59">
            <v>668.07</v>
          </cell>
          <cell r="J59">
            <v>759.18</v>
          </cell>
          <cell r="K59">
            <v>804.92</v>
          </cell>
          <cell r="L59">
            <v>809.8</v>
          </cell>
          <cell r="M59">
            <v>814.73</v>
          </cell>
          <cell r="N59">
            <v>835.1</v>
          </cell>
          <cell r="O59">
            <v>814.73</v>
          </cell>
          <cell r="P59">
            <v>923.56</v>
          </cell>
          <cell r="Q59">
            <v>1049.52</v>
          </cell>
          <cell r="R59">
            <v>1112.75</v>
          </cell>
          <cell r="S59">
            <v>1119.5</v>
          </cell>
          <cell r="T59">
            <v>1126.32</v>
          </cell>
          <cell r="U59">
            <v>1154.48</v>
          </cell>
          <cell r="V59">
            <v>1126.32</v>
          </cell>
        </row>
        <row r="60">
          <cell r="B60" t="str">
            <v>F000166250</v>
          </cell>
          <cell r="C60">
            <v>522718010070917</v>
          </cell>
          <cell r="D60" t="str">
            <v>CAMPTOSAR 20mg/ml SSOL 1x5ml PVL BR</v>
          </cell>
          <cell r="E60" t="str">
            <v>POSITIVA</v>
          </cell>
          <cell r="F60">
            <v>0</v>
          </cell>
          <cell r="G60">
            <v>2012.97</v>
          </cell>
          <cell r="H60">
            <v>0</v>
          </cell>
          <cell r="I60">
            <v>1650.63</v>
          </cell>
          <cell r="J60">
            <v>1875.73</v>
          </cell>
          <cell r="K60">
            <v>1988.72</v>
          </cell>
          <cell r="L60">
            <v>2000.77</v>
          </cell>
          <cell r="M60">
            <v>2012.97</v>
          </cell>
          <cell r="N60">
            <v>2063.3000000000002</v>
          </cell>
          <cell r="O60">
            <v>2012.97</v>
          </cell>
          <cell r="P60">
            <v>2281.89</v>
          </cell>
          <cell r="Q60">
            <v>2593.09</v>
          </cell>
          <cell r="R60">
            <v>2749.29</v>
          </cell>
          <cell r="S60">
            <v>2765.95</v>
          </cell>
          <cell r="T60">
            <v>2782.82</v>
          </cell>
          <cell r="U60">
            <v>2852.39</v>
          </cell>
          <cell r="V60">
            <v>2782.82</v>
          </cell>
        </row>
        <row r="61">
          <cell r="B61" t="str">
            <v>F000142910</v>
          </cell>
          <cell r="C61">
            <v>0</v>
          </cell>
          <cell r="D61" t="str">
            <v>CARDURAN XL 4 mg TAB 1x10 BLST BR SAM</v>
          </cell>
          <cell r="E61" t="str">
            <v>POSITIVA</v>
          </cell>
          <cell r="F61">
            <v>0</v>
          </cell>
          <cell r="G61">
            <v>79.77</v>
          </cell>
          <cell r="H61">
            <v>0</v>
          </cell>
          <cell r="I61">
            <v>65.41</v>
          </cell>
          <cell r="J61">
            <v>74.33</v>
          </cell>
          <cell r="K61">
            <v>78.8</v>
          </cell>
          <cell r="L61">
            <v>79.28</v>
          </cell>
          <cell r="M61">
            <v>79.77</v>
          </cell>
          <cell r="N61">
            <v>81.760000000000005</v>
          </cell>
          <cell r="O61">
            <v>79.77</v>
          </cell>
          <cell r="P61">
            <v>90.42</v>
          </cell>
          <cell r="Q61">
            <v>102.75</v>
          </cell>
          <cell r="R61">
            <v>108.93</v>
          </cell>
          <cell r="S61">
            <v>109.59</v>
          </cell>
          <cell r="T61">
            <v>110.27</v>
          </cell>
          <cell r="U61">
            <v>113.02</v>
          </cell>
          <cell r="V61">
            <v>110.27</v>
          </cell>
        </row>
        <row r="62">
          <cell r="B62" t="str">
            <v>F000106714</v>
          </cell>
          <cell r="C62">
            <v>522717110060817</v>
          </cell>
          <cell r="D62" t="str">
            <v>CARDURAN XL 4 mg TAB 3x10 BLST BR</v>
          </cell>
          <cell r="E62" t="str">
            <v>POSITIVA</v>
          </cell>
          <cell r="F62">
            <v>0</v>
          </cell>
          <cell r="G62">
            <v>239.33</v>
          </cell>
          <cell r="H62">
            <v>0</v>
          </cell>
          <cell r="I62">
            <v>196.25</v>
          </cell>
          <cell r="J62">
            <v>223.01</v>
          </cell>
          <cell r="K62">
            <v>236.45</v>
          </cell>
          <cell r="L62">
            <v>237.88</v>
          </cell>
          <cell r="M62">
            <v>239.33</v>
          </cell>
          <cell r="N62">
            <v>245.32</v>
          </cell>
          <cell r="O62">
            <v>239.33</v>
          </cell>
          <cell r="P62">
            <v>271.3</v>
          </cell>
          <cell r="Q62">
            <v>308.3</v>
          </cell>
          <cell r="R62">
            <v>326.88</v>
          </cell>
          <cell r="S62">
            <v>328.86</v>
          </cell>
          <cell r="T62">
            <v>330.86</v>
          </cell>
          <cell r="U62">
            <v>339.14</v>
          </cell>
          <cell r="V62">
            <v>330.86</v>
          </cell>
        </row>
        <row r="63">
          <cell r="B63" t="str">
            <v>F000204161</v>
          </cell>
          <cell r="C63">
            <v>522718040080017</v>
          </cell>
          <cell r="D63" t="str">
            <v>CARTRAX  20mg/30mg/g VAGCR 1ATUBx35g BR</v>
          </cell>
          <cell r="E63" t="str">
            <v>NEGATIVA</v>
          </cell>
          <cell r="F63">
            <v>0</v>
          </cell>
          <cell r="G63">
            <v>59.99</v>
          </cell>
          <cell r="H63">
            <v>0</v>
          </cell>
          <cell r="I63">
            <v>47.87</v>
          </cell>
          <cell r="J63">
            <v>55.32</v>
          </cell>
          <cell r="K63">
            <v>59.15</v>
          </cell>
          <cell r="L63">
            <v>59.57</v>
          </cell>
          <cell r="M63">
            <v>59.99</v>
          </cell>
          <cell r="N63">
            <v>61.72</v>
          </cell>
          <cell r="O63">
            <v>52.12</v>
          </cell>
          <cell r="P63">
            <v>64.209999999999994</v>
          </cell>
          <cell r="Q63">
            <v>73.89</v>
          </cell>
          <cell r="R63">
            <v>78.84</v>
          </cell>
          <cell r="S63">
            <v>79.38</v>
          </cell>
          <cell r="T63">
            <v>79.92</v>
          </cell>
          <cell r="U63">
            <v>82.15</v>
          </cell>
          <cell r="V63">
            <v>72.05</v>
          </cell>
        </row>
        <row r="64">
          <cell r="B64" t="str">
            <v>F000204246</v>
          </cell>
          <cell r="C64">
            <v>0</v>
          </cell>
          <cell r="D64" t="str">
            <v>CARTRAX  20mg/30mg/g VAGCR 1X35g BR SAM</v>
          </cell>
          <cell r="E64" t="str">
            <v>NEGATIVA</v>
          </cell>
          <cell r="F64">
            <v>0</v>
          </cell>
          <cell r="G64">
            <v>59.99</v>
          </cell>
          <cell r="H64">
            <v>0</v>
          </cell>
          <cell r="I64">
            <v>47.87</v>
          </cell>
          <cell r="J64">
            <v>55.32</v>
          </cell>
          <cell r="K64">
            <v>59.15</v>
          </cell>
          <cell r="L64">
            <v>59.57</v>
          </cell>
          <cell r="M64">
            <v>59.99</v>
          </cell>
          <cell r="N64">
            <v>61.72</v>
          </cell>
          <cell r="O64">
            <v>52.12</v>
          </cell>
          <cell r="P64">
            <v>64.209999999999994</v>
          </cell>
          <cell r="Q64">
            <v>73.89</v>
          </cell>
          <cell r="R64">
            <v>78.84</v>
          </cell>
          <cell r="S64">
            <v>79.38</v>
          </cell>
          <cell r="T64">
            <v>79.92</v>
          </cell>
          <cell r="U64">
            <v>82.15</v>
          </cell>
          <cell r="V64">
            <v>72.05</v>
          </cell>
        </row>
        <row r="65">
          <cell r="B65" t="str">
            <v>F000113417</v>
          </cell>
          <cell r="C65">
            <v>522718030077917</v>
          </cell>
          <cell r="D65" t="str">
            <v>CAVERJECT 10mcg/ml SFDPO 1x1ml VIAL BR</v>
          </cell>
          <cell r="E65" t="str">
            <v>NEGATIVA</v>
          </cell>
          <cell r="F65">
            <v>0</v>
          </cell>
          <cell r="G65">
            <v>64.760000000000005</v>
          </cell>
          <cell r="H65">
            <v>0</v>
          </cell>
          <cell r="I65">
            <v>51.67</v>
          </cell>
          <cell r="J65">
            <v>59.72</v>
          </cell>
          <cell r="K65">
            <v>63.86</v>
          </cell>
          <cell r="L65">
            <v>64.31</v>
          </cell>
          <cell r="M65">
            <v>64.760000000000005</v>
          </cell>
          <cell r="N65">
            <v>66.63</v>
          </cell>
          <cell r="O65">
            <v>56.27</v>
          </cell>
          <cell r="P65">
            <v>69.31</v>
          </cell>
          <cell r="Q65">
            <v>79.77</v>
          </cell>
          <cell r="R65">
            <v>85.12</v>
          </cell>
          <cell r="S65">
            <v>85.7</v>
          </cell>
          <cell r="T65">
            <v>86.28</v>
          </cell>
          <cell r="U65">
            <v>88.69</v>
          </cell>
          <cell r="V65">
            <v>77.78</v>
          </cell>
        </row>
        <row r="66">
          <cell r="B66" t="str">
            <v>F000116653</v>
          </cell>
          <cell r="C66">
            <v>522718030078017</v>
          </cell>
          <cell r="D66" t="str">
            <v>CAVERJECT 20mcg/ml SFDPO 1x1ml VIAL BR</v>
          </cell>
          <cell r="E66" t="str">
            <v>NEGATIVA</v>
          </cell>
          <cell r="F66">
            <v>0</v>
          </cell>
          <cell r="G66">
            <v>91.23</v>
          </cell>
          <cell r="H66">
            <v>0</v>
          </cell>
          <cell r="I66">
            <v>72.8</v>
          </cell>
          <cell r="J66">
            <v>84.13</v>
          </cell>
          <cell r="K66">
            <v>89.96</v>
          </cell>
          <cell r="L66">
            <v>90.59</v>
          </cell>
          <cell r="M66">
            <v>91.23</v>
          </cell>
          <cell r="N66">
            <v>93.87</v>
          </cell>
          <cell r="O66">
            <v>79.27</v>
          </cell>
          <cell r="P66">
            <v>97.65</v>
          </cell>
          <cell r="Q66">
            <v>112.38</v>
          </cell>
          <cell r="R66">
            <v>119.91</v>
          </cell>
          <cell r="S66">
            <v>120.72</v>
          </cell>
          <cell r="T66">
            <v>121.54</v>
          </cell>
          <cell r="U66">
            <v>124.94</v>
          </cell>
          <cell r="V66">
            <v>109.58</v>
          </cell>
        </row>
        <row r="67">
          <cell r="B67" t="str">
            <v>F000203928</v>
          </cell>
          <cell r="C67">
            <v>522718030075817</v>
          </cell>
          <cell r="D67" t="str">
            <v>CELEBRA 100mg HFC 2 BLSTx10 EA BR (C1)</v>
          </cell>
          <cell r="E67" t="str">
            <v>POSITIVA</v>
          </cell>
          <cell r="F67">
            <v>0</v>
          </cell>
          <cell r="G67">
            <v>50.66</v>
          </cell>
          <cell r="H67">
            <v>0</v>
          </cell>
          <cell r="I67">
            <v>41.54</v>
          </cell>
          <cell r="J67">
            <v>47.21</v>
          </cell>
          <cell r="K67">
            <v>50.05</v>
          </cell>
          <cell r="L67">
            <v>50.36</v>
          </cell>
          <cell r="M67">
            <v>50.66</v>
          </cell>
          <cell r="N67">
            <v>51.93</v>
          </cell>
          <cell r="O67">
            <v>50.66</v>
          </cell>
          <cell r="P67">
            <v>57.42</v>
          </cell>
          <cell r="Q67">
            <v>65.27</v>
          </cell>
          <cell r="R67">
            <v>69.19</v>
          </cell>
          <cell r="S67">
            <v>69.62</v>
          </cell>
          <cell r="T67">
            <v>70.040000000000006</v>
          </cell>
          <cell r="U67">
            <v>71.790000000000006</v>
          </cell>
          <cell r="V67">
            <v>70.040000000000006</v>
          </cell>
        </row>
        <row r="68">
          <cell r="B68" t="str">
            <v>F000024840</v>
          </cell>
          <cell r="C68">
            <v>522718030075417</v>
          </cell>
          <cell r="D68" t="str">
            <v>CELEBRA 200MG CAP 3x10 BLST GOV</v>
          </cell>
          <cell r="E68" t="str">
            <v>POSITIVA</v>
          </cell>
          <cell r="F68">
            <v>0</v>
          </cell>
          <cell r="G68">
            <v>121.87</v>
          </cell>
          <cell r="H68">
            <v>0</v>
          </cell>
          <cell r="I68">
            <v>99.93</v>
          </cell>
          <cell r="J68">
            <v>113.56</v>
          </cell>
          <cell r="K68">
            <v>120.4</v>
          </cell>
          <cell r="L68">
            <v>121.13</v>
          </cell>
          <cell r="M68">
            <v>121.87</v>
          </cell>
          <cell r="N68">
            <v>124.91</v>
          </cell>
          <cell r="O68">
            <v>121.87</v>
          </cell>
          <cell r="P68">
            <v>138.13999999999999</v>
          </cell>
          <cell r="Q68">
            <v>156.99</v>
          </cell>
          <cell r="R68">
            <v>166.45</v>
          </cell>
          <cell r="S68">
            <v>167.46</v>
          </cell>
          <cell r="T68">
            <v>168.48</v>
          </cell>
          <cell r="U68">
            <v>172.68</v>
          </cell>
          <cell r="V68">
            <v>168.48</v>
          </cell>
        </row>
        <row r="69">
          <cell r="B69" t="str">
            <v>F000203929</v>
          </cell>
          <cell r="C69">
            <v>522718030075517</v>
          </cell>
          <cell r="D69" t="str">
            <v>CELEBRA 200mg HFC 1 BLSTx10 EA BR (C1)</v>
          </cell>
          <cell r="E69" t="str">
            <v>POSITIVA</v>
          </cell>
          <cell r="F69">
            <v>0</v>
          </cell>
          <cell r="G69">
            <v>41.7</v>
          </cell>
          <cell r="H69">
            <v>0</v>
          </cell>
          <cell r="I69">
            <v>34.19</v>
          </cell>
          <cell r="J69">
            <v>38.86</v>
          </cell>
          <cell r="K69">
            <v>41.2</v>
          </cell>
          <cell r="L69">
            <v>41.45</v>
          </cell>
          <cell r="M69">
            <v>41.7</v>
          </cell>
          <cell r="N69">
            <v>42.74</v>
          </cell>
          <cell r="O69">
            <v>41.7</v>
          </cell>
          <cell r="P69">
            <v>47.26</v>
          </cell>
          <cell r="Q69">
            <v>53.72</v>
          </cell>
          <cell r="R69">
            <v>56.96</v>
          </cell>
          <cell r="S69">
            <v>57.3</v>
          </cell>
          <cell r="T69">
            <v>57.65</v>
          </cell>
          <cell r="U69">
            <v>59.09</v>
          </cell>
          <cell r="V69">
            <v>57.65</v>
          </cell>
        </row>
        <row r="70">
          <cell r="B70" t="str">
            <v>F000203932</v>
          </cell>
          <cell r="C70">
            <v>522718030075717</v>
          </cell>
          <cell r="D70" t="str">
            <v>CELEBRA 200mg HFC 1 BLSTx15 EA BR (C1)</v>
          </cell>
          <cell r="E70" t="str">
            <v>POSITIVA</v>
          </cell>
          <cell r="F70">
            <v>0</v>
          </cell>
          <cell r="G70">
            <v>61.71</v>
          </cell>
          <cell r="H70">
            <v>0</v>
          </cell>
          <cell r="I70">
            <v>50.6</v>
          </cell>
          <cell r="J70">
            <v>57.5</v>
          </cell>
          <cell r="K70">
            <v>60.97</v>
          </cell>
          <cell r="L70">
            <v>61.34</v>
          </cell>
          <cell r="M70">
            <v>61.71</v>
          </cell>
          <cell r="N70">
            <v>63.25</v>
          </cell>
          <cell r="O70">
            <v>61.71</v>
          </cell>
          <cell r="P70">
            <v>69.95</v>
          </cell>
          <cell r="Q70">
            <v>79.489999999999995</v>
          </cell>
          <cell r="R70">
            <v>84.29</v>
          </cell>
          <cell r="S70">
            <v>84.8</v>
          </cell>
          <cell r="T70">
            <v>85.31</v>
          </cell>
          <cell r="U70">
            <v>87.44</v>
          </cell>
          <cell r="V70">
            <v>85.31</v>
          </cell>
        </row>
        <row r="71">
          <cell r="B71" t="str">
            <v>F000203927</v>
          </cell>
          <cell r="C71">
            <v>522718030075617</v>
          </cell>
          <cell r="D71" t="str">
            <v>CELEBRA 200mg HFC 1 BLSTx4 EA BR (C1)</v>
          </cell>
          <cell r="E71" t="str">
            <v>POSITIVA</v>
          </cell>
          <cell r="F71">
            <v>0</v>
          </cell>
          <cell r="G71">
            <v>16.46</v>
          </cell>
          <cell r="H71">
            <v>0</v>
          </cell>
          <cell r="I71">
            <v>13.49</v>
          </cell>
          <cell r="J71">
            <v>15.34</v>
          </cell>
          <cell r="K71">
            <v>16.260000000000002</v>
          </cell>
          <cell r="L71">
            <v>16.36</v>
          </cell>
          <cell r="M71">
            <v>16.46</v>
          </cell>
          <cell r="N71">
            <v>16.87</v>
          </cell>
          <cell r="O71">
            <v>16.46</v>
          </cell>
          <cell r="P71">
            <v>18.64</v>
          </cell>
          <cell r="Q71">
            <v>21.21</v>
          </cell>
          <cell r="R71">
            <v>22.48</v>
          </cell>
          <cell r="S71">
            <v>22.62</v>
          </cell>
          <cell r="T71">
            <v>22.76</v>
          </cell>
          <cell r="U71">
            <v>23.32</v>
          </cell>
          <cell r="V71">
            <v>22.76</v>
          </cell>
        </row>
        <row r="72">
          <cell r="B72" t="str">
            <v>F000204249</v>
          </cell>
          <cell r="C72">
            <v>0</v>
          </cell>
          <cell r="D72" t="str">
            <v>CELEBRA 200mg HFC 1 BLSTx4 EA BR SAM(C1)</v>
          </cell>
          <cell r="E72" t="str">
            <v>POSITIVA</v>
          </cell>
          <cell r="F72">
            <v>0</v>
          </cell>
          <cell r="G72">
            <v>16.46</v>
          </cell>
          <cell r="H72">
            <v>0</v>
          </cell>
          <cell r="I72">
            <v>13.49</v>
          </cell>
          <cell r="J72">
            <v>15.33</v>
          </cell>
          <cell r="K72">
            <v>16.260000000000002</v>
          </cell>
          <cell r="L72">
            <v>16.36</v>
          </cell>
          <cell r="M72">
            <v>16.46</v>
          </cell>
          <cell r="N72">
            <v>16.87</v>
          </cell>
          <cell r="O72">
            <v>16.46</v>
          </cell>
          <cell r="P72">
            <v>18.64</v>
          </cell>
          <cell r="Q72">
            <v>21.19</v>
          </cell>
          <cell r="R72">
            <v>22.47</v>
          </cell>
          <cell r="S72">
            <v>22.61</v>
          </cell>
          <cell r="T72">
            <v>22.75</v>
          </cell>
          <cell r="U72">
            <v>23.32</v>
          </cell>
          <cell r="V72">
            <v>22.75</v>
          </cell>
        </row>
        <row r="73">
          <cell r="B73" t="str">
            <v>F000203930</v>
          </cell>
          <cell r="C73">
            <v>522718030075417</v>
          </cell>
          <cell r="D73" t="str">
            <v>CELEBRA 200mg HFC 3 BLSTx10 EA BR (C1)</v>
          </cell>
          <cell r="E73" t="str">
            <v>POSITIVA</v>
          </cell>
          <cell r="F73">
            <v>0</v>
          </cell>
          <cell r="G73">
            <v>121.87</v>
          </cell>
          <cell r="H73">
            <v>0</v>
          </cell>
          <cell r="I73">
            <v>99.93</v>
          </cell>
          <cell r="J73">
            <v>113.56</v>
          </cell>
          <cell r="K73">
            <v>120.4</v>
          </cell>
          <cell r="L73">
            <v>121.13</v>
          </cell>
          <cell r="M73">
            <v>121.87</v>
          </cell>
          <cell r="N73">
            <v>124.91</v>
          </cell>
          <cell r="O73">
            <v>121.87</v>
          </cell>
          <cell r="P73">
            <v>138.13999999999999</v>
          </cell>
          <cell r="Q73">
            <v>156.99</v>
          </cell>
          <cell r="R73">
            <v>166.45</v>
          </cell>
          <cell r="S73">
            <v>167.46</v>
          </cell>
          <cell r="T73">
            <v>168.48</v>
          </cell>
          <cell r="U73">
            <v>172.68</v>
          </cell>
          <cell r="V73">
            <v>168.48</v>
          </cell>
        </row>
        <row r="74">
          <cell r="B74" t="str">
            <v>F000024672</v>
          </cell>
          <cell r="C74">
            <v>0</v>
          </cell>
          <cell r="D74" t="str">
            <v>CELECOXIBE 100MG CAP 1x20 BLST</v>
          </cell>
          <cell r="E74" t="str">
            <v>POSITIVA</v>
          </cell>
          <cell r="F74">
            <v>0</v>
          </cell>
          <cell r="G74">
            <v>4.38</v>
          </cell>
          <cell r="H74">
            <v>0</v>
          </cell>
          <cell r="I74">
            <v>3.59</v>
          </cell>
          <cell r="J74">
            <v>4.08</v>
          </cell>
          <cell r="K74">
            <v>4.32</v>
          </cell>
          <cell r="L74">
            <v>4.3499999999999996</v>
          </cell>
          <cell r="M74">
            <v>4.38</v>
          </cell>
          <cell r="N74">
            <v>4.4800000000000004</v>
          </cell>
          <cell r="O74">
            <v>4.38</v>
          </cell>
          <cell r="P74">
            <v>4.96</v>
          </cell>
          <cell r="Q74">
            <v>5.64</v>
          </cell>
          <cell r="R74">
            <v>5.97</v>
          </cell>
          <cell r="S74">
            <v>6.01</v>
          </cell>
          <cell r="T74">
            <v>6.05</v>
          </cell>
          <cell r="U74">
            <v>6.19</v>
          </cell>
          <cell r="V74">
            <v>6.05</v>
          </cell>
        </row>
        <row r="75">
          <cell r="B75" t="str">
            <v>F000024673</v>
          </cell>
          <cell r="C75">
            <v>0</v>
          </cell>
          <cell r="D75" t="str">
            <v>CELECOXIBE 200MG CAP 1x10 BLST</v>
          </cell>
          <cell r="E75" t="str">
            <v>POSITIVA</v>
          </cell>
          <cell r="F75">
            <v>0</v>
          </cell>
          <cell r="G75">
            <v>2.8</v>
          </cell>
          <cell r="H75">
            <v>0</v>
          </cell>
          <cell r="I75">
            <v>2.29</v>
          </cell>
          <cell r="J75">
            <v>2.6</v>
          </cell>
          <cell r="K75">
            <v>2.76</v>
          </cell>
          <cell r="L75">
            <v>2.78</v>
          </cell>
          <cell r="M75">
            <v>2.8</v>
          </cell>
          <cell r="N75">
            <v>2.87</v>
          </cell>
          <cell r="O75">
            <v>2.8</v>
          </cell>
          <cell r="P75">
            <v>3.16</v>
          </cell>
          <cell r="Q75">
            <v>3.59</v>
          </cell>
          <cell r="R75">
            <v>3.81</v>
          </cell>
          <cell r="S75">
            <v>3.84</v>
          </cell>
          <cell r="T75">
            <v>3.87</v>
          </cell>
          <cell r="U75">
            <v>3.96</v>
          </cell>
          <cell r="V75">
            <v>3.87</v>
          </cell>
        </row>
        <row r="76">
          <cell r="B76" t="str">
            <v>F000024674</v>
          </cell>
          <cell r="C76">
            <v>0</v>
          </cell>
          <cell r="D76" t="str">
            <v>CELECOXIBE 200MG CAP 1x15 BLST</v>
          </cell>
          <cell r="E76" t="str">
            <v>POSITIVA</v>
          </cell>
          <cell r="F76">
            <v>0</v>
          </cell>
          <cell r="G76">
            <v>5.16</v>
          </cell>
          <cell r="H76">
            <v>0</v>
          </cell>
          <cell r="I76">
            <v>4.2300000000000004</v>
          </cell>
          <cell r="J76">
            <v>4.8</v>
          </cell>
          <cell r="K76">
            <v>5.09</v>
          </cell>
          <cell r="L76">
            <v>5.12</v>
          </cell>
          <cell r="M76">
            <v>5.16</v>
          </cell>
          <cell r="N76">
            <v>5.28</v>
          </cell>
          <cell r="O76">
            <v>5.16</v>
          </cell>
          <cell r="P76">
            <v>5.84</v>
          </cell>
          <cell r="Q76">
            <v>6.63</v>
          </cell>
          <cell r="R76">
            <v>7.03</v>
          </cell>
          <cell r="S76">
            <v>7.07</v>
          </cell>
          <cell r="T76">
            <v>7.13</v>
          </cell>
          <cell r="U76">
            <v>7.29</v>
          </cell>
          <cell r="V76">
            <v>7.13</v>
          </cell>
        </row>
        <row r="77">
          <cell r="B77" t="str">
            <v>F000024675</v>
          </cell>
          <cell r="C77">
            <v>0</v>
          </cell>
          <cell r="D77" t="str">
            <v>CELECOXIBE 200MG CAP 1x30 BLST</v>
          </cell>
          <cell r="E77" t="str">
            <v>POSITIVA</v>
          </cell>
          <cell r="F77">
            <v>0</v>
          </cell>
          <cell r="G77">
            <v>9.98</v>
          </cell>
          <cell r="H77">
            <v>0</v>
          </cell>
          <cell r="I77">
            <v>8.18</v>
          </cell>
          <cell r="J77">
            <v>9.2899999999999991</v>
          </cell>
          <cell r="K77">
            <v>9.85</v>
          </cell>
          <cell r="L77">
            <v>9.91</v>
          </cell>
          <cell r="M77">
            <v>9.98</v>
          </cell>
          <cell r="N77">
            <v>10.220000000000001</v>
          </cell>
          <cell r="O77">
            <v>9.98</v>
          </cell>
          <cell r="P77">
            <v>11.3</v>
          </cell>
          <cell r="Q77">
            <v>12.84</v>
          </cell>
          <cell r="R77">
            <v>13.61</v>
          </cell>
          <cell r="S77">
            <v>13.69</v>
          </cell>
          <cell r="T77">
            <v>13.79</v>
          </cell>
          <cell r="U77">
            <v>14.12</v>
          </cell>
          <cell r="V77">
            <v>13.79</v>
          </cell>
        </row>
        <row r="78">
          <cell r="B78" t="str">
            <v>F000018248</v>
          </cell>
          <cell r="C78">
            <v>0</v>
          </cell>
          <cell r="D78" t="str">
            <v>CENTRUM BASE 1X150 BTL BR*</v>
          </cell>
          <cell r="E78" t="str">
            <v>NEUTRA</v>
          </cell>
          <cell r="F78">
            <v>0</v>
          </cell>
          <cell r="G78">
            <v>151.41999999999999</v>
          </cell>
          <cell r="H78">
            <v>0</v>
          </cell>
          <cell r="I78">
            <v>121.68</v>
          </cell>
          <cell r="J78">
            <v>140.01</v>
          </cell>
          <cell r="K78">
            <v>149.38999999999999</v>
          </cell>
          <cell r="L78">
            <v>150.38999999999999</v>
          </cell>
          <cell r="M78">
            <v>151.41999999999999</v>
          </cell>
          <cell r="N78">
            <v>155.63999999999999</v>
          </cell>
          <cell r="O78">
            <v>136.18</v>
          </cell>
          <cell r="P78">
            <v>164.38</v>
          </cell>
          <cell r="Q78">
            <v>188.53</v>
          </cell>
          <cell r="R78">
            <v>200.84</v>
          </cell>
          <cell r="S78">
            <v>202.15</v>
          </cell>
          <cell r="T78">
            <v>203.5</v>
          </cell>
          <cell r="U78">
            <v>209.02</v>
          </cell>
          <cell r="V78">
            <v>188.26</v>
          </cell>
        </row>
        <row r="79">
          <cell r="B79" t="str">
            <v>F000018243</v>
          </cell>
          <cell r="C79">
            <v>0</v>
          </cell>
          <cell r="D79" t="str">
            <v>CENTRUM BASE 1X30 BTL BR*</v>
          </cell>
          <cell r="E79" t="str">
            <v>NEUTRA</v>
          </cell>
          <cell r="F79">
            <v>0</v>
          </cell>
          <cell r="G79">
            <v>43.39</v>
          </cell>
          <cell r="H79">
            <v>0</v>
          </cell>
          <cell r="I79">
            <v>34.86</v>
          </cell>
          <cell r="J79">
            <v>40.119999999999997</v>
          </cell>
          <cell r="K79">
            <v>42.8</v>
          </cell>
          <cell r="L79">
            <v>43.09</v>
          </cell>
          <cell r="M79">
            <v>43.39</v>
          </cell>
          <cell r="N79">
            <v>44.6</v>
          </cell>
          <cell r="O79">
            <v>39.020000000000003</v>
          </cell>
          <cell r="P79">
            <v>47.09</v>
          </cell>
          <cell r="Q79">
            <v>54.02</v>
          </cell>
          <cell r="R79">
            <v>57.54</v>
          </cell>
          <cell r="S79">
            <v>57.92</v>
          </cell>
          <cell r="T79">
            <v>58.31</v>
          </cell>
          <cell r="U79">
            <v>59.89</v>
          </cell>
          <cell r="V79">
            <v>53.94</v>
          </cell>
        </row>
        <row r="80">
          <cell r="B80" t="str">
            <v>F000018244</v>
          </cell>
          <cell r="C80">
            <v>0</v>
          </cell>
          <cell r="D80" t="str">
            <v>CENTRUM BASE 1X60 BTL BR*</v>
          </cell>
          <cell r="E80" t="str">
            <v>NEUTRA</v>
          </cell>
          <cell r="F80">
            <v>0</v>
          </cell>
          <cell r="G80">
            <v>77.11</v>
          </cell>
          <cell r="H80">
            <v>0</v>
          </cell>
          <cell r="I80">
            <v>61.96</v>
          </cell>
          <cell r="J80">
            <v>71.3</v>
          </cell>
          <cell r="K80">
            <v>76.069999999999993</v>
          </cell>
          <cell r="L80">
            <v>76.59</v>
          </cell>
          <cell r="M80">
            <v>77.11</v>
          </cell>
          <cell r="N80">
            <v>79.260000000000005</v>
          </cell>
          <cell r="O80">
            <v>69.349999999999994</v>
          </cell>
          <cell r="P80">
            <v>83.7</v>
          </cell>
          <cell r="Q80">
            <v>96.01</v>
          </cell>
          <cell r="R80">
            <v>102.27</v>
          </cell>
          <cell r="S80">
            <v>102.95</v>
          </cell>
          <cell r="T80">
            <v>103.63</v>
          </cell>
          <cell r="U80">
            <v>106.44</v>
          </cell>
          <cell r="V80">
            <v>95.87</v>
          </cell>
        </row>
        <row r="81">
          <cell r="B81" t="str">
            <v>F000037349</v>
          </cell>
          <cell r="C81">
            <v>0</v>
          </cell>
          <cell r="D81" t="str">
            <v>CENTRUM BASE 60CP+30CP KIT*</v>
          </cell>
          <cell r="E81" t="str">
            <v>NEUTRA</v>
          </cell>
          <cell r="F81">
            <v>0</v>
          </cell>
          <cell r="G81">
            <v>77.11</v>
          </cell>
          <cell r="H81">
            <v>0</v>
          </cell>
          <cell r="I81">
            <v>61.96</v>
          </cell>
          <cell r="J81">
            <v>71.3</v>
          </cell>
          <cell r="K81">
            <v>76.069999999999993</v>
          </cell>
          <cell r="L81">
            <v>76.59</v>
          </cell>
          <cell r="M81">
            <v>77.11</v>
          </cell>
          <cell r="N81">
            <v>79.260000000000005</v>
          </cell>
          <cell r="O81">
            <v>69.349999999999994</v>
          </cell>
          <cell r="P81">
            <v>83.7</v>
          </cell>
          <cell r="Q81">
            <v>96.01</v>
          </cell>
          <cell r="R81">
            <v>102.27</v>
          </cell>
          <cell r="S81">
            <v>102.95</v>
          </cell>
          <cell r="T81">
            <v>103.63</v>
          </cell>
          <cell r="U81">
            <v>106.44</v>
          </cell>
          <cell r="V81">
            <v>95.87</v>
          </cell>
        </row>
        <row r="82">
          <cell r="B82" t="str">
            <v>F000034095</v>
          </cell>
          <cell r="C82">
            <v>0</v>
          </cell>
          <cell r="D82" t="str">
            <v>CENTRUM BASE CPT 150 BTL BR*</v>
          </cell>
          <cell r="E82" t="str">
            <v>NEUTRA</v>
          </cell>
          <cell r="F82">
            <v>0</v>
          </cell>
          <cell r="G82">
            <v>151.41999999999999</v>
          </cell>
          <cell r="H82">
            <v>0</v>
          </cell>
          <cell r="I82">
            <v>121.68</v>
          </cell>
          <cell r="J82">
            <v>140.01</v>
          </cell>
          <cell r="K82">
            <v>149.38999999999999</v>
          </cell>
          <cell r="L82">
            <v>150.38999999999999</v>
          </cell>
          <cell r="M82">
            <v>151.41999999999999</v>
          </cell>
          <cell r="N82">
            <v>155.63999999999999</v>
          </cell>
          <cell r="O82">
            <v>136.18</v>
          </cell>
          <cell r="P82">
            <v>164.38</v>
          </cell>
          <cell r="Q82">
            <v>188.53</v>
          </cell>
          <cell r="R82">
            <v>200.84</v>
          </cell>
          <cell r="S82">
            <v>202.15</v>
          </cell>
          <cell r="T82">
            <v>203.5</v>
          </cell>
          <cell r="U82">
            <v>209.02</v>
          </cell>
          <cell r="V82">
            <v>188.26</v>
          </cell>
        </row>
        <row r="83">
          <cell r="B83" t="str">
            <v>F000034093</v>
          </cell>
          <cell r="C83">
            <v>0</v>
          </cell>
          <cell r="D83" t="str">
            <v>CENTRUM BASE CPT 30 BTL BR*</v>
          </cell>
          <cell r="E83" t="str">
            <v>NEUTRA</v>
          </cell>
          <cell r="F83">
            <v>0</v>
          </cell>
          <cell r="G83">
            <v>43.39</v>
          </cell>
          <cell r="H83">
            <v>0</v>
          </cell>
          <cell r="I83">
            <v>34.86</v>
          </cell>
          <cell r="J83">
            <v>40.119999999999997</v>
          </cell>
          <cell r="K83">
            <v>42.8</v>
          </cell>
          <cell r="L83">
            <v>43.09</v>
          </cell>
          <cell r="M83">
            <v>43.39</v>
          </cell>
          <cell r="N83">
            <v>44.6</v>
          </cell>
          <cell r="O83">
            <v>39.020000000000003</v>
          </cell>
          <cell r="P83">
            <v>47.09</v>
          </cell>
          <cell r="Q83">
            <v>54.02</v>
          </cell>
          <cell r="R83">
            <v>57.54</v>
          </cell>
          <cell r="S83">
            <v>57.92</v>
          </cell>
          <cell r="T83">
            <v>58.31</v>
          </cell>
          <cell r="U83">
            <v>59.89</v>
          </cell>
          <cell r="V83">
            <v>53.94</v>
          </cell>
        </row>
        <row r="84">
          <cell r="B84" t="str">
            <v>F000034094</v>
          </cell>
          <cell r="C84">
            <v>0</v>
          </cell>
          <cell r="D84" t="str">
            <v>CENTRUM BASE CPT 60 BTL BR*</v>
          </cell>
          <cell r="E84" t="str">
            <v>NEUTRA</v>
          </cell>
          <cell r="F84">
            <v>0</v>
          </cell>
          <cell r="G84">
            <v>77.11</v>
          </cell>
          <cell r="H84">
            <v>0</v>
          </cell>
          <cell r="I84">
            <v>61.96</v>
          </cell>
          <cell r="J84">
            <v>71.3</v>
          </cell>
          <cell r="K84">
            <v>76.069999999999993</v>
          </cell>
          <cell r="L84">
            <v>76.59</v>
          </cell>
          <cell r="M84">
            <v>77.11</v>
          </cell>
          <cell r="N84">
            <v>79.260000000000005</v>
          </cell>
          <cell r="O84">
            <v>69.349999999999994</v>
          </cell>
          <cell r="P84">
            <v>83.7</v>
          </cell>
          <cell r="Q84">
            <v>96.01</v>
          </cell>
          <cell r="R84">
            <v>102.27</v>
          </cell>
          <cell r="S84">
            <v>102.95</v>
          </cell>
          <cell r="T84">
            <v>103.63</v>
          </cell>
          <cell r="U84">
            <v>106.44</v>
          </cell>
          <cell r="V84">
            <v>95.87</v>
          </cell>
        </row>
        <row r="85">
          <cell r="B85" t="str">
            <v>F000034078</v>
          </cell>
          <cell r="C85">
            <v>0</v>
          </cell>
          <cell r="D85" t="str">
            <v>CENTRUM HOMEM 1 X 30 BTL CPN BR*</v>
          </cell>
          <cell r="E85" t="str">
            <v>NEUTRA</v>
          </cell>
          <cell r="F85">
            <v>0</v>
          </cell>
          <cell r="G85">
            <v>50.9</v>
          </cell>
          <cell r="H85">
            <v>0</v>
          </cell>
          <cell r="I85">
            <v>40.9</v>
          </cell>
          <cell r="J85">
            <v>47.06</v>
          </cell>
          <cell r="K85">
            <v>50.21</v>
          </cell>
          <cell r="L85">
            <v>50.55</v>
          </cell>
          <cell r="M85">
            <v>50.9</v>
          </cell>
          <cell r="N85">
            <v>52.32</v>
          </cell>
          <cell r="O85">
            <v>45.77</v>
          </cell>
          <cell r="P85">
            <v>55.25</v>
          </cell>
          <cell r="Q85">
            <v>63.37</v>
          </cell>
          <cell r="R85">
            <v>67.5</v>
          </cell>
          <cell r="S85">
            <v>67.94</v>
          </cell>
          <cell r="T85">
            <v>68.400000000000006</v>
          </cell>
          <cell r="U85">
            <v>70.260000000000005</v>
          </cell>
          <cell r="V85">
            <v>63.27</v>
          </cell>
        </row>
        <row r="86">
          <cell r="B86" t="str">
            <v>F000017882</v>
          </cell>
          <cell r="C86">
            <v>0</v>
          </cell>
          <cell r="D86" t="str">
            <v>CENTRUM HOMEM 1X150 BTL BR*</v>
          </cell>
          <cell r="E86" t="str">
            <v>NEUTRA</v>
          </cell>
          <cell r="F86">
            <v>0</v>
          </cell>
          <cell r="G86">
            <v>168.95</v>
          </cell>
          <cell r="H86">
            <v>0</v>
          </cell>
          <cell r="I86">
            <v>135.77000000000001</v>
          </cell>
          <cell r="J86">
            <v>156.22</v>
          </cell>
          <cell r="K86">
            <v>166.68</v>
          </cell>
          <cell r="L86">
            <v>167.81</v>
          </cell>
          <cell r="M86">
            <v>168.95</v>
          </cell>
          <cell r="N86">
            <v>173.66</v>
          </cell>
          <cell r="O86">
            <v>151.94</v>
          </cell>
          <cell r="P86">
            <v>183.41</v>
          </cell>
          <cell r="Q86">
            <v>210.36</v>
          </cell>
          <cell r="R86">
            <v>224.08</v>
          </cell>
          <cell r="S86">
            <v>225.56</v>
          </cell>
          <cell r="T86">
            <v>227.06</v>
          </cell>
          <cell r="U86">
            <v>233.22</v>
          </cell>
          <cell r="V86">
            <v>210.04</v>
          </cell>
        </row>
        <row r="87">
          <cell r="B87" t="str">
            <v>F000017856</v>
          </cell>
          <cell r="C87">
            <v>0</v>
          </cell>
          <cell r="D87" t="str">
            <v>CENTRUM HOMEM 1X30 BTL BR*</v>
          </cell>
          <cell r="E87" t="str">
            <v>NEUTRA</v>
          </cell>
          <cell r="F87">
            <v>0</v>
          </cell>
          <cell r="G87">
            <v>50.9</v>
          </cell>
          <cell r="H87">
            <v>0</v>
          </cell>
          <cell r="I87">
            <v>40.9</v>
          </cell>
          <cell r="J87">
            <v>47.06</v>
          </cell>
          <cell r="K87">
            <v>50.21</v>
          </cell>
          <cell r="L87">
            <v>50.55</v>
          </cell>
          <cell r="M87">
            <v>50.9</v>
          </cell>
          <cell r="N87">
            <v>52.32</v>
          </cell>
          <cell r="O87">
            <v>45.77</v>
          </cell>
          <cell r="P87">
            <v>55.25</v>
          </cell>
          <cell r="Q87">
            <v>63.37</v>
          </cell>
          <cell r="R87">
            <v>67.5</v>
          </cell>
          <cell r="S87">
            <v>67.94</v>
          </cell>
          <cell r="T87">
            <v>68.400000000000006</v>
          </cell>
          <cell r="U87">
            <v>70.260000000000005</v>
          </cell>
          <cell r="V87">
            <v>63.27</v>
          </cell>
        </row>
        <row r="88">
          <cell r="B88" t="str">
            <v>F000017858</v>
          </cell>
          <cell r="C88">
            <v>0</v>
          </cell>
          <cell r="D88" t="str">
            <v>CENTRUM HOMEM 1X60 BTL BR*</v>
          </cell>
          <cell r="E88" t="str">
            <v>NEUTRA</v>
          </cell>
          <cell r="F88">
            <v>0</v>
          </cell>
          <cell r="G88">
            <v>90.49</v>
          </cell>
          <cell r="H88">
            <v>0</v>
          </cell>
          <cell r="I88">
            <v>72.72</v>
          </cell>
          <cell r="J88">
            <v>83.67</v>
          </cell>
          <cell r="K88">
            <v>89.27</v>
          </cell>
          <cell r="L88">
            <v>89.87</v>
          </cell>
          <cell r="M88">
            <v>90.49</v>
          </cell>
          <cell r="N88">
            <v>93.01</v>
          </cell>
          <cell r="O88">
            <v>81.38</v>
          </cell>
          <cell r="P88">
            <v>98.24</v>
          </cell>
          <cell r="Q88">
            <v>112.67</v>
          </cell>
          <cell r="R88">
            <v>120.01</v>
          </cell>
          <cell r="S88">
            <v>120.8</v>
          </cell>
          <cell r="T88">
            <v>121.61</v>
          </cell>
          <cell r="U88">
            <v>124.91</v>
          </cell>
          <cell r="V88">
            <v>112.5</v>
          </cell>
        </row>
        <row r="89">
          <cell r="B89" t="str">
            <v>F000037350</v>
          </cell>
          <cell r="C89">
            <v>0</v>
          </cell>
          <cell r="D89" t="str">
            <v>CENTRUM HOMEM 60CP+30CP KIT*</v>
          </cell>
          <cell r="E89" t="str">
            <v>NEUTRA</v>
          </cell>
          <cell r="F89">
            <v>0</v>
          </cell>
          <cell r="G89">
            <v>90.49</v>
          </cell>
          <cell r="H89">
            <v>0</v>
          </cell>
          <cell r="I89">
            <v>72.72</v>
          </cell>
          <cell r="J89">
            <v>83.67</v>
          </cell>
          <cell r="K89">
            <v>89.27</v>
          </cell>
          <cell r="L89">
            <v>89.87</v>
          </cell>
          <cell r="M89">
            <v>90.49</v>
          </cell>
          <cell r="N89">
            <v>93.01</v>
          </cell>
          <cell r="O89">
            <v>81.38</v>
          </cell>
          <cell r="P89">
            <v>98.24</v>
          </cell>
          <cell r="Q89">
            <v>112.67</v>
          </cell>
          <cell r="R89">
            <v>120.01</v>
          </cell>
          <cell r="S89">
            <v>120.8</v>
          </cell>
          <cell r="T89">
            <v>121.61</v>
          </cell>
          <cell r="U89">
            <v>124.91</v>
          </cell>
          <cell r="V89">
            <v>112.5</v>
          </cell>
        </row>
        <row r="90">
          <cell r="B90" t="str">
            <v>F000025494</v>
          </cell>
          <cell r="C90">
            <v>0</v>
          </cell>
          <cell r="D90" t="str">
            <v>CENTRUM HOMEM CPN 1X30 BTL BR*</v>
          </cell>
          <cell r="E90" t="str">
            <v>NEUTRA</v>
          </cell>
          <cell r="F90">
            <v>0</v>
          </cell>
          <cell r="G90">
            <v>50.9</v>
          </cell>
          <cell r="H90">
            <v>0</v>
          </cell>
          <cell r="I90">
            <v>40.9</v>
          </cell>
          <cell r="J90">
            <v>47.06</v>
          </cell>
          <cell r="K90">
            <v>50.21</v>
          </cell>
          <cell r="L90">
            <v>50.55</v>
          </cell>
          <cell r="M90">
            <v>50.9</v>
          </cell>
          <cell r="N90">
            <v>52.32</v>
          </cell>
          <cell r="O90">
            <v>45.77</v>
          </cell>
          <cell r="P90">
            <v>55.25</v>
          </cell>
          <cell r="Q90">
            <v>63.37</v>
          </cell>
          <cell r="R90">
            <v>67.5</v>
          </cell>
          <cell r="S90">
            <v>67.94</v>
          </cell>
          <cell r="T90">
            <v>68.400000000000006</v>
          </cell>
          <cell r="U90">
            <v>70.260000000000005</v>
          </cell>
          <cell r="V90">
            <v>63.27</v>
          </cell>
        </row>
        <row r="91">
          <cell r="B91" t="str">
            <v>F000032123</v>
          </cell>
          <cell r="C91">
            <v>0</v>
          </cell>
          <cell r="D91" t="str">
            <v>CENTRUM HOMEM CPN 1X30 BTL BR SAM</v>
          </cell>
          <cell r="E91" t="str">
            <v>NEUTRA</v>
          </cell>
          <cell r="F91">
            <v>0</v>
          </cell>
          <cell r="G91">
            <v>50.9</v>
          </cell>
          <cell r="H91">
            <v>0</v>
          </cell>
          <cell r="I91">
            <v>40.9</v>
          </cell>
          <cell r="J91">
            <v>47.06</v>
          </cell>
          <cell r="K91">
            <v>50.21</v>
          </cell>
          <cell r="L91">
            <v>50.55</v>
          </cell>
          <cell r="M91">
            <v>50.9</v>
          </cell>
          <cell r="N91">
            <v>52.32</v>
          </cell>
          <cell r="O91">
            <v>45.77</v>
          </cell>
          <cell r="P91">
            <v>55.25</v>
          </cell>
          <cell r="Q91">
            <v>63.37</v>
          </cell>
          <cell r="R91">
            <v>67.5</v>
          </cell>
          <cell r="S91">
            <v>67.94</v>
          </cell>
          <cell r="T91">
            <v>68.400000000000006</v>
          </cell>
          <cell r="U91">
            <v>70.260000000000005</v>
          </cell>
          <cell r="V91">
            <v>63.27</v>
          </cell>
        </row>
        <row r="92">
          <cell r="B92" t="str">
            <v>F000025495</v>
          </cell>
          <cell r="C92">
            <v>0</v>
          </cell>
          <cell r="D92" t="str">
            <v>CENTRUM HOMEM CPN 1X60 BTL BR*</v>
          </cell>
          <cell r="E92" t="str">
            <v>NEUTRA</v>
          </cell>
          <cell r="F92">
            <v>0</v>
          </cell>
          <cell r="G92">
            <v>90.49</v>
          </cell>
          <cell r="H92">
            <v>0</v>
          </cell>
          <cell r="I92">
            <v>72.72</v>
          </cell>
          <cell r="J92">
            <v>83.67</v>
          </cell>
          <cell r="K92">
            <v>89.27</v>
          </cell>
          <cell r="L92">
            <v>89.87</v>
          </cell>
          <cell r="M92">
            <v>90.49</v>
          </cell>
          <cell r="N92">
            <v>93.01</v>
          </cell>
          <cell r="O92">
            <v>81.38</v>
          </cell>
          <cell r="P92">
            <v>98.24</v>
          </cell>
          <cell r="Q92">
            <v>112.67</v>
          </cell>
          <cell r="R92">
            <v>120.01</v>
          </cell>
          <cell r="S92">
            <v>120.8</v>
          </cell>
          <cell r="T92">
            <v>121.61</v>
          </cell>
          <cell r="U92">
            <v>124.91</v>
          </cell>
          <cell r="V92">
            <v>112.5</v>
          </cell>
        </row>
        <row r="93">
          <cell r="B93" t="str">
            <v>F000034077</v>
          </cell>
          <cell r="C93">
            <v>0</v>
          </cell>
          <cell r="D93" t="str">
            <v>CENTRUM HOMEM CPT 150 BTL BR*</v>
          </cell>
          <cell r="E93" t="str">
            <v>NEUTRA</v>
          </cell>
          <cell r="F93">
            <v>0</v>
          </cell>
          <cell r="G93">
            <v>168.95</v>
          </cell>
          <cell r="H93">
            <v>0</v>
          </cell>
          <cell r="I93">
            <v>135.77000000000001</v>
          </cell>
          <cell r="J93">
            <v>156.22</v>
          </cell>
          <cell r="K93">
            <v>166.68</v>
          </cell>
          <cell r="L93">
            <v>167.81</v>
          </cell>
          <cell r="M93">
            <v>168.95</v>
          </cell>
          <cell r="N93">
            <v>173.66</v>
          </cell>
          <cell r="O93">
            <v>151.94</v>
          </cell>
          <cell r="P93">
            <v>183.41</v>
          </cell>
          <cell r="Q93">
            <v>210.36</v>
          </cell>
          <cell r="R93">
            <v>224.08</v>
          </cell>
          <cell r="S93">
            <v>225.56</v>
          </cell>
          <cell r="T93">
            <v>227.06</v>
          </cell>
          <cell r="U93">
            <v>233.22</v>
          </cell>
          <cell r="V93">
            <v>210.04</v>
          </cell>
        </row>
        <row r="94">
          <cell r="B94" t="str">
            <v>F000034079</v>
          </cell>
          <cell r="C94">
            <v>0</v>
          </cell>
          <cell r="D94" t="str">
            <v>CENTRUM HOMEM CPT 60 BTL CPN BR*</v>
          </cell>
          <cell r="E94" t="str">
            <v>NEUTRA</v>
          </cell>
          <cell r="F94">
            <v>0</v>
          </cell>
          <cell r="G94">
            <v>90.49</v>
          </cell>
          <cell r="H94">
            <v>0</v>
          </cell>
          <cell r="I94">
            <v>72.72</v>
          </cell>
          <cell r="J94">
            <v>83.67</v>
          </cell>
          <cell r="K94">
            <v>89.27</v>
          </cell>
          <cell r="L94">
            <v>89.87</v>
          </cell>
          <cell r="M94">
            <v>90.49</v>
          </cell>
          <cell r="N94">
            <v>93.01</v>
          </cell>
          <cell r="O94">
            <v>81.38</v>
          </cell>
          <cell r="P94">
            <v>98.24</v>
          </cell>
          <cell r="Q94">
            <v>112.67</v>
          </cell>
          <cell r="R94">
            <v>120.01</v>
          </cell>
          <cell r="S94">
            <v>120.8</v>
          </cell>
          <cell r="T94">
            <v>121.61</v>
          </cell>
          <cell r="U94">
            <v>124.91</v>
          </cell>
          <cell r="V94">
            <v>112.5</v>
          </cell>
        </row>
        <row r="95">
          <cell r="B95" t="str">
            <v>F000017861</v>
          </cell>
          <cell r="C95">
            <v>0</v>
          </cell>
          <cell r="D95" t="str">
            <v>CENTRUM MULHER 1X150 BTL BR*</v>
          </cell>
          <cell r="E95" t="str">
            <v>NEUTRA</v>
          </cell>
          <cell r="F95">
            <v>0</v>
          </cell>
          <cell r="G95">
            <v>168.95</v>
          </cell>
          <cell r="H95">
            <v>0</v>
          </cell>
          <cell r="I95">
            <v>135.77000000000001</v>
          </cell>
          <cell r="J95">
            <v>156.22</v>
          </cell>
          <cell r="K95">
            <v>166.68</v>
          </cell>
          <cell r="L95">
            <v>167.81</v>
          </cell>
          <cell r="M95">
            <v>168.95</v>
          </cell>
          <cell r="N95">
            <v>173.66</v>
          </cell>
          <cell r="O95">
            <v>151.94</v>
          </cell>
          <cell r="P95">
            <v>183.41</v>
          </cell>
          <cell r="Q95">
            <v>210.36</v>
          </cell>
          <cell r="R95">
            <v>224.08</v>
          </cell>
          <cell r="S95">
            <v>225.56</v>
          </cell>
          <cell r="T95">
            <v>227.06</v>
          </cell>
          <cell r="U95">
            <v>233.22</v>
          </cell>
          <cell r="V95">
            <v>210.04</v>
          </cell>
        </row>
        <row r="96">
          <cell r="B96" t="str">
            <v>F000017855</v>
          </cell>
          <cell r="C96">
            <v>0</v>
          </cell>
          <cell r="D96" t="str">
            <v>CENTRUM MULHER 1X30 BTL BR*</v>
          </cell>
          <cell r="E96" t="str">
            <v>NEUTRA</v>
          </cell>
          <cell r="F96">
            <v>0</v>
          </cell>
          <cell r="G96">
            <v>50.9</v>
          </cell>
          <cell r="H96">
            <v>0</v>
          </cell>
          <cell r="I96">
            <v>40.9</v>
          </cell>
          <cell r="J96">
            <v>47.06</v>
          </cell>
          <cell r="K96">
            <v>50.21</v>
          </cell>
          <cell r="L96">
            <v>50.55</v>
          </cell>
          <cell r="M96">
            <v>50.9</v>
          </cell>
          <cell r="N96">
            <v>52.32</v>
          </cell>
          <cell r="O96">
            <v>45.77</v>
          </cell>
          <cell r="P96">
            <v>55.25</v>
          </cell>
          <cell r="Q96">
            <v>63.37</v>
          </cell>
          <cell r="R96">
            <v>67.5</v>
          </cell>
          <cell r="S96">
            <v>67.94</v>
          </cell>
          <cell r="T96">
            <v>68.400000000000006</v>
          </cell>
          <cell r="U96">
            <v>70.260000000000005</v>
          </cell>
          <cell r="V96">
            <v>63.27</v>
          </cell>
        </row>
        <row r="97">
          <cell r="B97" t="str">
            <v>F000037412</v>
          </cell>
          <cell r="C97">
            <v>0</v>
          </cell>
          <cell r="D97" t="str">
            <v>CENTRUM MULHER 1X60 BTL + 1X30 BTL KIT*</v>
          </cell>
          <cell r="E97" t="str">
            <v>NEUTRA</v>
          </cell>
          <cell r="F97">
            <v>0</v>
          </cell>
          <cell r="G97">
            <v>90.49</v>
          </cell>
          <cell r="H97">
            <v>0</v>
          </cell>
          <cell r="I97">
            <v>72.72</v>
          </cell>
          <cell r="J97">
            <v>83.67</v>
          </cell>
          <cell r="K97">
            <v>89.27</v>
          </cell>
          <cell r="L97">
            <v>89.87</v>
          </cell>
          <cell r="M97">
            <v>90.49</v>
          </cell>
          <cell r="N97">
            <v>93.01</v>
          </cell>
          <cell r="O97">
            <v>81.38</v>
          </cell>
          <cell r="P97">
            <v>98.24</v>
          </cell>
          <cell r="Q97">
            <v>112.67</v>
          </cell>
          <cell r="R97">
            <v>120.01</v>
          </cell>
          <cell r="S97">
            <v>120.8</v>
          </cell>
          <cell r="T97">
            <v>121.61</v>
          </cell>
          <cell r="U97">
            <v>124.91</v>
          </cell>
          <cell r="V97">
            <v>112.5</v>
          </cell>
        </row>
        <row r="98">
          <cell r="B98" t="str">
            <v>F000017857</v>
          </cell>
          <cell r="C98">
            <v>0</v>
          </cell>
          <cell r="D98" t="str">
            <v>CENTRUM MULHER 1X60 BTL BR*</v>
          </cell>
          <cell r="E98" t="str">
            <v>NEUTRA</v>
          </cell>
          <cell r="F98">
            <v>0</v>
          </cell>
          <cell r="G98">
            <v>90.49</v>
          </cell>
          <cell r="H98">
            <v>0</v>
          </cell>
          <cell r="I98">
            <v>72.72</v>
          </cell>
          <cell r="J98">
            <v>83.67</v>
          </cell>
          <cell r="K98">
            <v>89.27</v>
          </cell>
          <cell r="L98">
            <v>89.87</v>
          </cell>
          <cell r="M98">
            <v>90.49</v>
          </cell>
          <cell r="N98">
            <v>93.01</v>
          </cell>
          <cell r="O98">
            <v>81.38</v>
          </cell>
          <cell r="P98">
            <v>98.24</v>
          </cell>
          <cell r="Q98">
            <v>112.67</v>
          </cell>
          <cell r="R98">
            <v>120.01</v>
          </cell>
          <cell r="S98">
            <v>120.8</v>
          </cell>
          <cell r="T98">
            <v>121.61</v>
          </cell>
          <cell r="U98">
            <v>124.91</v>
          </cell>
          <cell r="V98">
            <v>112.5</v>
          </cell>
        </row>
        <row r="99">
          <cell r="B99" t="str">
            <v>F000037351</v>
          </cell>
          <cell r="C99">
            <v>0</v>
          </cell>
          <cell r="D99" t="str">
            <v>CENTRUM MULHER 60CP+30CP KIT*</v>
          </cell>
          <cell r="E99" t="str">
            <v>NEUTRA</v>
          </cell>
          <cell r="F99">
            <v>0</v>
          </cell>
          <cell r="G99">
            <v>90.49</v>
          </cell>
          <cell r="H99">
            <v>0</v>
          </cell>
          <cell r="I99">
            <v>72.72</v>
          </cell>
          <cell r="J99">
            <v>83.67</v>
          </cell>
          <cell r="K99">
            <v>89.27</v>
          </cell>
          <cell r="L99">
            <v>89.87</v>
          </cell>
          <cell r="M99">
            <v>90.49</v>
          </cell>
          <cell r="N99">
            <v>93.01</v>
          </cell>
          <cell r="O99">
            <v>81.38</v>
          </cell>
          <cell r="P99">
            <v>98.24</v>
          </cell>
          <cell r="Q99">
            <v>112.67</v>
          </cell>
          <cell r="R99">
            <v>120.01</v>
          </cell>
          <cell r="S99">
            <v>120.8</v>
          </cell>
          <cell r="T99">
            <v>121.61</v>
          </cell>
          <cell r="U99">
            <v>124.91</v>
          </cell>
          <cell r="V99">
            <v>112.5</v>
          </cell>
        </row>
        <row r="100">
          <cell r="B100" t="str">
            <v>F000025496</v>
          </cell>
          <cell r="C100">
            <v>0</v>
          </cell>
          <cell r="D100" t="str">
            <v>CENTRUM MULHER CPN 1X30 BTL BR*</v>
          </cell>
          <cell r="E100" t="str">
            <v>NEUTRA</v>
          </cell>
          <cell r="F100">
            <v>0</v>
          </cell>
          <cell r="G100">
            <v>50.9</v>
          </cell>
          <cell r="H100">
            <v>0</v>
          </cell>
          <cell r="I100">
            <v>40.9</v>
          </cell>
          <cell r="J100">
            <v>47.06</v>
          </cell>
          <cell r="K100">
            <v>50.21</v>
          </cell>
          <cell r="L100">
            <v>50.55</v>
          </cell>
          <cell r="M100">
            <v>50.9</v>
          </cell>
          <cell r="N100">
            <v>52.32</v>
          </cell>
          <cell r="O100">
            <v>45.77</v>
          </cell>
          <cell r="P100">
            <v>55.25</v>
          </cell>
          <cell r="Q100">
            <v>63.37</v>
          </cell>
          <cell r="R100">
            <v>67.5</v>
          </cell>
          <cell r="S100">
            <v>67.94</v>
          </cell>
          <cell r="T100">
            <v>68.400000000000006</v>
          </cell>
          <cell r="U100">
            <v>70.260000000000005</v>
          </cell>
          <cell r="V100">
            <v>63.27</v>
          </cell>
        </row>
        <row r="101">
          <cell r="B101" t="str">
            <v>F000031366</v>
          </cell>
          <cell r="C101">
            <v>0</v>
          </cell>
          <cell r="D101" t="str">
            <v>CENTRUM MULHER CPN 1X30 BTL BR SAM</v>
          </cell>
          <cell r="E101" t="str">
            <v>NEUTRA</v>
          </cell>
          <cell r="F101">
            <v>0</v>
          </cell>
          <cell r="G101">
            <v>50.9</v>
          </cell>
          <cell r="H101">
            <v>0</v>
          </cell>
          <cell r="I101">
            <v>40.9</v>
          </cell>
          <cell r="J101">
            <v>47.06</v>
          </cell>
          <cell r="K101">
            <v>50.21</v>
          </cell>
          <cell r="L101">
            <v>50.55</v>
          </cell>
          <cell r="M101">
            <v>50.9</v>
          </cell>
          <cell r="N101">
            <v>52.32</v>
          </cell>
          <cell r="O101">
            <v>45.77</v>
          </cell>
          <cell r="P101">
            <v>55.25</v>
          </cell>
          <cell r="Q101">
            <v>63.37</v>
          </cell>
          <cell r="R101">
            <v>67.5</v>
          </cell>
          <cell r="S101">
            <v>67.94</v>
          </cell>
          <cell r="T101">
            <v>68.400000000000006</v>
          </cell>
          <cell r="U101">
            <v>70.260000000000005</v>
          </cell>
          <cell r="V101">
            <v>63.27</v>
          </cell>
        </row>
        <row r="102">
          <cell r="B102" t="str">
            <v>F000025497</v>
          </cell>
          <cell r="C102">
            <v>0</v>
          </cell>
          <cell r="D102" t="str">
            <v>CENTRUM MULHER CPN 1X60 BTL BR*</v>
          </cell>
          <cell r="E102" t="str">
            <v>NEUTRA</v>
          </cell>
          <cell r="F102">
            <v>0</v>
          </cell>
          <cell r="G102">
            <v>90.49</v>
          </cell>
          <cell r="H102">
            <v>0</v>
          </cell>
          <cell r="I102">
            <v>72.72</v>
          </cell>
          <cell r="J102">
            <v>83.67</v>
          </cell>
          <cell r="K102">
            <v>89.27</v>
          </cell>
          <cell r="L102">
            <v>89.87</v>
          </cell>
          <cell r="M102">
            <v>90.49</v>
          </cell>
          <cell r="N102">
            <v>93.01</v>
          </cell>
          <cell r="O102">
            <v>81.38</v>
          </cell>
          <cell r="P102">
            <v>98.24</v>
          </cell>
          <cell r="Q102">
            <v>112.67</v>
          </cell>
          <cell r="R102">
            <v>120.01</v>
          </cell>
          <cell r="S102">
            <v>120.8</v>
          </cell>
          <cell r="T102">
            <v>121.61</v>
          </cell>
          <cell r="U102">
            <v>124.91</v>
          </cell>
          <cell r="V102">
            <v>112.5</v>
          </cell>
        </row>
        <row r="103">
          <cell r="B103" t="str">
            <v>F000034370</v>
          </cell>
          <cell r="C103">
            <v>0</v>
          </cell>
          <cell r="D103" t="str">
            <v>CENTRUM MULHER CPT 150 BTL BR*</v>
          </cell>
          <cell r="E103" t="str">
            <v>NEUTRA</v>
          </cell>
          <cell r="F103">
            <v>0</v>
          </cell>
          <cell r="G103">
            <v>168.95</v>
          </cell>
          <cell r="H103">
            <v>0</v>
          </cell>
          <cell r="I103">
            <v>135.77000000000001</v>
          </cell>
          <cell r="J103">
            <v>156.22</v>
          </cell>
          <cell r="K103">
            <v>166.68</v>
          </cell>
          <cell r="L103">
            <v>167.81</v>
          </cell>
          <cell r="M103">
            <v>168.95</v>
          </cell>
          <cell r="N103">
            <v>173.66</v>
          </cell>
          <cell r="O103">
            <v>151.94</v>
          </cell>
          <cell r="P103">
            <v>183.41</v>
          </cell>
          <cell r="Q103">
            <v>210.36</v>
          </cell>
          <cell r="R103">
            <v>224.08</v>
          </cell>
          <cell r="S103">
            <v>225.56</v>
          </cell>
          <cell r="T103">
            <v>227.06</v>
          </cell>
          <cell r="U103">
            <v>233.22</v>
          </cell>
          <cell r="V103">
            <v>210.04</v>
          </cell>
        </row>
        <row r="104">
          <cell r="B104" t="str">
            <v>F000034371</v>
          </cell>
          <cell r="C104">
            <v>0</v>
          </cell>
          <cell r="D104" t="str">
            <v>CENTRUM MULHER CPT 30 BTL CPN BR*</v>
          </cell>
          <cell r="E104" t="str">
            <v>NEUTRA</v>
          </cell>
          <cell r="F104">
            <v>0</v>
          </cell>
          <cell r="G104">
            <v>50.9</v>
          </cell>
          <cell r="H104">
            <v>0</v>
          </cell>
          <cell r="I104">
            <v>40.9</v>
          </cell>
          <cell r="J104">
            <v>47.06</v>
          </cell>
          <cell r="K104">
            <v>50.21</v>
          </cell>
          <cell r="L104">
            <v>50.55</v>
          </cell>
          <cell r="M104">
            <v>50.9</v>
          </cell>
          <cell r="N104">
            <v>52.32</v>
          </cell>
          <cell r="O104">
            <v>45.77</v>
          </cell>
          <cell r="P104">
            <v>55.25</v>
          </cell>
          <cell r="Q104">
            <v>63.37</v>
          </cell>
          <cell r="R104">
            <v>67.5</v>
          </cell>
          <cell r="S104">
            <v>67.94</v>
          </cell>
          <cell r="T104">
            <v>68.400000000000006</v>
          </cell>
          <cell r="U104">
            <v>70.260000000000005</v>
          </cell>
          <cell r="V104">
            <v>63.27</v>
          </cell>
        </row>
        <row r="105">
          <cell r="B105" t="str">
            <v>F000034412</v>
          </cell>
          <cell r="C105">
            <v>0</v>
          </cell>
          <cell r="D105" t="str">
            <v>CENTRUM MULHER CPT 60 BTL CPN BR*</v>
          </cell>
          <cell r="E105" t="str">
            <v>NEUTRA</v>
          </cell>
          <cell r="F105">
            <v>0</v>
          </cell>
          <cell r="G105">
            <v>90.49</v>
          </cell>
          <cell r="H105">
            <v>0</v>
          </cell>
          <cell r="I105">
            <v>72.72</v>
          </cell>
          <cell r="J105">
            <v>83.67</v>
          </cell>
          <cell r="K105">
            <v>89.27</v>
          </cell>
          <cell r="L105">
            <v>89.87</v>
          </cell>
          <cell r="M105">
            <v>90.49</v>
          </cell>
          <cell r="N105">
            <v>93.01</v>
          </cell>
          <cell r="O105">
            <v>81.38</v>
          </cell>
          <cell r="P105">
            <v>98.24</v>
          </cell>
          <cell r="Q105">
            <v>112.67</v>
          </cell>
          <cell r="R105">
            <v>120.01</v>
          </cell>
          <cell r="S105">
            <v>120.8</v>
          </cell>
          <cell r="T105">
            <v>121.61</v>
          </cell>
          <cell r="U105">
            <v>124.91</v>
          </cell>
          <cell r="V105">
            <v>112.5</v>
          </cell>
        </row>
        <row r="106">
          <cell r="B106" t="str">
            <v>F000026727</v>
          </cell>
          <cell r="C106">
            <v>0</v>
          </cell>
          <cell r="D106" t="str">
            <v>CENTRUM PRON OMEGA3 30 AG TRI</v>
          </cell>
          <cell r="E106" t="str">
            <v>NEUTRA</v>
          </cell>
          <cell r="F106">
            <v>0</v>
          </cell>
          <cell r="G106">
            <v>32.42</v>
          </cell>
          <cell r="H106">
            <v>0</v>
          </cell>
          <cell r="I106">
            <v>26.05</v>
          </cell>
          <cell r="J106">
            <v>29.97</v>
          </cell>
          <cell r="K106">
            <v>31.98</v>
          </cell>
          <cell r="L106">
            <v>32.200000000000003</v>
          </cell>
          <cell r="M106">
            <v>32.42</v>
          </cell>
          <cell r="N106">
            <v>33.32</v>
          </cell>
          <cell r="O106">
            <v>29.15</v>
          </cell>
          <cell r="P106">
            <v>35.19</v>
          </cell>
          <cell r="Q106">
            <v>40.35</v>
          </cell>
          <cell r="R106">
            <v>42.99</v>
          </cell>
          <cell r="S106">
            <v>43.28</v>
          </cell>
          <cell r="T106">
            <v>43.57</v>
          </cell>
          <cell r="U106">
            <v>44.74</v>
          </cell>
          <cell r="V106">
            <v>40.29</v>
          </cell>
        </row>
        <row r="107">
          <cell r="B107" t="str">
            <v>F000017528</v>
          </cell>
          <cell r="C107">
            <v>0</v>
          </cell>
          <cell r="D107" t="str">
            <v>CENTRUM SELECT 1X150 BR*</v>
          </cell>
          <cell r="E107" t="str">
            <v>NEUTRA</v>
          </cell>
          <cell r="F107">
            <v>0</v>
          </cell>
          <cell r="G107">
            <v>175.88</v>
          </cell>
          <cell r="H107">
            <v>0</v>
          </cell>
          <cell r="I107">
            <v>141.34</v>
          </cell>
          <cell r="J107">
            <v>162.63</v>
          </cell>
          <cell r="K107">
            <v>173.52</v>
          </cell>
          <cell r="L107">
            <v>174.69</v>
          </cell>
          <cell r="M107">
            <v>175.88</v>
          </cell>
          <cell r="N107">
            <v>180.78</v>
          </cell>
          <cell r="O107">
            <v>158.18</v>
          </cell>
          <cell r="P107">
            <v>190.94</v>
          </cell>
          <cell r="Q107">
            <v>218.99</v>
          </cell>
          <cell r="R107">
            <v>233.28</v>
          </cell>
          <cell r="S107">
            <v>234.81</v>
          </cell>
          <cell r="T107">
            <v>236.37</v>
          </cell>
          <cell r="U107">
            <v>242.78</v>
          </cell>
          <cell r="V107">
            <v>218.67</v>
          </cell>
        </row>
        <row r="108">
          <cell r="B108" t="str">
            <v>F000006238</v>
          </cell>
          <cell r="C108">
            <v>0</v>
          </cell>
          <cell r="D108" t="str">
            <v>CENTRUM SELECT 30 BR*</v>
          </cell>
          <cell r="E108" t="str">
            <v>NEUTRA</v>
          </cell>
          <cell r="F108">
            <v>0</v>
          </cell>
          <cell r="G108">
            <v>53.97</v>
          </cell>
          <cell r="H108">
            <v>0</v>
          </cell>
          <cell r="I108">
            <v>43.37</v>
          </cell>
          <cell r="J108">
            <v>49.9</v>
          </cell>
          <cell r="K108">
            <v>53.24</v>
          </cell>
          <cell r="L108">
            <v>53.6</v>
          </cell>
          <cell r="M108">
            <v>53.97</v>
          </cell>
          <cell r="N108">
            <v>55.47</v>
          </cell>
          <cell r="O108">
            <v>48.53</v>
          </cell>
          <cell r="P108">
            <v>58.59</v>
          </cell>
          <cell r="Q108">
            <v>67.19</v>
          </cell>
          <cell r="R108">
            <v>71.569999999999993</v>
          </cell>
          <cell r="S108">
            <v>72.040000000000006</v>
          </cell>
          <cell r="T108">
            <v>72.53</v>
          </cell>
          <cell r="U108">
            <v>74.489999999999995</v>
          </cell>
          <cell r="V108">
            <v>67.08</v>
          </cell>
        </row>
        <row r="109">
          <cell r="B109" t="str">
            <v>F000031044</v>
          </cell>
          <cell r="C109">
            <v>0</v>
          </cell>
          <cell r="D109" t="str">
            <v>CENTRUM SELECT CPT 150 BTL BR*</v>
          </cell>
          <cell r="E109" t="str">
            <v>NEUTRA</v>
          </cell>
          <cell r="F109">
            <v>0</v>
          </cell>
          <cell r="G109">
            <v>175.88</v>
          </cell>
          <cell r="H109">
            <v>0</v>
          </cell>
          <cell r="I109">
            <v>141.34</v>
          </cell>
          <cell r="J109">
            <v>162.63</v>
          </cell>
          <cell r="K109">
            <v>173.52</v>
          </cell>
          <cell r="L109">
            <v>174.69</v>
          </cell>
          <cell r="M109">
            <v>175.88</v>
          </cell>
          <cell r="N109">
            <v>180.78</v>
          </cell>
          <cell r="O109">
            <v>158.18</v>
          </cell>
          <cell r="P109">
            <v>190.94</v>
          </cell>
          <cell r="Q109">
            <v>218.99</v>
          </cell>
          <cell r="R109">
            <v>233.28</v>
          </cell>
          <cell r="S109">
            <v>234.81</v>
          </cell>
          <cell r="T109">
            <v>236.37</v>
          </cell>
          <cell r="U109">
            <v>242.78</v>
          </cell>
          <cell r="V109">
            <v>218.67</v>
          </cell>
        </row>
        <row r="110">
          <cell r="B110" t="str">
            <v>F000031042</v>
          </cell>
          <cell r="C110">
            <v>0</v>
          </cell>
          <cell r="D110" t="str">
            <v>CENTRUM SELECT CPT 30 BTL BR*</v>
          </cell>
          <cell r="E110" t="str">
            <v>NEUTRA</v>
          </cell>
          <cell r="F110">
            <v>0</v>
          </cell>
          <cell r="G110">
            <v>53.97</v>
          </cell>
          <cell r="H110">
            <v>0</v>
          </cell>
          <cell r="I110">
            <v>43.37</v>
          </cell>
          <cell r="J110">
            <v>49.9</v>
          </cell>
          <cell r="K110">
            <v>53.24</v>
          </cell>
          <cell r="L110">
            <v>53.6</v>
          </cell>
          <cell r="M110">
            <v>53.97</v>
          </cell>
          <cell r="N110">
            <v>55.47</v>
          </cell>
          <cell r="O110">
            <v>48.53</v>
          </cell>
          <cell r="P110">
            <v>58.59</v>
          </cell>
          <cell r="Q110">
            <v>67.19</v>
          </cell>
          <cell r="R110">
            <v>71.569999999999993</v>
          </cell>
          <cell r="S110">
            <v>72.040000000000006</v>
          </cell>
          <cell r="T110">
            <v>72.53</v>
          </cell>
          <cell r="U110">
            <v>74.489999999999995</v>
          </cell>
          <cell r="V110">
            <v>67.08</v>
          </cell>
        </row>
        <row r="111">
          <cell r="B111" t="str">
            <v>F000021596</v>
          </cell>
          <cell r="C111">
            <v>0</v>
          </cell>
          <cell r="D111" t="str">
            <v>CENTRUM SELECT HOMEM CPT 150 BTL BR*</v>
          </cell>
          <cell r="E111" t="str">
            <v>NEUTRA</v>
          </cell>
          <cell r="F111">
            <v>0</v>
          </cell>
          <cell r="G111">
            <v>197.05</v>
          </cell>
          <cell r="H111">
            <v>0</v>
          </cell>
          <cell r="I111">
            <v>158.35</v>
          </cell>
          <cell r="J111">
            <v>182.2</v>
          </cell>
          <cell r="K111">
            <v>194.41</v>
          </cell>
          <cell r="L111">
            <v>195.72</v>
          </cell>
          <cell r="M111">
            <v>197.05</v>
          </cell>
          <cell r="N111">
            <v>202.55</v>
          </cell>
          <cell r="O111">
            <v>177.22</v>
          </cell>
          <cell r="P111">
            <v>213.92</v>
          </cell>
          <cell r="Q111">
            <v>245.35</v>
          </cell>
          <cell r="R111">
            <v>261.36</v>
          </cell>
          <cell r="S111">
            <v>263.08</v>
          </cell>
          <cell r="T111">
            <v>264.82</v>
          </cell>
          <cell r="U111">
            <v>272.02</v>
          </cell>
          <cell r="V111">
            <v>244.99</v>
          </cell>
        </row>
        <row r="112">
          <cell r="B112" t="str">
            <v>F000034415</v>
          </cell>
          <cell r="C112">
            <v>0</v>
          </cell>
          <cell r="D112" t="str">
            <v>CENTRUM SELECT HOMEM CPT 150 BTL BR*</v>
          </cell>
          <cell r="E112" t="str">
            <v>NEUTRA</v>
          </cell>
          <cell r="F112">
            <v>0</v>
          </cell>
          <cell r="G112">
            <v>197.05</v>
          </cell>
          <cell r="H112">
            <v>0</v>
          </cell>
          <cell r="I112">
            <v>158.35</v>
          </cell>
          <cell r="J112">
            <v>182.2</v>
          </cell>
          <cell r="K112">
            <v>194.41</v>
          </cell>
          <cell r="L112">
            <v>195.72</v>
          </cell>
          <cell r="M112">
            <v>197.05</v>
          </cell>
          <cell r="N112">
            <v>202.55</v>
          </cell>
          <cell r="O112">
            <v>177.22</v>
          </cell>
          <cell r="P112">
            <v>213.92</v>
          </cell>
          <cell r="Q112">
            <v>245.35</v>
          </cell>
          <cell r="R112">
            <v>261.36</v>
          </cell>
          <cell r="S112">
            <v>263.08</v>
          </cell>
          <cell r="T112">
            <v>264.82</v>
          </cell>
          <cell r="U112">
            <v>272.02</v>
          </cell>
          <cell r="V112">
            <v>244.99</v>
          </cell>
        </row>
        <row r="113">
          <cell r="B113" t="str">
            <v>F000018459</v>
          </cell>
          <cell r="C113">
            <v>0</v>
          </cell>
          <cell r="D113" t="str">
            <v>CENTRUM SELECT HOMEM CPT 30 BTL BR*</v>
          </cell>
          <cell r="E113" t="str">
            <v>NEUTRA</v>
          </cell>
          <cell r="F113">
            <v>0</v>
          </cell>
          <cell r="G113">
            <v>59.36</v>
          </cell>
          <cell r="H113">
            <v>0</v>
          </cell>
          <cell r="I113">
            <v>47.7</v>
          </cell>
          <cell r="J113">
            <v>54.88</v>
          </cell>
          <cell r="K113">
            <v>58.56</v>
          </cell>
          <cell r="L113">
            <v>58.95</v>
          </cell>
          <cell r="M113">
            <v>59.36</v>
          </cell>
          <cell r="N113">
            <v>61.01</v>
          </cell>
          <cell r="O113">
            <v>53.38</v>
          </cell>
          <cell r="P113">
            <v>64.44</v>
          </cell>
          <cell r="Q113">
            <v>73.900000000000006</v>
          </cell>
          <cell r="R113">
            <v>78.72</v>
          </cell>
          <cell r="S113">
            <v>79.239999999999995</v>
          </cell>
          <cell r="T113">
            <v>79.77</v>
          </cell>
          <cell r="U113">
            <v>81.93</v>
          </cell>
          <cell r="V113">
            <v>73.790000000000006</v>
          </cell>
        </row>
        <row r="114">
          <cell r="B114" t="str">
            <v>F000034413</v>
          </cell>
          <cell r="C114">
            <v>0</v>
          </cell>
          <cell r="D114" t="str">
            <v>CENTRUM SELECT HOMEM CPT 30 BTL BR*</v>
          </cell>
          <cell r="E114" t="str">
            <v>NEUTRA</v>
          </cell>
          <cell r="F114">
            <v>0</v>
          </cell>
          <cell r="G114">
            <v>59.36</v>
          </cell>
          <cell r="H114">
            <v>0</v>
          </cell>
          <cell r="I114">
            <v>47.7</v>
          </cell>
          <cell r="J114">
            <v>54.88</v>
          </cell>
          <cell r="K114">
            <v>58.56</v>
          </cell>
          <cell r="L114">
            <v>58.95</v>
          </cell>
          <cell r="M114">
            <v>59.36</v>
          </cell>
          <cell r="N114">
            <v>61.01</v>
          </cell>
          <cell r="O114">
            <v>53.38</v>
          </cell>
          <cell r="P114">
            <v>64.44</v>
          </cell>
          <cell r="Q114">
            <v>73.900000000000006</v>
          </cell>
          <cell r="R114">
            <v>78.72</v>
          </cell>
          <cell r="S114">
            <v>79.239999999999995</v>
          </cell>
          <cell r="T114">
            <v>79.77</v>
          </cell>
          <cell r="U114">
            <v>81.93</v>
          </cell>
          <cell r="V114">
            <v>73.790000000000006</v>
          </cell>
        </row>
        <row r="115">
          <cell r="B115" t="str">
            <v>F000018460</v>
          </cell>
          <cell r="C115">
            <v>0</v>
          </cell>
          <cell r="D115" t="str">
            <v>CENTRUM SELECT HOMEM CPT 60 BTL BR*</v>
          </cell>
          <cell r="E115" t="str">
            <v>NEUTRA</v>
          </cell>
          <cell r="F115">
            <v>0</v>
          </cell>
          <cell r="G115">
            <v>100.51</v>
          </cell>
          <cell r="H115">
            <v>0</v>
          </cell>
          <cell r="I115">
            <v>80.77</v>
          </cell>
          <cell r="J115">
            <v>92.93</v>
          </cell>
          <cell r="K115">
            <v>99.16</v>
          </cell>
          <cell r="L115">
            <v>99.83</v>
          </cell>
          <cell r="M115">
            <v>100.51</v>
          </cell>
          <cell r="N115">
            <v>103.31</v>
          </cell>
          <cell r="O115">
            <v>90.39</v>
          </cell>
          <cell r="P115">
            <v>109.11</v>
          </cell>
          <cell r="Q115">
            <v>125.14</v>
          </cell>
          <cell r="R115">
            <v>133.31</v>
          </cell>
          <cell r="S115">
            <v>134.19</v>
          </cell>
          <cell r="T115">
            <v>135.08000000000001</v>
          </cell>
          <cell r="U115">
            <v>138.74</v>
          </cell>
          <cell r="V115">
            <v>124.95</v>
          </cell>
        </row>
        <row r="116">
          <cell r="B116" t="str">
            <v>F000034414</v>
          </cell>
          <cell r="C116">
            <v>0</v>
          </cell>
          <cell r="D116" t="str">
            <v>CENTRUM SELECT HOMEM CPT 60 BTL BR*</v>
          </cell>
          <cell r="E116" t="str">
            <v>NEUTRA</v>
          </cell>
          <cell r="F116">
            <v>0</v>
          </cell>
          <cell r="G116">
            <v>100.51</v>
          </cell>
          <cell r="H116">
            <v>0</v>
          </cell>
          <cell r="I116">
            <v>80.77</v>
          </cell>
          <cell r="J116">
            <v>92.93</v>
          </cell>
          <cell r="K116">
            <v>99.16</v>
          </cell>
          <cell r="L116">
            <v>99.83</v>
          </cell>
          <cell r="M116">
            <v>100.51</v>
          </cell>
          <cell r="N116">
            <v>103.31</v>
          </cell>
          <cell r="O116">
            <v>90.39</v>
          </cell>
          <cell r="P116">
            <v>109.11</v>
          </cell>
          <cell r="Q116">
            <v>125.14</v>
          </cell>
          <cell r="R116">
            <v>133.31</v>
          </cell>
          <cell r="S116">
            <v>134.19</v>
          </cell>
          <cell r="T116">
            <v>135.08000000000001</v>
          </cell>
          <cell r="U116">
            <v>138.74</v>
          </cell>
          <cell r="V116">
            <v>124.95</v>
          </cell>
        </row>
        <row r="117">
          <cell r="B117" t="str">
            <v>F000021595</v>
          </cell>
          <cell r="C117">
            <v>0</v>
          </cell>
          <cell r="D117" t="str">
            <v>CENTRUM SELECT MULHER CPT 150 BTL BR*</v>
          </cell>
          <cell r="E117" t="str">
            <v>NEUTRA</v>
          </cell>
          <cell r="F117">
            <v>0</v>
          </cell>
          <cell r="G117">
            <v>197.05</v>
          </cell>
          <cell r="H117">
            <v>0</v>
          </cell>
          <cell r="I117">
            <v>158.35</v>
          </cell>
          <cell r="J117">
            <v>182.2</v>
          </cell>
          <cell r="K117">
            <v>194.41</v>
          </cell>
          <cell r="L117">
            <v>195.72</v>
          </cell>
          <cell r="M117">
            <v>197.05</v>
          </cell>
          <cell r="N117">
            <v>202.55</v>
          </cell>
          <cell r="O117">
            <v>177.22</v>
          </cell>
          <cell r="P117">
            <v>213.92</v>
          </cell>
          <cell r="Q117">
            <v>245.35</v>
          </cell>
          <cell r="R117">
            <v>261.36</v>
          </cell>
          <cell r="S117">
            <v>263.08</v>
          </cell>
          <cell r="T117">
            <v>264.82</v>
          </cell>
          <cell r="U117">
            <v>272.02</v>
          </cell>
          <cell r="V117">
            <v>244.99</v>
          </cell>
        </row>
        <row r="118">
          <cell r="B118" t="str">
            <v>F000034092</v>
          </cell>
          <cell r="C118">
            <v>0</v>
          </cell>
          <cell r="D118" t="str">
            <v>CENTRUM SELECT MULHER CPT 150 BTL BR*</v>
          </cell>
          <cell r="E118" t="str">
            <v>NEUTRA</v>
          </cell>
          <cell r="F118">
            <v>0</v>
          </cell>
          <cell r="G118">
            <v>197.05</v>
          </cell>
          <cell r="H118">
            <v>0</v>
          </cell>
          <cell r="I118">
            <v>158.35</v>
          </cell>
          <cell r="J118">
            <v>182.2</v>
          </cell>
          <cell r="K118">
            <v>194.41</v>
          </cell>
          <cell r="L118">
            <v>195.72</v>
          </cell>
          <cell r="M118">
            <v>197.05</v>
          </cell>
          <cell r="N118">
            <v>202.55</v>
          </cell>
          <cell r="O118">
            <v>177.22</v>
          </cell>
          <cell r="P118">
            <v>213.92</v>
          </cell>
          <cell r="Q118">
            <v>245.35</v>
          </cell>
          <cell r="R118">
            <v>261.36</v>
          </cell>
          <cell r="S118">
            <v>263.08</v>
          </cell>
          <cell r="T118">
            <v>264.82</v>
          </cell>
          <cell r="U118">
            <v>272.02</v>
          </cell>
          <cell r="V118">
            <v>244.99</v>
          </cell>
        </row>
        <row r="119">
          <cell r="B119" t="str">
            <v>F000018456</v>
          </cell>
          <cell r="C119">
            <v>0</v>
          </cell>
          <cell r="D119" t="str">
            <v>CENTRUM SELECT MULHER CPT 30 BTL BR*</v>
          </cell>
          <cell r="E119" t="str">
            <v>NEUTRA</v>
          </cell>
          <cell r="F119">
            <v>0</v>
          </cell>
          <cell r="G119">
            <v>59.36</v>
          </cell>
          <cell r="H119">
            <v>0</v>
          </cell>
          <cell r="I119">
            <v>47.7</v>
          </cell>
          <cell r="J119">
            <v>54.88</v>
          </cell>
          <cell r="K119">
            <v>58.56</v>
          </cell>
          <cell r="L119">
            <v>58.95</v>
          </cell>
          <cell r="M119">
            <v>59.36</v>
          </cell>
          <cell r="N119">
            <v>61.01</v>
          </cell>
          <cell r="O119">
            <v>53.38</v>
          </cell>
          <cell r="P119">
            <v>64.44</v>
          </cell>
          <cell r="Q119">
            <v>73.900000000000006</v>
          </cell>
          <cell r="R119">
            <v>78.72</v>
          </cell>
          <cell r="S119">
            <v>79.239999999999995</v>
          </cell>
          <cell r="T119">
            <v>79.77</v>
          </cell>
          <cell r="U119">
            <v>81.93</v>
          </cell>
          <cell r="V119">
            <v>73.790000000000006</v>
          </cell>
        </row>
        <row r="120">
          <cell r="B120" t="str">
            <v>F000034080</v>
          </cell>
          <cell r="C120">
            <v>0</v>
          </cell>
          <cell r="D120" t="str">
            <v>CENTRUM SELECT MULHER CPT 30 BTL BR*</v>
          </cell>
          <cell r="E120" t="str">
            <v>NEUTRA</v>
          </cell>
          <cell r="F120">
            <v>0</v>
          </cell>
          <cell r="G120">
            <v>59.36</v>
          </cell>
          <cell r="H120">
            <v>0</v>
          </cell>
          <cell r="I120">
            <v>47.7</v>
          </cell>
          <cell r="J120">
            <v>54.88</v>
          </cell>
          <cell r="K120">
            <v>58.56</v>
          </cell>
          <cell r="L120">
            <v>58.95</v>
          </cell>
          <cell r="M120">
            <v>59.36</v>
          </cell>
          <cell r="N120">
            <v>61.01</v>
          </cell>
          <cell r="O120">
            <v>53.38</v>
          </cell>
          <cell r="P120">
            <v>64.44</v>
          </cell>
          <cell r="Q120">
            <v>73.900000000000006</v>
          </cell>
          <cell r="R120">
            <v>78.72</v>
          </cell>
          <cell r="S120">
            <v>79.239999999999995</v>
          </cell>
          <cell r="T120">
            <v>79.77</v>
          </cell>
          <cell r="U120">
            <v>81.93</v>
          </cell>
          <cell r="V120">
            <v>73.790000000000006</v>
          </cell>
        </row>
        <row r="121">
          <cell r="B121" t="str">
            <v>F000018458</v>
          </cell>
          <cell r="C121">
            <v>0</v>
          </cell>
          <cell r="D121" t="str">
            <v>CENTRUM SELECT MULHER CPT 60 BTL BR*</v>
          </cell>
          <cell r="E121" t="str">
            <v>NEUTRA</v>
          </cell>
          <cell r="F121">
            <v>0</v>
          </cell>
          <cell r="G121">
            <v>100.51</v>
          </cell>
          <cell r="H121">
            <v>0</v>
          </cell>
          <cell r="I121">
            <v>80.77</v>
          </cell>
          <cell r="J121">
            <v>92.93</v>
          </cell>
          <cell r="K121">
            <v>99.16</v>
          </cell>
          <cell r="L121">
            <v>99.83</v>
          </cell>
          <cell r="M121">
            <v>100.51</v>
          </cell>
          <cell r="N121">
            <v>103.31</v>
          </cell>
          <cell r="O121">
            <v>90.39</v>
          </cell>
          <cell r="P121">
            <v>109.11</v>
          </cell>
          <cell r="Q121">
            <v>125.14</v>
          </cell>
          <cell r="R121">
            <v>133.31</v>
          </cell>
          <cell r="S121">
            <v>134.19</v>
          </cell>
          <cell r="T121">
            <v>135.08000000000001</v>
          </cell>
          <cell r="U121">
            <v>138.74</v>
          </cell>
          <cell r="V121">
            <v>124.95</v>
          </cell>
        </row>
        <row r="122">
          <cell r="B122" t="str">
            <v>F000034081</v>
          </cell>
          <cell r="C122">
            <v>0</v>
          </cell>
          <cell r="D122" t="str">
            <v>CENTRUM SELECT MULHER CPT 60 BTL BR*</v>
          </cell>
          <cell r="E122" t="str">
            <v>NEUTRA</v>
          </cell>
          <cell r="F122">
            <v>0</v>
          </cell>
          <cell r="G122">
            <v>100.51</v>
          </cell>
          <cell r="H122">
            <v>0</v>
          </cell>
          <cell r="I122">
            <v>80.77</v>
          </cell>
          <cell r="J122">
            <v>92.93</v>
          </cell>
          <cell r="K122">
            <v>99.16</v>
          </cell>
          <cell r="L122">
            <v>99.83</v>
          </cell>
          <cell r="M122">
            <v>100.51</v>
          </cell>
          <cell r="N122">
            <v>103.31</v>
          </cell>
          <cell r="O122">
            <v>90.39</v>
          </cell>
          <cell r="P122">
            <v>109.11</v>
          </cell>
          <cell r="Q122">
            <v>125.14</v>
          </cell>
          <cell r="R122">
            <v>133.31</v>
          </cell>
          <cell r="S122">
            <v>134.19</v>
          </cell>
          <cell r="T122">
            <v>135.08000000000001</v>
          </cell>
          <cell r="U122">
            <v>138.74</v>
          </cell>
          <cell r="V122">
            <v>124.95</v>
          </cell>
        </row>
        <row r="123">
          <cell r="B123" t="str">
            <v>F000035709</v>
          </cell>
          <cell r="C123">
            <v>0</v>
          </cell>
          <cell r="D123" t="str">
            <v>CENTRUM VITAGUMMIES MIX 30 BTL BR</v>
          </cell>
          <cell r="E123" t="str">
            <v>NEUTRA</v>
          </cell>
          <cell r="F123">
            <v>0</v>
          </cell>
          <cell r="G123">
            <v>35.56</v>
          </cell>
          <cell r="H123">
            <v>0</v>
          </cell>
          <cell r="I123">
            <v>28.57</v>
          </cell>
          <cell r="J123">
            <v>32.880000000000003</v>
          </cell>
          <cell r="K123">
            <v>35.08</v>
          </cell>
          <cell r="L123">
            <v>35.32</v>
          </cell>
          <cell r="M123">
            <v>35.56</v>
          </cell>
          <cell r="N123">
            <v>36.549999999999997</v>
          </cell>
          <cell r="O123">
            <v>31.98</v>
          </cell>
          <cell r="P123">
            <v>38.590000000000003</v>
          </cell>
          <cell r="Q123">
            <v>44.27</v>
          </cell>
          <cell r="R123">
            <v>47.16</v>
          </cell>
          <cell r="S123">
            <v>47.47</v>
          </cell>
          <cell r="T123">
            <v>47.79</v>
          </cell>
          <cell r="U123">
            <v>49.08</v>
          </cell>
          <cell r="V123">
            <v>44.21</v>
          </cell>
        </row>
        <row r="124">
          <cell r="B124" t="str">
            <v>F000035710</v>
          </cell>
          <cell r="C124">
            <v>0</v>
          </cell>
          <cell r="D124" t="str">
            <v>CENTRUM VITAGUMMIES MIX 60 BTL BR</v>
          </cell>
          <cell r="E124" t="str">
            <v>NEUTRA</v>
          </cell>
          <cell r="F124">
            <v>0</v>
          </cell>
          <cell r="G124">
            <v>63.89</v>
          </cell>
          <cell r="H124">
            <v>0</v>
          </cell>
          <cell r="I124">
            <v>51.34</v>
          </cell>
          <cell r="J124">
            <v>59.07</v>
          </cell>
          <cell r="K124">
            <v>63.03</v>
          </cell>
          <cell r="L124">
            <v>63.45</v>
          </cell>
          <cell r="M124">
            <v>63.89</v>
          </cell>
          <cell r="N124">
            <v>65.67</v>
          </cell>
          <cell r="O124">
            <v>57.46</v>
          </cell>
          <cell r="P124">
            <v>69.349999999999994</v>
          </cell>
          <cell r="Q124">
            <v>79.540000000000006</v>
          </cell>
          <cell r="R124">
            <v>84.73</v>
          </cell>
          <cell r="S124">
            <v>85.28</v>
          </cell>
          <cell r="T124">
            <v>85.86</v>
          </cell>
          <cell r="U124">
            <v>88.19</v>
          </cell>
          <cell r="V124">
            <v>79.430000000000007</v>
          </cell>
        </row>
        <row r="125">
          <cell r="B125" t="str">
            <v>F000149578</v>
          </cell>
          <cell r="C125">
            <v>522241816117215</v>
          </cell>
          <cell r="D125" t="str">
            <v>CHAMPIX 0.5/1 mg FCT 1x11+11x14 COMBO BR</v>
          </cell>
          <cell r="E125" t="str">
            <v>POSITIVA</v>
          </cell>
          <cell r="F125">
            <v>0</v>
          </cell>
          <cell r="G125">
            <v>1136.72</v>
          </cell>
          <cell r="H125">
            <v>0</v>
          </cell>
          <cell r="I125">
            <v>932.11</v>
          </cell>
          <cell r="J125">
            <v>1059.21</v>
          </cell>
          <cell r="K125">
            <v>1123.02</v>
          </cell>
          <cell r="L125">
            <v>1129.83</v>
          </cell>
          <cell r="M125">
            <v>1136.72</v>
          </cell>
          <cell r="N125">
            <v>1165.1300000000001</v>
          </cell>
          <cell r="O125">
            <v>1136.72</v>
          </cell>
          <cell r="P125">
            <v>1288.58</v>
          </cell>
          <cell r="Q125">
            <v>1464.3</v>
          </cell>
          <cell r="R125">
            <v>1552.51</v>
          </cell>
          <cell r="S125">
            <v>1561.92</v>
          </cell>
          <cell r="T125">
            <v>1571.44</v>
          </cell>
          <cell r="U125">
            <v>1610.72</v>
          </cell>
          <cell r="V125">
            <v>1571.44</v>
          </cell>
        </row>
        <row r="126">
          <cell r="B126" t="str">
            <v>F000149570</v>
          </cell>
          <cell r="C126">
            <v>522241810119216</v>
          </cell>
          <cell r="D126" t="str">
            <v>CHAMPIX 0.5/1 mg FCT 1x11+3x14 COMBO BR</v>
          </cell>
          <cell r="E126" t="str">
            <v>POSITIVA</v>
          </cell>
          <cell r="F126">
            <v>0</v>
          </cell>
          <cell r="G126">
            <v>378.92</v>
          </cell>
          <cell r="H126">
            <v>0</v>
          </cell>
          <cell r="I126">
            <v>310.70999999999998</v>
          </cell>
          <cell r="J126">
            <v>353.08</v>
          </cell>
          <cell r="K126">
            <v>374.35</v>
          </cell>
          <cell r="L126">
            <v>376.62</v>
          </cell>
          <cell r="M126">
            <v>378.92</v>
          </cell>
          <cell r="N126">
            <v>388.39</v>
          </cell>
          <cell r="O126">
            <v>378.92</v>
          </cell>
          <cell r="P126">
            <v>429.53</v>
          </cell>
          <cell r="Q126">
            <v>488.11</v>
          </cell>
          <cell r="R126">
            <v>517.52</v>
          </cell>
          <cell r="S126">
            <v>520.66</v>
          </cell>
          <cell r="T126">
            <v>523.83000000000004</v>
          </cell>
          <cell r="U126">
            <v>536.92999999999995</v>
          </cell>
          <cell r="V126">
            <v>523.83000000000004</v>
          </cell>
        </row>
        <row r="127">
          <cell r="B127" t="str">
            <v>F000150288</v>
          </cell>
          <cell r="C127">
            <v>522241821110215</v>
          </cell>
          <cell r="D127" t="str">
            <v>CHAMPIX 1mg FCT 2x56 BLST BR</v>
          </cell>
          <cell r="E127" t="str">
            <v>POSITIVA</v>
          </cell>
          <cell r="F127">
            <v>0</v>
          </cell>
          <cell r="G127">
            <v>757.77</v>
          </cell>
          <cell r="H127">
            <v>0</v>
          </cell>
          <cell r="I127">
            <v>621.37</v>
          </cell>
          <cell r="J127">
            <v>706.1</v>
          </cell>
          <cell r="K127">
            <v>748.64</v>
          </cell>
          <cell r="L127">
            <v>753.18</v>
          </cell>
          <cell r="M127">
            <v>757.77</v>
          </cell>
          <cell r="N127">
            <v>776.71</v>
          </cell>
          <cell r="O127">
            <v>757.77</v>
          </cell>
          <cell r="P127">
            <v>859</v>
          </cell>
          <cell r="Q127">
            <v>976.14</v>
          </cell>
          <cell r="R127">
            <v>1034.95</v>
          </cell>
          <cell r="S127">
            <v>1041.23</v>
          </cell>
          <cell r="T127">
            <v>1047.57</v>
          </cell>
          <cell r="U127">
            <v>1073.76</v>
          </cell>
          <cell r="V127">
            <v>1047.57</v>
          </cell>
        </row>
        <row r="128">
          <cell r="B128" t="str">
            <v>F000128830</v>
          </cell>
          <cell r="C128">
            <v>0</v>
          </cell>
          <cell r="D128" t="str">
            <v>CHAMPIX0.5/1mg FCT1x11+1x14COMBO BR SAM</v>
          </cell>
          <cell r="E128" t="str">
            <v>POSITIVA</v>
          </cell>
          <cell r="F128">
            <v>0</v>
          </cell>
          <cell r="G128">
            <v>378.92</v>
          </cell>
          <cell r="H128">
            <v>0</v>
          </cell>
          <cell r="I128">
            <v>310.70999999999998</v>
          </cell>
          <cell r="J128">
            <v>353.08</v>
          </cell>
          <cell r="K128">
            <v>374.35</v>
          </cell>
          <cell r="L128">
            <v>376.62</v>
          </cell>
          <cell r="M128">
            <v>378.92</v>
          </cell>
          <cell r="N128">
            <v>388.39</v>
          </cell>
          <cell r="O128">
            <v>378.92</v>
          </cell>
          <cell r="P128">
            <v>429.53</v>
          </cell>
          <cell r="Q128">
            <v>488.11</v>
          </cell>
          <cell r="R128">
            <v>517.51</v>
          </cell>
          <cell r="S128">
            <v>520.65</v>
          </cell>
          <cell r="T128">
            <v>523.83000000000004</v>
          </cell>
          <cell r="U128">
            <v>536.91999999999996</v>
          </cell>
          <cell r="V128">
            <v>523.83000000000004</v>
          </cell>
        </row>
        <row r="129">
          <cell r="B129" t="str">
            <v>F000169690</v>
          </cell>
          <cell r="C129" t="e">
            <v>#N/A</v>
          </cell>
          <cell r="D129" t="str">
            <v>CICLOXX 15MG 1X10 TB</v>
          </cell>
          <cell r="E129" t="str">
            <v>POSITIVA</v>
          </cell>
          <cell r="F129">
            <v>0</v>
          </cell>
          <cell r="G129" t="e">
            <v>#N/A</v>
          </cell>
          <cell r="H129">
            <v>0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</row>
        <row r="130">
          <cell r="B130" t="str">
            <v>F000169692</v>
          </cell>
          <cell r="C130">
            <v>0</v>
          </cell>
          <cell r="D130" t="str">
            <v>CICLOXX 15MG 1X5 TB SAMPLE</v>
          </cell>
          <cell r="E130" t="str">
            <v>POSITIVA</v>
          </cell>
          <cell r="F130">
            <v>0</v>
          </cell>
          <cell r="G130" t="e">
            <v>#N/A</v>
          </cell>
          <cell r="H130">
            <v>0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</row>
        <row r="131">
          <cell r="B131" t="str">
            <v>F000204227</v>
          </cell>
          <cell r="C131">
            <v>0</v>
          </cell>
          <cell r="D131" t="str">
            <v>CITALOR 10mg FCT 1 BLST x 5 EA BR SAM</v>
          </cell>
          <cell r="E131" t="str">
            <v>POSITIVA</v>
          </cell>
          <cell r="F131">
            <v>0</v>
          </cell>
          <cell r="G131">
            <v>12.92</v>
          </cell>
          <cell r="H131">
            <v>0</v>
          </cell>
          <cell r="I131">
            <v>10.59</v>
          </cell>
          <cell r="J131">
            <v>12.03</v>
          </cell>
          <cell r="K131">
            <v>12.76</v>
          </cell>
          <cell r="L131">
            <v>12.84</v>
          </cell>
          <cell r="M131">
            <v>12.92</v>
          </cell>
          <cell r="N131">
            <v>13.24</v>
          </cell>
          <cell r="O131">
            <v>12.92</v>
          </cell>
          <cell r="P131">
            <v>14.64</v>
          </cell>
          <cell r="Q131">
            <v>16.63</v>
          </cell>
          <cell r="R131">
            <v>17.63</v>
          </cell>
          <cell r="S131">
            <v>17.75</v>
          </cell>
          <cell r="T131">
            <v>17.86</v>
          </cell>
          <cell r="U131">
            <v>18.3</v>
          </cell>
          <cell r="V131">
            <v>17.86</v>
          </cell>
        </row>
        <row r="132">
          <cell r="B132" t="str">
            <v>F000204240</v>
          </cell>
          <cell r="C132">
            <v>0</v>
          </cell>
          <cell r="D132" t="str">
            <v>CITALOR 10mg FCT 3 BLST x 5 EA BR SAM</v>
          </cell>
          <cell r="E132" t="str">
            <v>POSITIVA</v>
          </cell>
          <cell r="F132">
            <v>0</v>
          </cell>
          <cell r="G132">
            <v>38.770000000000003</v>
          </cell>
          <cell r="H132">
            <v>0</v>
          </cell>
          <cell r="I132">
            <v>31.79</v>
          </cell>
          <cell r="J132">
            <v>36.119999999999997</v>
          </cell>
          <cell r="K132">
            <v>38.299999999999997</v>
          </cell>
          <cell r="L132">
            <v>38.53</v>
          </cell>
          <cell r="M132">
            <v>38.770000000000003</v>
          </cell>
          <cell r="N132">
            <v>39.729999999999997</v>
          </cell>
          <cell r="O132">
            <v>38.770000000000003</v>
          </cell>
          <cell r="P132">
            <v>43.94</v>
          </cell>
          <cell r="Q132">
            <v>49.93</v>
          </cell>
          <cell r="R132">
            <v>52.94</v>
          </cell>
          <cell r="S132">
            <v>53.26</v>
          </cell>
          <cell r="T132">
            <v>53.59</v>
          </cell>
          <cell r="U132">
            <v>54.92</v>
          </cell>
          <cell r="V132">
            <v>53.59</v>
          </cell>
        </row>
        <row r="133">
          <cell r="B133" t="str">
            <v>F000204080</v>
          </cell>
          <cell r="C133">
            <v>522718040078113</v>
          </cell>
          <cell r="D133" t="str">
            <v>CITALOR 10mg FCT 3 BLST x10 EA BR</v>
          </cell>
          <cell r="E133" t="str">
            <v>POSITIVA</v>
          </cell>
          <cell r="F133">
            <v>0</v>
          </cell>
          <cell r="G133">
            <v>77.540000000000006</v>
          </cell>
          <cell r="H133">
            <v>0</v>
          </cell>
          <cell r="I133">
            <v>63.58</v>
          </cell>
          <cell r="J133">
            <v>72.25</v>
          </cell>
          <cell r="K133">
            <v>76.599999999999994</v>
          </cell>
          <cell r="L133">
            <v>77.069999999999993</v>
          </cell>
          <cell r="M133">
            <v>77.540000000000006</v>
          </cell>
          <cell r="N133">
            <v>79.48</v>
          </cell>
          <cell r="O133">
            <v>77.540000000000006</v>
          </cell>
          <cell r="P133">
            <v>87.89</v>
          </cell>
          <cell r="Q133">
            <v>99.88</v>
          </cell>
          <cell r="R133">
            <v>105.9</v>
          </cell>
          <cell r="S133">
            <v>106.54</v>
          </cell>
          <cell r="T133">
            <v>107.19</v>
          </cell>
          <cell r="U133">
            <v>109.88</v>
          </cell>
          <cell r="V133">
            <v>107.19</v>
          </cell>
        </row>
        <row r="134">
          <cell r="B134" t="str">
            <v>F000204085</v>
          </cell>
          <cell r="C134">
            <v>522718040078313</v>
          </cell>
          <cell r="D134" t="str">
            <v>CITALOR 10mg FCT 6 BLST x10 EA BR</v>
          </cell>
          <cell r="E134" t="str">
            <v>POSITIVA</v>
          </cell>
          <cell r="F134">
            <v>0</v>
          </cell>
          <cell r="G134">
            <v>155.09</v>
          </cell>
          <cell r="H134">
            <v>0</v>
          </cell>
          <cell r="I134">
            <v>127.17</v>
          </cell>
          <cell r="J134">
            <v>144.51</v>
          </cell>
          <cell r="K134">
            <v>153.22</v>
          </cell>
          <cell r="L134">
            <v>154.15</v>
          </cell>
          <cell r="M134">
            <v>155.09</v>
          </cell>
          <cell r="N134">
            <v>158.96</v>
          </cell>
          <cell r="O134">
            <v>155.09</v>
          </cell>
          <cell r="P134">
            <v>175.8</v>
          </cell>
          <cell r="Q134">
            <v>199.78</v>
          </cell>
          <cell r="R134">
            <v>211.82</v>
          </cell>
          <cell r="S134">
            <v>213.1</v>
          </cell>
          <cell r="T134">
            <v>214.4</v>
          </cell>
          <cell r="U134">
            <v>219.75</v>
          </cell>
          <cell r="V134">
            <v>214.4</v>
          </cell>
        </row>
        <row r="135">
          <cell r="B135" t="str">
            <v>F000204238</v>
          </cell>
          <cell r="C135">
            <v>0</v>
          </cell>
          <cell r="D135" t="str">
            <v>CITALOR 20mg FCT 1 BLST x 5 EA BR SAM</v>
          </cell>
          <cell r="E135" t="str">
            <v>POSITIVA</v>
          </cell>
          <cell r="F135">
            <v>0</v>
          </cell>
          <cell r="G135">
            <v>12.92</v>
          </cell>
          <cell r="H135">
            <v>0</v>
          </cell>
          <cell r="I135">
            <v>10.59</v>
          </cell>
          <cell r="J135">
            <v>12.03</v>
          </cell>
          <cell r="K135">
            <v>12.76</v>
          </cell>
          <cell r="L135">
            <v>12.84</v>
          </cell>
          <cell r="M135">
            <v>12.92</v>
          </cell>
          <cell r="N135">
            <v>13.24</v>
          </cell>
          <cell r="O135">
            <v>12.92</v>
          </cell>
          <cell r="P135">
            <v>14.64</v>
          </cell>
          <cell r="Q135">
            <v>16.63</v>
          </cell>
          <cell r="R135">
            <v>17.63</v>
          </cell>
          <cell r="S135">
            <v>17.75</v>
          </cell>
          <cell r="T135">
            <v>17.86</v>
          </cell>
          <cell r="U135">
            <v>18.3</v>
          </cell>
          <cell r="V135">
            <v>17.86</v>
          </cell>
        </row>
        <row r="136">
          <cell r="B136" t="str">
            <v>F000204083</v>
          </cell>
          <cell r="C136">
            <v>522718040078513</v>
          </cell>
          <cell r="D136" t="str">
            <v>CITALOR 20mg FCT 3 BLST x10 EA BR</v>
          </cell>
          <cell r="E136" t="str">
            <v>POSITIVA</v>
          </cell>
          <cell r="F136">
            <v>0</v>
          </cell>
          <cell r="G136">
            <v>77.540000000000006</v>
          </cell>
          <cell r="H136">
            <v>0</v>
          </cell>
          <cell r="I136">
            <v>63.58</v>
          </cell>
          <cell r="J136">
            <v>72.25</v>
          </cell>
          <cell r="K136">
            <v>76.599999999999994</v>
          </cell>
          <cell r="L136">
            <v>77.069999999999993</v>
          </cell>
          <cell r="M136">
            <v>77.540000000000006</v>
          </cell>
          <cell r="N136">
            <v>79.48</v>
          </cell>
          <cell r="O136">
            <v>77.540000000000006</v>
          </cell>
          <cell r="P136">
            <v>87.89</v>
          </cell>
          <cell r="Q136">
            <v>99.88</v>
          </cell>
          <cell r="R136">
            <v>105.9</v>
          </cell>
          <cell r="S136">
            <v>106.54</v>
          </cell>
          <cell r="T136">
            <v>107.19</v>
          </cell>
          <cell r="U136">
            <v>109.88</v>
          </cell>
          <cell r="V136">
            <v>107.19</v>
          </cell>
        </row>
        <row r="137">
          <cell r="B137" t="str">
            <v>F000204086</v>
          </cell>
          <cell r="C137">
            <v>522718040078713</v>
          </cell>
          <cell r="D137" t="str">
            <v>CITALOR 20mg FCT 6 BLST x10 EA BR</v>
          </cell>
          <cell r="E137" t="str">
            <v>POSITIVA</v>
          </cell>
          <cell r="F137">
            <v>0</v>
          </cell>
          <cell r="G137">
            <v>155.09</v>
          </cell>
          <cell r="H137">
            <v>0</v>
          </cell>
          <cell r="I137">
            <v>127.17</v>
          </cell>
          <cell r="J137">
            <v>144.51</v>
          </cell>
          <cell r="K137">
            <v>153.22</v>
          </cell>
          <cell r="L137">
            <v>154.15</v>
          </cell>
          <cell r="M137">
            <v>155.09</v>
          </cell>
          <cell r="N137">
            <v>158.96</v>
          </cell>
          <cell r="O137">
            <v>155.09</v>
          </cell>
          <cell r="P137">
            <v>175.8</v>
          </cell>
          <cell r="Q137">
            <v>199.78</v>
          </cell>
          <cell r="R137">
            <v>211.82</v>
          </cell>
          <cell r="S137">
            <v>213.1</v>
          </cell>
          <cell r="T137">
            <v>214.4</v>
          </cell>
          <cell r="U137">
            <v>219.75</v>
          </cell>
          <cell r="V137">
            <v>214.4</v>
          </cell>
        </row>
        <row r="138">
          <cell r="B138" t="str">
            <v>F000101182</v>
          </cell>
          <cell r="C138">
            <v>0</v>
          </cell>
          <cell r="D138" t="str">
            <v>CITALOR 40mg FCT 1x7 BLS MS BR</v>
          </cell>
          <cell r="E138" t="str">
            <v>POSITIVA</v>
          </cell>
          <cell r="F138">
            <v>0</v>
          </cell>
          <cell r="G138">
            <v>36.19</v>
          </cell>
          <cell r="H138">
            <v>0</v>
          </cell>
          <cell r="I138">
            <v>29.67</v>
          </cell>
          <cell r="J138">
            <v>33.72</v>
          </cell>
          <cell r="K138">
            <v>35.75</v>
          </cell>
          <cell r="L138">
            <v>35.97</v>
          </cell>
          <cell r="M138">
            <v>36.19</v>
          </cell>
          <cell r="N138">
            <v>37.090000000000003</v>
          </cell>
          <cell r="O138">
            <v>36.19</v>
          </cell>
          <cell r="P138">
            <v>41.01</v>
          </cell>
          <cell r="Q138">
            <v>46.61</v>
          </cell>
          <cell r="R138">
            <v>49.42</v>
          </cell>
          <cell r="S138">
            <v>49.72</v>
          </cell>
          <cell r="T138">
            <v>50.03</v>
          </cell>
          <cell r="U138">
            <v>51.27</v>
          </cell>
          <cell r="V138">
            <v>50.03</v>
          </cell>
        </row>
        <row r="139">
          <cell r="B139" t="str">
            <v>F000128899</v>
          </cell>
          <cell r="C139">
            <v>522718040078913</v>
          </cell>
          <cell r="D139" t="str">
            <v>CITALOR 40mg FCT 3x10 BLS BR</v>
          </cell>
          <cell r="E139" t="str">
            <v>POSITIVA</v>
          </cell>
          <cell r="F139">
            <v>0</v>
          </cell>
          <cell r="G139">
            <v>155.09</v>
          </cell>
          <cell r="H139">
            <v>0</v>
          </cell>
          <cell r="I139">
            <v>127.17</v>
          </cell>
          <cell r="J139">
            <v>144.51</v>
          </cell>
          <cell r="K139">
            <v>153.22</v>
          </cell>
          <cell r="L139">
            <v>154.15</v>
          </cell>
          <cell r="M139">
            <v>155.09</v>
          </cell>
          <cell r="N139">
            <v>158.96</v>
          </cell>
          <cell r="O139">
            <v>155.09</v>
          </cell>
          <cell r="P139">
            <v>175.8</v>
          </cell>
          <cell r="Q139">
            <v>199.78</v>
          </cell>
          <cell r="R139">
            <v>211.82</v>
          </cell>
          <cell r="S139">
            <v>213.1</v>
          </cell>
          <cell r="T139">
            <v>214.4</v>
          </cell>
          <cell r="U139">
            <v>219.75</v>
          </cell>
          <cell r="V139">
            <v>214.4</v>
          </cell>
        </row>
        <row r="140">
          <cell r="B140" t="str">
            <v>F000129015</v>
          </cell>
          <cell r="C140">
            <v>522718040079413</v>
          </cell>
          <cell r="D140" t="str">
            <v>CITALOR 80mg FCT 3x10 BLS BR</v>
          </cell>
          <cell r="E140" t="str">
            <v>POSITIVA</v>
          </cell>
          <cell r="F140">
            <v>0</v>
          </cell>
          <cell r="G140">
            <v>155.09</v>
          </cell>
          <cell r="H140">
            <v>0</v>
          </cell>
          <cell r="I140">
            <v>127.17</v>
          </cell>
          <cell r="J140">
            <v>144.51</v>
          </cell>
          <cell r="K140">
            <v>153.22</v>
          </cell>
          <cell r="L140">
            <v>154.15</v>
          </cell>
          <cell r="M140">
            <v>155.09</v>
          </cell>
          <cell r="N140">
            <v>158.96</v>
          </cell>
          <cell r="O140">
            <v>155.09</v>
          </cell>
          <cell r="P140">
            <v>175.8</v>
          </cell>
          <cell r="Q140">
            <v>199.78</v>
          </cell>
          <cell r="R140">
            <v>211.82</v>
          </cell>
          <cell r="S140">
            <v>213.1</v>
          </cell>
          <cell r="T140">
            <v>214.4</v>
          </cell>
          <cell r="U140">
            <v>219.75</v>
          </cell>
          <cell r="V140">
            <v>214.4</v>
          </cell>
        </row>
        <row r="141">
          <cell r="B141" t="str">
            <v>F000148826</v>
          </cell>
          <cell r="C141" t="str">
            <v>N/A</v>
          </cell>
          <cell r="D141" t="str">
            <v>CLUSIVOL 1X240 ML BOT</v>
          </cell>
          <cell r="E141" t="str">
            <v>NEGATIVA</v>
          </cell>
          <cell r="F141">
            <v>0</v>
          </cell>
          <cell r="G141" t="e">
            <v>#N/A</v>
          </cell>
          <cell r="H141">
            <v>0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</row>
        <row r="142">
          <cell r="B142" t="str">
            <v>F00005760440</v>
          </cell>
          <cell r="C142" t="str">
            <v>N/A</v>
          </cell>
          <cell r="D142" t="str">
            <v>CTM PRONUTRIENTS OMEGA-3 30CT (BRASIL)*</v>
          </cell>
          <cell r="E142" t="str">
            <v>NEUTRA</v>
          </cell>
          <cell r="F142">
            <v>0</v>
          </cell>
          <cell r="G142">
            <v>32.42</v>
          </cell>
          <cell r="H142">
            <v>0</v>
          </cell>
          <cell r="I142">
            <v>26.05</v>
          </cell>
          <cell r="J142">
            <v>29.97</v>
          </cell>
          <cell r="K142">
            <v>31.98</v>
          </cell>
          <cell r="L142">
            <v>32.200000000000003</v>
          </cell>
          <cell r="M142">
            <v>32.42</v>
          </cell>
          <cell r="N142">
            <v>33.32</v>
          </cell>
          <cell r="O142">
            <v>29.15</v>
          </cell>
          <cell r="P142">
            <v>35.19</v>
          </cell>
          <cell r="Q142">
            <v>40.35</v>
          </cell>
          <cell r="R142">
            <v>42.99</v>
          </cell>
          <cell r="S142">
            <v>43.28</v>
          </cell>
          <cell r="T142">
            <v>43.57</v>
          </cell>
          <cell r="U142">
            <v>44.74</v>
          </cell>
          <cell r="V142">
            <v>40.29</v>
          </cell>
        </row>
        <row r="143">
          <cell r="B143" t="str">
            <v>F00005760461</v>
          </cell>
          <cell r="C143" t="str">
            <v>N/A</v>
          </cell>
          <cell r="D143" t="str">
            <v>CTM PRONUTRIENTS OMEGA-3 60CT (BRASIL)*</v>
          </cell>
          <cell r="E143" t="str">
            <v>NEUTRA</v>
          </cell>
          <cell r="F143">
            <v>0</v>
          </cell>
          <cell r="G143">
            <v>57.91</v>
          </cell>
          <cell r="H143">
            <v>0</v>
          </cell>
          <cell r="I143">
            <v>46.53</v>
          </cell>
          <cell r="J143">
            <v>53.54</v>
          </cell>
          <cell r="K143">
            <v>57.13</v>
          </cell>
          <cell r="L143">
            <v>57.51</v>
          </cell>
          <cell r="M143">
            <v>57.91</v>
          </cell>
          <cell r="N143">
            <v>59.52</v>
          </cell>
          <cell r="O143">
            <v>52.08</v>
          </cell>
          <cell r="P143">
            <v>62.86</v>
          </cell>
          <cell r="Q143">
            <v>72.09</v>
          </cell>
          <cell r="R143">
            <v>76.8</v>
          </cell>
          <cell r="S143">
            <v>77.3</v>
          </cell>
          <cell r="T143">
            <v>77.819999999999993</v>
          </cell>
          <cell r="U143">
            <v>79.930000000000007</v>
          </cell>
          <cell r="V143">
            <v>71.989999999999995</v>
          </cell>
        </row>
        <row r="144">
          <cell r="B144" t="str">
            <v>F000113435</v>
          </cell>
          <cell r="C144">
            <v>522718040079917</v>
          </cell>
          <cell r="D144" t="str">
            <v>D-MEDROL 40mg/ml SASUS 1x2ml GVL BR</v>
          </cell>
          <cell r="E144" t="str">
            <v>POSITIVA</v>
          </cell>
          <cell r="F144">
            <v>0</v>
          </cell>
          <cell r="G144">
            <v>14.45</v>
          </cell>
          <cell r="H144">
            <v>0</v>
          </cell>
          <cell r="I144">
            <v>11.84</v>
          </cell>
          <cell r="J144">
            <v>13.46</v>
          </cell>
          <cell r="K144">
            <v>14.28</v>
          </cell>
          <cell r="L144">
            <v>14.36</v>
          </cell>
          <cell r="M144">
            <v>14.45</v>
          </cell>
          <cell r="N144">
            <v>14.81</v>
          </cell>
          <cell r="O144">
            <v>14.45</v>
          </cell>
          <cell r="P144">
            <v>16.36</v>
          </cell>
          <cell r="Q144">
            <v>18.61</v>
          </cell>
          <cell r="R144">
            <v>19.739999999999998</v>
          </cell>
          <cell r="S144">
            <v>19.850000000000001</v>
          </cell>
          <cell r="T144">
            <v>19.98</v>
          </cell>
          <cell r="U144">
            <v>20.47</v>
          </cell>
          <cell r="V144">
            <v>19.98</v>
          </cell>
        </row>
        <row r="145">
          <cell r="B145" t="str">
            <v>F000113441</v>
          </cell>
          <cell r="C145">
            <v>522717100060717</v>
          </cell>
          <cell r="D145" t="str">
            <v>D-PROVERA 150mg/ml SASUS 1x1ml GSYR BR</v>
          </cell>
          <cell r="E145" t="str">
            <v>POSITIVA</v>
          </cell>
          <cell r="F145">
            <v>0</v>
          </cell>
          <cell r="G145">
            <v>34.979999999999997</v>
          </cell>
          <cell r="H145">
            <v>0</v>
          </cell>
          <cell r="I145">
            <v>28.68</v>
          </cell>
          <cell r="J145">
            <v>32.6</v>
          </cell>
          <cell r="K145">
            <v>34.56</v>
          </cell>
          <cell r="L145">
            <v>34.770000000000003</v>
          </cell>
          <cell r="M145">
            <v>34.979999999999997</v>
          </cell>
          <cell r="N145">
            <v>35.86</v>
          </cell>
          <cell r="O145">
            <v>34.979999999999997</v>
          </cell>
          <cell r="P145">
            <v>39.64</v>
          </cell>
          <cell r="Q145">
            <v>45.07</v>
          </cell>
          <cell r="R145">
            <v>47.78</v>
          </cell>
          <cell r="S145">
            <v>48.07</v>
          </cell>
          <cell r="T145">
            <v>48.36</v>
          </cell>
          <cell r="U145">
            <v>49.57</v>
          </cell>
          <cell r="V145">
            <v>48.36</v>
          </cell>
        </row>
        <row r="146">
          <cell r="B146" t="str">
            <v>F000141667</v>
          </cell>
          <cell r="C146">
            <v>0</v>
          </cell>
          <cell r="D146" t="str">
            <v>D-PROVERA 150mg/ml SASUS 1x1ml GSYR BR</v>
          </cell>
          <cell r="E146" t="str">
            <v>POSITIVA</v>
          </cell>
          <cell r="F146">
            <v>0</v>
          </cell>
          <cell r="G146">
            <v>34.979999999999997</v>
          </cell>
          <cell r="H146">
            <v>0</v>
          </cell>
          <cell r="I146">
            <v>28.68</v>
          </cell>
          <cell r="J146">
            <v>32.590000000000003</v>
          </cell>
          <cell r="K146">
            <v>34.549999999999997</v>
          </cell>
          <cell r="L146">
            <v>34.76</v>
          </cell>
          <cell r="M146">
            <v>34.979999999999997</v>
          </cell>
          <cell r="N146">
            <v>35.85</v>
          </cell>
          <cell r="O146">
            <v>34.979999999999997</v>
          </cell>
          <cell r="P146">
            <v>39.64</v>
          </cell>
          <cell r="Q146">
            <v>45.05</v>
          </cell>
          <cell r="R146">
            <v>47.76</v>
          </cell>
          <cell r="S146">
            <v>48.05</v>
          </cell>
          <cell r="T146">
            <v>48.35</v>
          </cell>
          <cell r="U146">
            <v>49.56</v>
          </cell>
          <cell r="V146">
            <v>48.35</v>
          </cell>
        </row>
        <row r="147">
          <cell r="B147" t="str">
            <v>F000113439</v>
          </cell>
          <cell r="C147">
            <v>522717100060617</v>
          </cell>
          <cell r="D147" t="str">
            <v>D-PROVERA 150mg/ml SASUS 1x1ml GV BR</v>
          </cell>
          <cell r="E147" t="str">
            <v>POSITIVA</v>
          </cell>
          <cell r="F147">
            <v>0</v>
          </cell>
          <cell r="G147">
            <v>27</v>
          </cell>
          <cell r="H147">
            <v>0</v>
          </cell>
          <cell r="I147">
            <v>22.14</v>
          </cell>
          <cell r="J147">
            <v>25.16</v>
          </cell>
          <cell r="K147">
            <v>26.68</v>
          </cell>
          <cell r="L147">
            <v>26.84</v>
          </cell>
          <cell r="M147">
            <v>27</v>
          </cell>
          <cell r="N147">
            <v>27.68</v>
          </cell>
          <cell r="O147">
            <v>27</v>
          </cell>
          <cell r="P147">
            <v>30.6</v>
          </cell>
          <cell r="Q147">
            <v>34.78</v>
          </cell>
          <cell r="R147">
            <v>36.880000000000003</v>
          </cell>
          <cell r="S147">
            <v>37.1</v>
          </cell>
          <cell r="T147">
            <v>37.33</v>
          </cell>
          <cell r="U147">
            <v>38.270000000000003</v>
          </cell>
          <cell r="V147">
            <v>37.33</v>
          </cell>
        </row>
        <row r="148">
          <cell r="B148" t="str">
            <v>F000203276</v>
          </cell>
          <cell r="C148">
            <v>522717100060617</v>
          </cell>
          <cell r="D148" t="str">
            <v>D-PROVERA 150mg/ml SASUS 1x1ml GV GOV BR</v>
          </cell>
          <cell r="E148" t="str">
            <v>POSITIVA</v>
          </cell>
          <cell r="F148">
            <v>0</v>
          </cell>
          <cell r="G148">
            <v>27</v>
          </cell>
          <cell r="H148">
            <v>0</v>
          </cell>
          <cell r="I148">
            <v>22.14</v>
          </cell>
          <cell r="J148">
            <v>25.16</v>
          </cell>
          <cell r="K148">
            <v>26.68</v>
          </cell>
          <cell r="L148">
            <v>26.84</v>
          </cell>
          <cell r="M148">
            <v>27</v>
          </cell>
          <cell r="N148">
            <v>27.68</v>
          </cell>
          <cell r="O148">
            <v>27</v>
          </cell>
          <cell r="P148">
            <v>30.6</v>
          </cell>
          <cell r="Q148">
            <v>34.78</v>
          </cell>
          <cell r="R148">
            <v>36.880000000000003</v>
          </cell>
          <cell r="S148">
            <v>37.1</v>
          </cell>
          <cell r="T148">
            <v>37.33</v>
          </cell>
          <cell r="U148">
            <v>38.270000000000003</v>
          </cell>
          <cell r="V148">
            <v>37.33</v>
          </cell>
        </row>
        <row r="149">
          <cell r="B149" t="str">
            <v>F000036996</v>
          </cell>
          <cell r="C149">
            <v>522718030075303</v>
          </cell>
          <cell r="D149" t="str">
            <v>D-PROVERA SUBC 160mg/ml 1x0.65ml UNJ BR</v>
          </cell>
          <cell r="E149" t="str">
            <v>POSITIVA</v>
          </cell>
          <cell r="F149">
            <v>0</v>
          </cell>
          <cell r="G149">
            <v>32.61</v>
          </cell>
          <cell r="H149">
            <v>0</v>
          </cell>
          <cell r="I149">
            <v>26.74</v>
          </cell>
          <cell r="J149">
            <v>30.39</v>
          </cell>
          <cell r="K149">
            <v>32.22</v>
          </cell>
          <cell r="L149">
            <v>32.42</v>
          </cell>
          <cell r="M149">
            <v>32.61</v>
          </cell>
          <cell r="N149">
            <v>33.43</v>
          </cell>
          <cell r="O149">
            <v>32.61</v>
          </cell>
          <cell r="P149">
            <v>36.96</v>
          </cell>
          <cell r="Q149">
            <v>42.01</v>
          </cell>
          <cell r="R149">
            <v>44.54</v>
          </cell>
          <cell r="S149">
            <v>44.82</v>
          </cell>
          <cell r="T149">
            <v>45.09</v>
          </cell>
          <cell r="U149">
            <v>46.22</v>
          </cell>
          <cell r="V149">
            <v>45.09</v>
          </cell>
        </row>
        <row r="150">
          <cell r="B150" t="str">
            <v>F000204071</v>
          </cell>
          <cell r="C150">
            <v>522718030075017</v>
          </cell>
          <cell r="D150" t="str">
            <v>DALACIN C 300mg CAP 2 BLST x 8 EA BR</v>
          </cell>
          <cell r="E150" t="str">
            <v>POSITIVA</v>
          </cell>
          <cell r="F150">
            <v>0</v>
          </cell>
          <cell r="G150">
            <v>98.26</v>
          </cell>
          <cell r="H150">
            <v>0</v>
          </cell>
          <cell r="I150">
            <v>80.569999999999993</v>
          </cell>
          <cell r="J150">
            <v>91.56</v>
          </cell>
          <cell r="K150">
            <v>97.07</v>
          </cell>
          <cell r="L150">
            <v>97.66</v>
          </cell>
          <cell r="M150">
            <v>98.26</v>
          </cell>
          <cell r="N150">
            <v>100.71</v>
          </cell>
          <cell r="O150">
            <v>98.26</v>
          </cell>
          <cell r="P150">
            <v>111.38</v>
          </cell>
          <cell r="Q150">
            <v>126.58</v>
          </cell>
          <cell r="R150">
            <v>134.19</v>
          </cell>
          <cell r="S150">
            <v>135.01</v>
          </cell>
          <cell r="T150">
            <v>135.84</v>
          </cell>
          <cell r="U150">
            <v>139.22999999999999</v>
          </cell>
          <cell r="V150">
            <v>135.84</v>
          </cell>
        </row>
        <row r="151">
          <cell r="B151" t="str">
            <v>F000113433</v>
          </cell>
          <cell r="C151">
            <v>522718030074317</v>
          </cell>
          <cell r="D151" t="str">
            <v>DAUNOBLASTINA 20mg SFDPO 1 VIAL BR</v>
          </cell>
          <cell r="E151" t="str">
            <v>POSITIVA</v>
          </cell>
          <cell r="F151">
            <v>0</v>
          </cell>
          <cell r="G151">
            <v>99.01</v>
          </cell>
          <cell r="H151">
            <v>0</v>
          </cell>
          <cell r="I151">
            <v>81.180000000000007</v>
          </cell>
          <cell r="J151">
            <v>92.26</v>
          </cell>
          <cell r="K151">
            <v>97.82</v>
          </cell>
          <cell r="L151">
            <v>98.41</v>
          </cell>
          <cell r="M151">
            <v>99.01</v>
          </cell>
          <cell r="N151">
            <v>101.48</v>
          </cell>
          <cell r="O151">
            <v>99.01</v>
          </cell>
          <cell r="P151">
            <v>112.22</v>
          </cell>
          <cell r="Q151">
            <v>127.54</v>
          </cell>
          <cell r="R151">
            <v>135.22999999999999</v>
          </cell>
          <cell r="S151">
            <v>136.05000000000001</v>
          </cell>
          <cell r="T151">
            <v>136.87</v>
          </cell>
          <cell r="U151">
            <v>140.29</v>
          </cell>
          <cell r="V151">
            <v>136.87</v>
          </cell>
        </row>
        <row r="152">
          <cell r="B152" t="str">
            <v>F000127654</v>
          </cell>
          <cell r="C152">
            <v>522717080058017</v>
          </cell>
          <cell r="D152" t="str">
            <v>DETRUSITOL LA 4mg HFC 1x30 BTL BR</v>
          </cell>
          <cell r="E152" t="str">
            <v>NEGATIVA</v>
          </cell>
          <cell r="F152">
            <v>0</v>
          </cell>
          <cell r="G152">
            <v>334.34</v>
          </cell>
          <cell r="H152">
            <v>0</v>
          </cell>
          <cell r="I152">
            <v>266.8</v>
          </cell>
          <cell r="J152">
            <v>308.32</v>
          </cell>
          <cell r="K152">
            <v>329.7</v>
          </cell>
          <cell r="L152">
            <v>332</v>
          </cell>
          <cell r="M152">
            <v>334.34</v>
          </cell>
          <cell r="N152">
            <v>344.02</v>
          </cell>
          <cell r="O152">
            <v>290.51</v>
          </cell>
          <cell r="P152">
            <v>357.9</v>
          </cell>
          <cell r="Q152">
            <v>411.85</v>
          </cell>
          <cell r="R152">
            <v>439.47</v>
          </cell>
          <cell r="S152">
            <v>442.43</v>
          </cell>
          <cell r="T152">
            <v>445.44</v>
          </cell>
          <cell r="U152">
            <v>457.9</v>
          </cell>
          <cell r="V152">
            <v>401.61</v>
          </cell>
        </row>
        <row r="153">
          <cell r="B153" t="str">
            <v>F000130400</v>
          </cell>
          <cell r="C153">
            <v>0</v>
          </cell>
          <cell r="D153" t="str">
            <v>DETRUSITOL LA 4mg HFC 1x7 BTL SAM BR</v>
          </cell>
          <cell r="E153" t="str">
            <v>NEGATIVA</v>
          </cell>
          <cell r="F153">
            <v>0</v>
          </cell>
          <cell r="G153">
            <v>78.010000000000005</v>
          </cell>
          <cell r="H153">
            <v>0</v>
          </cell>
          <cell r="I153">
            <v>62.25</v>
          </cell>
          <cell r="J153">
            <v>71.930000000000007</v>
          </cell>
          <cell r="K153">
            <v>76.92</v>
          </cell>
          <cell r="L153">
            <v>77.459999999999994</v>
          </cell>
          <cell r="M153">
            <v>78.010000000000005</v>
          </cell>
          <cell r="N153">
            <v>80.260000000000005</v>
          </cell>
          <cell r="O153">
            <v>67.78</v>
          </cell>
          <cell r="P153">
            <v>83.5</v>
          </cell>
          <cell r="Q153">
            <v>96.08</v>
          </cell>
          <cell r="R153">
            <v>102.52</v>
          </cell>
          <cell r="S153">
            <v>103.22</v>
          </cell>
          <cell r="T153">
            <v>103.93</v>
          </cell>
          <cell r="U153">
            <v>106.82</v>
          </cell>
          <cell r="V153">
            <v>93.7</v>
          </cell>
        </row>
        <row r="154">
          <cell r="B154" t="str">
            <v>F000207185</v>
          </cell>
          <cell r="C154">
            <v>522718100082306</v>
          </cell>
          <cell r="D154" t="str">
            <v>DEXMEDETOMIDINE 100MC/ML INJ 1x5 VL AMP</v>
          </cell>
          <cell r="E154" t="str">
            <v>POSITIVA</v>
          </cell>
          <cell r="F154">
            <v>0</v>
          </cell>
          <cell r="G154">
            <v>541.87</v>
          </cell>
          <cell r="H154">
            <v>0</v>
          </cell>
          <cell r="I154">
            <v>444.33</v>
          </cell>
          <cell r="J154">
            <v>504.92</v>
          </cell>
          <cell r="K154">
            <v>535.34</v>
          </cell>
          <cell r="L154">
            <v>538.58000000000004</v>
          </cell>
          <cell r="M154">
            <v>541.87</v>
          </cell>
          <cell r="N154">
            <v>555.41999999999996</v>
          </cell>
          <cell r="O154">
            <v>541.87</v>
          </cell>
          <cell r="P154">
            <v>614.26</v>
          </cell>
          <cell r="Q154">
            <v>698.02</v>
          </cell>
          <cell r="R154">
            <v>740.08</v>
          </cell>
          <cell r="S154">
            <v>744.56</v>
          </cell>
          <cell r="T154">
            <v>749.1</v>
          </cell>
          <cell r="U154">
            <v>767.84</v>
          </cell>
          <cell r="V154">
            <v>749.1</v>
          </cell>
        </row>
        <row r="155">
          <cell r="B155" t="str">
            <v>F000204201</v>
          </cell>
          <cell r="C155">
            <v>522717100058617</v>
          </cell>
          <cell r="D155" t="str">
            <v>DIABINESE 250mg TAB 10 BLST X 10 EA BR</v>
          </cell>
          <cell r="E155" t="str">
            <v>POSITIVA</v>
          </cell>
          <cell r="F155">
            <v>0</v>
          </cell>
          <cell r="G155">
            <v>42.41</v>
          </cell>
          <cell r="H155">
            <v>0</v>
          </cell>
          <cell r="I155">
            <v>34.770000000000003</v>
          </cell>
          <cell r="J155">
            <v>39.520000000000003</v>
          </cell>
          <cell r="K155">
            <v>41.9</v>
          </cell>
          <cell r="L155">
            <v>42.15</v>
          </cell>
          <cell r="M155">
            <v>42.41</v>
          </cell>
          <cell r="N155">
            <v>43.47</v>
          </cell>
          <cell r="O155">
            <v>42.41</v>
          </cell>
          <cell r="P155">
            <v>48.06</v>
          </cell>
          <cell r="Q155">
            <v>54.63</v>
          </cell>
          <cell r="R155">
            <v>57.92</v>
          </cell>
          <cell r="S155">
            <v>58.27</v>
          </cell>
          <cell r="T155">
            <v>58.63</v>
          </cell>
          <cell r="U155">
            <v>60.09</v>
          </cell>
          <cell r="V155">
            <v>58.63</v>
          </cell>
        </row>
        <row r="156">
          <cell r="B156" t="str">
            <v>F000204202</v>
          </cell>
          <cell r="C156">
            <v>522717100058717</v>
          </cell>
          <cell r="D156" t="str">
            <v>DIABINESE 250mg TAB 3 BLST X 10 EA BR</v>
          </cell>
          <cell r="E156" t="str">
            <v>POSITIVA</v>
          </cell>
          <cell r="F156">
            <v>0</v>
          </cell>
          <cell r="G156">
            <v>12.7</v>
          </cell>
          <cell r="H156">
            <v>0</v>
          </cell>
          <cell r="I156">
            <v>10.41</v>
          </cell>
          <cell r="J156">
            <v>11.83</v>
          </cell>
          <cell r="K156">
            <v>12.54</v>
          </cell>
          <cell r="L156">
            <v>12.62</v>
          </cell>
          <cell r="M156">
            <v>12.7</v>
          </cell>
          <cell r="N156">
            <v>13.01</v>
          </cell>
          <cell r="O156">
            <v>12.7</v>
          </cell>
          <cell r="P156">
            <v>14.39</v>
          </cell>
          <cell r="Q156">
            <v>16.350000000000001</v>
          </cell>
          <cell r="R156">
            <v>17.34</v>
          </cell>
          <cell r="S156">
            <v>17.45</v>
          </cell>
          <cell r="T156">
            <v>17.55</v>
          </cell>
          <cell r="U156">
            <v>17.989999999999998</v>
          </cell>
          <cell r="V156">
            <v>17.55</v>
          </cell>
        </row>
        <row r="157">
          <cell r="B157" t="str">
            <v>F000026426</v>
          </cell>
          <cell r="C157">
            <v>522714010035604</v>
          </cell>
          <cell r="D157" t="str">
            <v>DICOXIBE 100MG CAP 1X20 BLST</v>
          </cell>
          <cell r="E157" t="str">
            <v>POSITIVA</v>
          </cell>
          <cell r="F157">
            <v>0</v>
          </cell>
          <cell r="G157">
            <v>40.79</v>
          </cell>
          <cell r="H157">
            <v>0</v>
          </cell>
          <cell r="I157">
            <v>33.44</v>
          </cell>
          <cell r="J157">
            <v>38</v>
          </cell>
          <cell r="K157">
            <v>40.29</v>
          </cell>
          <cell r="L157">
            <v>40.54</v>
          </cell>
          <cell r="M157">
            <v>40.79</v>
          </cell>
          <cell r="N157">
            <v>41.8</v>
          </cell>
          <cell r="O157">
            <v>40.79</v>
          </cell>
          <cell r="P157">
            <v>46.22</v>
          </cell>
          <cell r="Q157">
            <v>52.53</v>
          </cell>
          <cell r="R157">
            <v>55.69</v>
          </cell>
          <cell r="S157">
            <v>56.04</v>
          </cell>
          <cell r="T157">
            <v>56.38</v>
          </cell>
          <cell r="U157">
            <v>57.78</v>
          </cell>
          <cell r="V157">
            <v>56.38</v>
          </cell>
        </row>
        <row r="158">
          <cell r="B158" t="str">
            <v>F000035847</v>
          </cell>
          <cell r="C158">
            <v>522716070047403</v>
          </cell>
          <cell r="D158" t="str">
            <v>DICOXIBE 100MG CAP 1X20 BLST</v>
          </cell>
          <cell r="E158" t="str">
            <v>POSITIVA</v>
          </cell>
          <cell r="F158">
            <v>0</v>
          </cell>
          <cell r="G158">
            <v>45.61</v>
          </cell>
          <cell r="H158">
            <v>0</v>
          </cell>
          <cell r="I158">
            <v>37.4</v>
          </cell>
          <cell r="J158">
            <v>42.5</v>
          </cell>
          <cell r="K158">
            <v>45.06</v>
          </cell>
          <cell r="L158">
            <v>45.34</v>
          </cell>
          <cell r="M158">
            <v>45.61</v>
          </cell>
          <cell r="N158">
            <v>46.75</v>
          </cell>
          <cell r="O158">
            <v>45.61</v>
          </cell>
          <cell r="P158">
            <v>51.7</v>
          </cell>
          <cell r="Q158">
            <v>58.75</v>
          </cell>
          <cell r="R158">
            <v>62.29</v>
          </cell>
          <cell r="S158">
            <v>62.68</v>
          </cell>
          <cell r="T158">
            <v>63.06</v>
          </cell>
          <cell r="U158">
            <v>64.63</v>
          </cell>
          <cell r="V158">
            <v>63.06</v>
          </cell>
        </row>
        <row r="159">
          <cell r="B159" t="str">
            <v>F000031026</v>
          </cell>
          <cell r="C159">
            <v>522716070047603</v>
          </cell>
          <cell r="D159" t="str">
            <v>DICOXIBE 200MG 10CP</v>
          </cell>
          <cell r="E159" t="str">
            <v>POSITIVA</v>
          </cell>
          <cell r="F159">
            <v>0</v>
          </cell>
          <cell r="G159">
            <v>27.81</v>
          </cell>
          <cell r="H159">
            <v>0</v>
          </cell>
          <cell r="I159">
            <v>22.8</v>
          </cell>
          <cell r="J159">
            <v>25.91</v>
          </cell>
          <cell r="K159">
            <v>27.47</v>
          </cell>
          <cell r="L159">
            <v>27.64</v>
          </cell>
          <cell r="M159">
            <v>27.81</v>
          </cell>
          <cell r="N159">
            <v>28.5</v>
          </cell>
          <cell r="O159">
            <v>27.81</v>
          </cell>
          <cell r="P159">
            <v>31.51</v>
          </cell>
          <cell r="Q159">
            <v>35.81</v>
          </cell>
          <cell r="R159">
            <v>37.97</v>
          </cell>
          <cell r="S159">
            <v>38.21</v>
          </cell>
          <cell r="T159">
            <v>38.44</v>
          </cell>
          <cell r="U159">
            <v>39.39</v>
          </cell>
          <cell r="V159">
            <v>38.44</v>
          </cell>
        </row>
        <row r="160">
          <cell r="B160" t="str">
            <v>F000031027</v>
          </cell>
          <cell r="C160">
            <v>522716070047703</v>
          </cell>
          <cell r="D160" t="str">
            <v>DICOXIBE 200MG 15CP</v>
          </cell>
          <cell r="E160" t="str">
            <v>POSITIVA</v>
          </cell>
          <cell r="F160">
            <v>0</v>
          </cell>
          <cell r="G160">
            <v>37.85</v>
          </cell>
          <cell r="H160">
            <v>0</v>
          </cell>
          <cell r="I160">
            <v>31.03</v>
          </cell>
          <cell r="J160">
            <v>35.26</v>
          </cell>
          <cell r="K160">
            <v>37.39</v>
          </cell>
          <cell r="L160">
            <v>37.619999999999997</v>
          </cell>
          <cell r="M160">
            <v>37.85</v>
          </cell>
          <cell r="N160">
            <v>38.79</v>
          </cell>
          <cell r="O160">
            <v>37.85</v>
          </cell>
          <cell r="P160">
            <v>42.89</v>
          </cell>
          <cell r="Q160">
            <v>48.74</v>
          </cell>
          <cell r="R160">
            <v>51.68</v>
          </cell>
          <cell r="S160">
            <v>52</v>
          </cell>
          <cell r="T160">
            <v>52.32</v>
          </cell>
          <cell r="U160">
            <v>53.62</v>
          </cell>
          <cell r="V160">
            <v>52.32</v>
          </cell>
        </row>
        <row r="161">
          <cell r="B161" t="str">
            <v>F000031051</v>
          </cell>
          <cell r="C161">
            <v>0</v>
          </cell>
          <cell r="D161" t="str">
            <v>DICOXIBE 200MG 1X4CP SAM</v>
          </cell>
          <cell r="E161" t="str">
            <v>POSITIVA</v>
          </cell>
          <cell r="F161">
            <v>0</v>
          </cell>
          <cell r="G161">
            <v>11.71</v>
          </cell>
          <cell r="H161">
            <v>0</v>
          </cell>
          <cell r="I161">
            <v>9.6</v>
          </cell>
          <cell r="J161">
            <v>10.91</v>
          </cell>
          <cell r="K161">
            <v>11.56</v>
          </cell>
          <cell r="L161">
            <v>11.63</v>
          </cell>
          <cell r="M161">
            <v>11.71</v>
          </cell>
          <cell r="N161">
            <v>12</v>
          </cell>
          <cell r="O161">
            <v>11.71</v>
          </cell>
          <cell r="P161">
            <v>13.27</v>
          </cell>
          <cell r="Q161">
            <v>15.08</v>
          </cell>
          <cell r="R161">
            <v>15.98</v>
          </cell>
          <cell r="S161">
            <v>16.07</v>
          </cell>
          <cell r="T161">
            <v>16.18</v>
          </cell>
          <cell r="U161">
            <v>16.579999999999998</v>
          </cell>
          <cell r="V161">
            <v>16.18</v>
          </cell>
        </row>
        <row r="162">
          <cell r="B162" t="str">
            <v>F000031028</v>
          </cell>
          <cell r="C162">
            <v>522716070048703</v>
          </cell>
          <cell r="D162" t="str">
            <v>DICOXIBE 200MG 30CP</v>
          </cell>
          <cell r="E162" t="str">
            <v>POSITIVA</v>
          </cell>
          <cell r="F162">
            <v>0</v>
          </cell>
          <cell r="G162">
            <v>70.41</v>
          </cell>
          <cell r="H162">
            <v>0</v>
          </cell>
          <cell r="I162">
            <v>57.73</v>
          </cell>
          <cell r="J162">
            <v>65.599999999999994</v>
          </cell>
          <cell r="K162">
            <v>69.56</v>
          </cell>
          <cell r="L162">
            <v>69.98</v>
          </cell>
          <cell r="M162">
            <v>70.41</v>
          </cell>
          <cell r="N162">
            <v>72.17</v>
          </cell>
          <cell r="O162">
            <v>70.41</v>
          </cell>
          <cell r="P162">
            <v>79.8</v>
          </cell>
          <cell r="Q162">
            <v>90.68</v>
          </cell>
          <cell r="R162">
            <v>96.16</v>
          </cell>
          <cell r="S162">
            <v>96.74</v>
          </cell>
          <cell r="T162">
            <v>97.33</v>
          </cell>
          <cell r="U162">
            <v>99.77</v>
          </cell>
          <cell r="V162">
            <v>97.33</v>
          </cell>
        </row>
        <row r="163">
          <cell r="B163" t="str">
            <v>F000031025</v>
          </cell>
          <cell r="C163">
            <v>522716070047503</v>
          </cell>
          <cell r="D163" t="str">
            <v>DICOXIBE 200MG 4CP</v>
          </cell>
          <cell r="E163" t="str">
            <v>POSITIVA</v>
          </cell>
          <cell r="F163">
            <v>0</v>
          </cell>
          <cell r="G163">
            <v>11.71</v>
          </cell>
          <cell r="H163">
            <v>0</v>
          </cell>
          <cell r="I163">
            <v>9.6</v>
          </cell>
          <cell r="J163">
            <v>10.91</v>
          </cell>
          <cell r="K163">
            <v>11.56</v>
          </cell>
          <cell r="L163">
            <v>11.63</v>
          </cell>
          <cell r="M163">
            <v>11.71</v>
          </cell>
          <cell r="N163">
            <v>12</v>
          </cell>
          <cell r="O163">
            <v>11.71</v>
          </cell>
          <cell r="P163">
            <v>13.27</v>
          </cell>
          <cell r="Q163">
            <v>15.08</v>
          </cell>
          <cell r="R163">
            <v>15.98</v>
          </cell>
          <cell r="S163">
            <v>16.07</v>
          </cell>
          <cell r="T163">
            <v>16.18</v>
          </cell>
          <cell r="U163">
            <v>16.579999999999998</v>
          </cell>
          <cell r="V163">
            <v>16.18</v>
          </cell>
        </row>
        <row r="164">
          <cell r="B164" t="str">
            <v>F000027819</v>
          </cell>
          <cell r="C164">
            <v>0</v>
          </cell>
          <cell r="D164" t="str">
            <v>DICOXIBE 200MG CAP 1X10 BLST SAMPLES</v>
          </cell>
          <cell r="E164" t="str">
            <v>POSITIVA</v>
          </cell>
          <cell r="F164">
            <v>0</v>
          </cell>
          <cell r="G164">
            <v>27.81</v>
          </cell>
          <cell r="H164">
            <v>0</v>
          </cell>
          <cell r="I164">
            <v>22.8</v>
          </cell>
          <cell r="J164">
            <v>25.91</v>
          </cell>
          <cell r="K164">
            <v>27.47</v>
          </cell>
          <cell r="L164">
            <v>27.64</v>
          </cell>
          <cell r="M164">
            <v>27.81</v>
          </cell>
          <cell r="N164">
            <v>28.5</v>
          </cell>
          <cell r="O164">
            <v>27.81</v>
          </cell>
          <cell r="P164">
            <v>31.51</v>
          </cell>
          <cell r="Q164">
            <v>35.81</v>
          </cell>
          <cell r="R164">
            <v>37.97</v>
          </cell>
          <cell r="S164">
            <v>38.21</v>
          </cell>
          <cell r="T164">
            <v>38.44</v>
          </cell>
          <cell r="U164">
            <v>39.39</v>
          </cell>
          <cell r="V164">
            <v>38.44</v>
          </cell>
        </row>
        <row r="165">
          <cell r="B165" t="str">
            <v>F000203920</v>
          </cell>
          <cell r="C165">
            <v>522709403111311</v>
          </cell>
          <cell r="D165" t="str">
            <v>DIMETAPP(D1) GELC 20</v>
          </cell>
          <cell r="E165" t="str">
            <v>NEGATIVA</v>
          </cell>
          <cell r="F165">
            <v>0</v>
          </cell>
          <cell r="G165">
            <v>24.82</v>
          </cell>
          <cell r="H165">
            <v>0</v>
          </cell>
          <cell r="I165">
            <v>20.66</v>
          </cell>
          <cell r="J165">
            <v>23.88</v>
          </cell>
          <cell r="K165">
            <v>25.54</v>
          </cell>
          <cell r="L165">
            <v>25.71</v>
          </cell>
          <cell r="M165">
            <v>25.9</v>
          </cell>
          <cell r="N165">
            <v>26.64</v>
          </cell>
          <cell r="O165">
            <v>22.5</v>
          </cell>
          <cell r="P165">
            <v>27.71</v>
          </cell>
          <cell r="Q165">
            <v>31.9</v>
          </cell>
          <cell r="R165">
            <v>34.04</v>
          </cell>
          <cell r="S165">
            <v>34.26</v>
          </cell>
          <cell r="T165">
            <v>34.5</v>
          </cell>
          <cell r="U165">
            <v>35.46</v>
          </cell>
          <cell r="V165">
            <v>31.1</v>
          </cell>
        </row>
        <row r="166">
          <cell r="B166" t="str">
            <v>F000203919</v>
          </cell>
          <cell r="C166">
            <v>522709404134315</v>
          </cell>
          <cell r="D166" t="str">
            <v>DIMETAPP(D1)ELX 120ML</v>
          </cell>
          <cell r="E166" t="str">
            <v>NEGATIVA</v>
          </cell>
          <cell r="F166">
            <v>0</v>
          </cell>
          <cell r="G166">
            <v>11.7</v>
          </cell>
          <cell r="H166">
            <v>0</v>
          </cell>
          <cell r="I166">
            <v>9.74</v>
          </cell>
          <cell r="J166">
            <v>11.26</v>
          </cell>
          <cell r="K166">
            <v>12.04</v>
          </cell>
          <cell r="L166">
            <v>12.12</v>
          </cell>
          <cell r="M166">
            <v>12.21</v>
          </cell>
          <cell r="N166">
            <v>12.56</v>
          </cell>
          <cell r="O166">
            <v>10.6</v>
          </cell>
          <cell r="P166">
            <v>13.06</v>
          </cell>
          <cell r="Q166">
            <v>15.04</v>
          </cell>
          <cell r="R166">
            <v>16.05</v>
          </cell>
          <cell r="S166">
            <v>16.149999999999999</v>
          </cell>
          <cell r="T166">
            <v>16.260000000000002</v>
          </cell>
          <cell r="U166">
            <v>16.72</v>
          </cell>
          <cell r="V166">
            <v>14.65</v>
          </cell>
        </row>
        <row r="167">
          <cell r="B167" t="str">
            <v>F000203923</v>
          </cell>
          <cell r="C167">
            <v>522710101131313</v>
          </cell>
          <cell r="D167" t="str">
            <v>DIMETAPP(D1)EXP 120ML</v>
          </cell>
          <cell r="E167" t="str">
            <v>NEGATIVA</v>
          </cell>
          <cell r="F167">
            <v>0</v>
          </cell>
          <cell r="G167">
            <v>12.53</v>
          </cell>
          <cell r="H167">
            <v>0</v>
          </cell>
          <cell r="I167">
            <v>10.43</v>
          </cell>
          <cell r="J167">
            <v>12.06</v>
          </cell>
          <cell r="K167">
            <v>12.89</v>
          </cell>
          <cell r="L167">
            <v>12.98</v>
          </cell>
          <cell r="M167">
            <v>13.07</v>
          </cell>
          <cell r="N167">
            <v>13.45</v>
          </cell>
          <cell r="O167">
            <v>11.35</v>
          </cell>
          <cell r="P167">
            <v>13.99</v>
          </cell>
          <cell r="Q167">
            <v>16.11</v>
          </cell>
          <cell r="R167">
            <v>17.18</v>
          </cell>
          <cell r="S167">
            <v>17.3</v>
          </cell>
          <cell r="T167">
            <v>17.420000000000002</v>
          </cell>
          <cell r="U167">
            <v>17.899999999999999</v>
          </cell>
          <cell r="V167">
            <v>15.69</v>
          </cell>
        </row>
        <row r="168">
          <cell r="B168" t="str">
            <v>F000204233</v>
          </cell>
          <cell r="C168">
            <v>0</v>
          </cell>
          <cell r="D168" t="str">
            <v>DOSTINEX 0.5mg TAB 1x2 GBTL SAM BR</v>
          </cell>
          <cell r="E168" t="str">
            <v>POSITIVA</v>
          </cell>
          <cell r="F168">
            <v>0</v>
          </cell>
          <cell r="G168">
            <v>79.400000000000006</v>
          </cell>
          <cell r="H168">
            <v>0</v>
          </cell>
          <cell r="I168">
            <v>65.099999999999994</v>
          </cell>
          <cell r="J168">
            <v>73.98</v>
          </cell>
          <cell r="K168">
            <v>78.44</v>
          </cell>
          <cell r="L168">
            <v>78.91</v>
          </cell>
          <cell r="M168">
            <v>79.400000000000006</v>
          </cell>
          <cell r="N168">
            <v>81.38</v>
          </cell>
          <cell r="O168">
            <v>79.400000000000006</v>
          </cell>
          <cell r="P168">
            <v>89.99</v>
          </cell>
          <cell r="Q168">
            <v>102.27</v>
          </cell>
          <cell r="R168">
            <v>108.43</v>
          </cell>
          <cell r="S168">
            <v>109.08</v>
          </cell>
          <cell r="T168">
            <v>109.76</v>
          </cell>
          <cell r="U168">
            <v>112.5</v>
          </cell>
          <cell r="V168">
            <v>109.76</v>
          </cell>
        </row>
        <row r="169">
          <cell r="B169" t="str">
            <v>F000204081</v>
          </cell>
          <cell r="C169">
            <v>522718030076017</v>
          </cell>
          <cell r="D169" t="str">
            <v>DOSTINEX 0.5mg UCT 1x2 GBTL BR</v>
          </cell>
          <cell r="E169" t="str">
            <v>POSITIVA</v>
          </cell>
          <cell r="F169">
            <v>0</v>
          </cell>
          <cell r="G169">
            <v>79.400000000000006</v>
          </cell>
          <cell r="H169">
            <v>0</v>
          </cell>
          <cell r="I169">
            <v>65.099999999999994</v>
          </cell>
          <cell r="J169">
            <v>73.98</v>
          </cell>
          <cell r="K169">
            <v>78.44</v>
          </cell>
          <cell r="L169">
            <v>78.91</v>
          </cell>
          <cell r="M169">
            <v>79.400000000000006</v>
          </cell>
          <cell r="N169">
            <v>81.38</v>
          </cell>
          <cell r="O169">
            <v>79.400000000000006</v>
          </cell>
          <cell r="P169">
            <v>89.99</v>
          </cell>
          <cell r="Q169">
            <v>102.27</v>
          </cell>
          <cell r="R169">
            <v>108.44</v>
          </cell>
          <cell r="S169">
            <v>109.09</v>
          </cell>
          <cell r="T169">
            <v>109.76</v>
          </cell>
          <cell r="U169">
            <v>112.5</v>
          </cell>
          <cell r="V169">
            <v>109.76</v>
          </cell>
        </row>
        <row r="170">
          <cell r="B170" t="str">
            <v>F000204082</v>
          </cell>
          <cell r="C170">
            <v>522718030076117</v>
          </cell>
          <cell r="D170" t="str">
            <v>DOSTINEX 0.5mg UCT 1x8 GBTL BR</v>
          </cell>
          <cell r="E170" t="str">
            <v>POSITIVA</v>
          </cell>
          <cell r="F170">
            <v>0</v>
          </cell>
          <cell r="G170">
            <v>274.5</v>
          </cell>
          <cell r="H170">
            <v>0</v>
          </cell>
          <cell r="I170">
            <v>225.09</v>
          </cell>
          <cell r="J170">
            <v>255.79</v>
          </cell>
          <cell r="K170">
            <v>271.2</v>
          </cell>
          <cell r="L170">
            <v>272.83999999999997</v>
          </cell>
          <cell r="M170">
            <v>274.5</v>
          </cell>
          <cell r="N170">
            <v>281.37</v>
          </cell>
          <cell r="O170">
            <v>274.5</v>
          </cell>
          <cell r="P170">
            <v>311.17</v>
          </cell>
          <cell r="Q170">
            <v>353.61</v>
          </cell>
          <cell r="R170">
            <v>374.92</v>
          </cell>
          <cell r="S170">
            <v>377.19</v>
          </cell>
          <cell r="T170">
            <v>379.48</v>
          </cell>
          <cell r="U170">
            <v>388.98</v>
          </cell>
          <cell r="V170">
            <v>379.48</v>
          </cell>
        </row>
        <row r="171">
          <cell r="B171" t="str">
            <v>F000039483</v>
          </cell>
          <cell r="C171" t="str">
            <v>N/A</v>
          </cell>
          <cell r="D171" t="str">
            <v>Durolane 60mg/3ml PFS 1x1 CTN BR</v>
          </cell>
          <cell r="E171" t="str">
            <v>NEGATIVA</v>
          </cell>
          <cell r="F171">
            <v>0</v>
          </cell>
          <cell r="G171">
            <v>1717</v>
          </cell>
          <cell r="H171">
            <v>0</v>
          </cell>
          <cell r="I171">
            <v>1370.19</v>
          </cell>
          <cell r="J171">
            <v>1583.37</v>
          </cell>
          <cell r="K171">
            <v>1693.18</v>
          </cell>
          <cell r="L171">
            <v>1705</v>
          </cell>
          <cell r="M171">
            <v>1717</v>
          </cell>
          <cell r="N171">
            <v>1766.71</v>
          </cell>
          <cell r="O171">
            <v>1491.93</v>
          </cell>
          <cell r="P171">
            <v>1838.06</v>
          </cell>
          <cell r="Q171">
            <v>2115.04</v>
          </cell>
          <cell r="R171">
            <v>2256.88</v>
          </cell>
          <cell r="S171">
            <v>2272.11</v>
          </cell>
          <cell r="T171">
            <v>2287.5700000000002</v>
          </cell>
          <cell r="U171">
            <v>2351.54</v>
          </cell>
          <cell r="V171">
            <v>2062.5</v>
          </cell>
        </row>
        <row r="172">
          <cell r="B172" t="str">
            <v>F482070014</v>
          </cell>
          <cell r="C172">
            <v>522718020073417</v>
          </cell>
          <cell r="D172" t="str">
            <v>ECALTA 100MG SPO 1X30ML GVL BR</v>
          </cell>
          <cell r="E172" t="str">
            <v>POSITIVA</v>
          </cell>
          <cell r="F172">
            <v>0</v>
          </cell>
          <cell r="G172">
            <v>432.22</v>
          </cell>
          <cell r="H172">
            <v>0</v>
          </cell>
          <cell r="I172">
            <v>354.42</v>
          </cell>
          <cell r="J172">
            <v>402.75</v>
          </cell>
          <cell r="K172">
            <v>427.01</v>
          </cell>
          <cell r="L172">
            <v>429.6</v>
          </cell>
          <cell r="M172">
            <v>432.22</v>
          </cell>
          <cell r="N172">
            <v>443.02</v>
          </cell>
          <cell r="O172">
            <v>432.22</v>
          </cell>
          <cell r="P172">
            <v>489.96</v>
          </cell>
          <cell r="Q172">
            <v>556.78</v>
          </cell>
          <cell r="R172">
            <v>590.32000000000005</v>
          </cell>
          <cell r="S172">
            <v>593.9</v>
          </cell>
          <cell r="T172">
            <v>597.52</v>
          </cell>
          <cell r="U172">
            <v>612.45000000000005</v>
          </cell>
          <cell r="V172">
            <v>597.52</v>
          </cell>
        </row>
        <row r="173">
          <cell r="B173" t="str">
            <v>F000156038</v>
          </cell>
          <cell r="C173">
            <v>522700901119310</v>
          </cell>
          <cell r="D173" t="str">
            <v>EFEXOR XR 150MG 1X14 CAP</v>
          </cell>
          <cell r="E173" t="str">
            <v>POSITIVA</v>
          </cell>
          <cell r="F173">
            <v>0</v>
          </cell>
          <cell r="G173">
            <v>152.37</v>
          </cell>
          <cell r="H173">
            <v>0</v>
          </cell>
          <cell r="I173">
            <v>124.94</v>
          </cell>
          <cell r="J173">
            <v>141.97999999999999</v>
          </cell>
          <cell r="K173">
            <v>150.53</v>
          </cell>
          <cell r="L173">
            <v>151.44</v>
          </cell>
          <cell r="M173">
            <v>152.37</v>
          </cell>
          <cell r="N173">
            <v>156.16999999999999</v>
          </cell>
          <cell r="O173">
            <v>152.37</v>
          </cell>
          <cell r="P173">
            <v>172.72</v>
          </cell>
          <cell r="Q173">
            <v>196.27</v>
          </cell>
          <cell r="R173">
            <v>208.09</v>
          </cell>
          <cell r="S173">
            <v>209.35</v>
          </cell>
          <cell r="T173">
            <v>210.64</v>
          </cell>
          <cell r="U173">
            <v>215.89</v>
          </cell>
          <cell r="V173">
            <v>210.64</v>
          </cell>
        </row>
        <row r="174">
          <cell r="B174" t="str">
            <v>F000156040</v>
          </cell>
          <cell r="C174">
            <v>522700907117311</v>
          </cell>
          <cell r="D174" t="str">
            <v>EFEXOR XR 150MG 3X10 CAP</v>
          </cell>
          <cell r="E174" t="str">
            <v>POSITIVA</v>
          </cell>
          <cell r="F174">
            <v>0</v>
          </cell>
          <cell r="G174">
            <v>326.51</v>
          </cell>
          <cell r="H174">
            <v>0</v>
          </cell>
          <cell r="I174">
            <v>267.73</v>
          </cell>
          <cell r="J174">
            <v>304.24</v>
          </cell>
          <cell r="K174">
            <v>309.19</v>
          </cell>
          <cell r="L174">
            <v>324.52999999999997</v>
          </cell>
          <cell r="M174">
            <v>326.51</v>
          </cell>
          <cell r="N174">
            <v>334.67</v>
          </cell>
          <cell r="O174">
            <v>326.51</v>
          </cell>
          <cell r="P174">
            <v>370.12</v>
          </cell>
          <cell r="Q174">
            <v>420.59</v>
          </cell>
          <cell r="R174">
            <v>427.44</v>
          </cell>
          <cell r="S174">
            <v>448.64</v>
          </cell>
          <cell r="T174">
            <v>432.65</v>
          </cell>
          <cell r="U174">
            <v>443.46</v>
          </cell>
          <cell r="V174">
            <v>432.65</v>
          </cell>
        </row>
        <row r="175">
          <cell r="B175" t="str">
            <v>F000156036</v>
          </cell>
          <cell r="C175">
            <v>0</v>
          </cell>
          <cell r="D175" t="str">
            <v>EFEXOR XR 150MG 7 CAP SAMPLE</v>
          </cell>
          <cell r="E175" t="str">
            <v>POSITIVA</v>
          </cell>
          <cell r="F175">
            <v>0</v>
          </cell>
          <cell r="G175">
            <v>85.71</v>
          </cell>
          <cell r="H175">
            <v>0</v>
          </cell>
          <cell r="I175">
            <v>70.28</v>
          </cell>
          <cell r="J175">
            <v>79.86</v>
          </cell>
          <cell r="K175">
            <v>84.67</v>
          </cell>
          <cell r="L175">
            <v>85.19</v>
          </cell>
          <cell r="M175">
            <v>85.71</v>
          </cell>
          <cell r="N175">
            <v>87.85</v>
          </cell>
          <cell r="O175">
            <v>85.71</v>
          </cell>
          <cell r="P175">
            <v>97.15</v>
          </cell>
          <cell r="Q175">
            <v>110.4</v>
          </cell>
          <cell r="R175">
            <v>117.05</v>
          </cell>
          <cell r="S175">
            <v>117.77</v>
          </cell>
          <cell r="T175">
            <v>118.48</v>
          </cell>
          <cell r="U175">
            <v>121.44</v>
          </cell>
          <cell r="V175">
            <v>118.48</v>
          </cell>
        </row>
        <row r="176">
          <cell r="B176" t="str">
            <v>F000038633</v>
          </cell>
          <cell r="C176">
            <v>522700905114313</v>
          </cell>
          <cell r="D176" t="str">
            <v>EFEXOR XR 150MG CAP 1X7 BLST BR</v>
          </cell>
          <cell r="E176" t="str">
            <v>POSITIVA</v>
          </cell>
          <cell r="F176">
            <v>0</v>
          </cell>
          <cell r="G176">
            <v>76.2</v>
          </cell>
          <cell r="H176">
            <v>0</v>
          </cell>
          <cell r="I176">
            <v>62.48</v>
          </cell>
          <cell r="J176">
            <v>71</v>
          </cell>
          <cell r="K176">
            <v>75.28</v>
          </cell>
          <cell r="L176">
            <v>75.73</v>
          </cell>
          <cell r="M176">
            <v>76.2</v>
          </cell>
          <cell r="N176">
            <v>78.099999999999994</v>
          </cell>
          <cell r="O176">
            <v>76.2</v>
          </cell>
          <cell r="P176">
            <v>86.37</v>
          </cell>
          <cell r="Q176">
            <v>98.15</v>
          </cell>
          <cell r="R176">
            <v>104.07</v>
          </cell>
          <cell r="S176">
            <v>104.69</v>
          </cell>
          <cell r="T176">
            <v>105.34</v>
          </cell>
          <cell r="U176">
            <v>107.96</v>
          </cell>
          <cell r="V176">
            <v>105.34</v>
          </cell>
        </row>
        <row r="177">
          <cell r="B177" t="str">
            <v>F000148740</v>
          </cell>
          <cell r="C177">
            <v>522700904118315</v>
          </cell>
          <cell r="D177" t="str">
            <v>EFEXOR XR 37.5MG 1x14 CAP</v>
          </cell>
          <cell r="E177" t="str">
            <v>POSITIVA</v>
          </cell>
          <cell r="F177">
            <v>0</v>
          </cell>
          <cell r="G177">
            <v>45.91</v>
          </cell>
          <cell r="H177">
            <v>0</v>
          </cell>
          <cell r="I177">
            <v>37.64</v>
          </cell>
          <cell r="J177">
            <v>42.77</v>
          </cell>
          <cell r="K177">
            <v>45.35</v>
          </cell>
          <cell r="L177">
            <v>45.63</v>
          </cell>
          <cell r="M177">
            <v>45.91</v>
          </cell>
          <cell r="N177">
            <v>47.05</v>
          </cell>
          <cell r="O177">
            <v>45.91</v>
          </cell>
          <cell r="P177">
            <v>52.03</v>
          </cell>
          <cell r="Q177">
            <v>59.12</v>
          </cell>
          <cell r="R177">
            <v>62.69</v>
          </cell>
          <cell r="S177">
            <v>63.08</v>
          </cell>
          <cell r="T177">
            <v>63.46</v>
          </cell>
          <cell r="U177">
            <v>65.040000000000006</v>
          </cell>
          <cell r="V177">
            <v>63.46</v>
          </cell>
        </row>
        <row r="178">
          <cell r="B178" t="str">
            <v>F000148738</v>
          </cell>
          <cell r="C178">
            <v>522700903111317</v>
          </cell>
          <cell r="D178" t="str">
            <v>EFEXOR XR 37.5MG 1x7 CAP</v>
          </cell>
          <cell r="E178" t="str">
            <v>POSITIVA</v>
          </cell>
          <cell r="F178">
            <v>0</v>
          </cell>
          <cell r="G178">
            <v>22.93</v>
          </cell>
          <cell r="H178">
            <v>0</v>
          </cell>
          <cell r="I178">
            <v>18.8</v>
          </cell>
          <cell r="J178">
            <v>21.36</v>
          </cell>
          <cell r="K178">
            <v>22.65</v>
          </cell>
          <cell r="L178">
            <v>22.79</v>
          </cell>
          <cell r="M178">
            <v>22.93</v>
          </cell>
          <cell r="N178">
            <v>23.5</v>
          </cell>
          <cell r="O178">
            <v>22.93</v>
          </cell>
          <cell r="P178">
            <v>25.98</v>
          </cell>
          <cell r="Q178">
            <v>29.52</v>
          </cell>
          <cell r="R178">
            <v>31.31</v>
          </cell>
          <cell r="S178">
            <v>31.5</v>
          </cell>
          <cell r="T178">
            <v>31.69</v>
          </cell>
          <cell r="U178">
            <v>32.479999999999997</v>
          </cell>
          <cell r="V178">
            <v>31.69</v>
          </cell>
        </row>
        <row r="179">
          <cell r="B179" t="str">
            <v>F000148736</v>
          </cell>
          <cell r="C179">
            <v>0</v>
          </cell>
          <cell r="D179" t="str">
            <v>EFEXOR XR 37.5MG 1X7 CAP SAMPLE (TAX)</v>
          </cell>
          <cell r="E179" t="str">
            <v>POSITIVA</v>
          </cell>
          <cell r="F179">
            <v>0</v>
          </cell>
          <cell r="G179">
            <v>22.93</v>
          </cell>
          <cell r="H179">
            <v>0</v>
          </cell>
          <cell r="I179">
            <v>18.8</v>
          </cell>
          <cell r="J179">
            <v>21.36</v>
          </cell>
          <cell r="K179">
            <v>22.65</v>
          </cell>
          <cell r="L179">
            <v>22.79</v>
          </cell>
          <cell r="M179">
            <v>22.93</v>
          </cell>
          <cell r="N179">
            <v>23.5</v>
          </cell>
          <cell r="O179">
            <v>22.93</v>
          </cell>
          <cell r="P179">
            <v>25.98</v>
          </cell>
          <cell r="Q179">
            <v>29.52</v>
          </cell>
          <cell r="R179">
            <v>31.31</v>
          </cell>
          <cell r="S179">
            <v>31.5</v>
          </cell>
          <cell r="T179">
            <v>31.69</v>
          </cell>
          <cell r="U179">
            <v>32.479999999999997</v>
          </cell>
          <cell r="V179">
            <v>31.69</v>
          </cell>
        </row>
        <row r="180">
          <cell r="B180" t="str">
            <v>F000156050</v>
          </cell>
          <cell r="C180">
            <v>522700908113318</v>
          </cell>
          <cell r="D180" t="str">
            <v>EFEXOR XR 37.5MG 3X10 CAP</v>
          </cell>
          <cell r="E180" t="str">
            <v>POSITIVA</v>
          </cell>
          <cell r="F180">
            <v>0</v>
          </cell>
          <cell r="G180">
            <v>98.36</v>
          </cell>
          <cell r="H180">
            <v>0</v>
          </cell>
          <cell r="I180">
            <v>80.650000000000006</v>
          </cell>
          <cell r="J180">
            <v>91.65</v>
          </cell>
          <cell r="K180">
            <v>97.17</v>
          </cell>
          <cell r="L180">
            <v>93.71</v>
          </cell>
          <cell r="M180">
            <v>98.36</v>
          </cell>
          <cell r="N180">
            <v>96.64</v>
          </cell>
          <cell r="O180">
            <v>98.36</v>
          </cell>
          <cell r="P180">
            <v>111.49</v>
          </cell>
          <cell r="Q180">
            <v>126.7</v>
          </cell>
          <cell r="R180">
            <v>134.33000000000001</v>
          </cell>
          <cell r="S180">
            <v>129.54</v>
          </cell>
          <cell r="T180">
            <v>135.97</v>
          </cell>
          <cell r="U180">
            <v>133.59</v>
          </cell>
          <cell r="V180">
            <v>135.97</v>
          </cell>
        </row>
        <row r="181">
          <cell r="B181" t="str">
            <v>F000156046</v>
          </cell>
          <cell r="C181">
            <v>522700902115319</v>
          </cell>
          <cell r="D181" t="str">
            <v>EFEXOR XR 75MG 1X14 CAP</v>
          </cell>
          <cell r="E181" t="str">
            <v>POSITIVA</v>
          </cell>
          <cell r="F181">
            <v>0</v>
          </cell>
          <cell r="G181">
            <v>107.43</v>
          </cell>
          <cell r="H181">
            <v>0</v>
          </cell>
          <cell r="I181">
            <v>88.09</v>
          </cell>
          <cell r="J181">
            <v>100.1</v>
          </cell>
          <cell r="K181">
            <v>106.13</v>
          </cell>
          <cell r="L181">
            <v>106.77</v>
          </cell>
          <cell r="M181">
            <v>107.43</v>
          </cell>
          <cell r="N181">
            <v>110.11</v>
          </cell>
          <cell r="O181">
            <v>107.43</v>
          </cell>
          <cell r="P181">
            <v>121.77</v>
          </cell>
          <cell r="Q181">
            <v>138.38</v>
          </cell>
          <cell r="R181">
            <v>146.71</v>
          </cell>
          <cell r="S181">
            <v>147.6</v>
          </cell>
          <cell r="T181">
            <v>148.51</v>
          </cell>
          <cell r="U181">
            <v>152.22</v>
          </cell>
          <cell r="V181">
            <v>148.51</v>
          </cell>
        </row>
        <row r="182">
          <cell r="B182" t="str">
            <v>F000156048</v>
          </cell>
          <cell r="C182">
            <v>522700909111319</v>
          </cell>
          <cell r="D182" t="str">
            <v>EFEXOR XR 75MG 3X10 CAP</v>
          </cell>
          <cell r="E182" t="str">
            <v>POSITIVA</v>
          </cell>
          <cell r="F182">
            <v>0</v>
          </cell>
          <cell r="G182">
            <v>230.2</v>
          </cell>
          <cell r="H182">
            <v>0</v>
          </cell>
          <cell r="I182">
            <v>188.76</v>
          </cell>
          <cell r="J182">
            <v>214.5</v>
          </cell>
          <cell r="K182">
            <v>227.42</v>
          </cell>
          <cell r="L182">
            <v>228.8</v>
          </cell>
          <cell r="M182">
            <v>230.2</v>
          </cell>
          <cell r="N182">
            <v>226.17</v>
          </cell>
          <cell r="O182">
            <v>230.2</v>
          </cell>
          <cell r="P182">
            <v>260.94</v>
          </cell>
          <cell r="Q182">
            <v>296.52999999999997</v>
          </cell>
          <cell r="R182">
            <v>301.36</v>
          </cell>
          <cell r="S182">
            <v>303.18</v>
          </cell>
          <cell r="T182">
            <v>305.04000000000002</v>
          </cell>
          <cell r="U182">
            <v>312.67</v>
          </cell>
          <cell r="V182">
            <v>305.04000000000002</v>
          </cell>
        </row>
        <row r="183">
          <cell r="B183" t="str">
            <v>F000038632</v>
          </cell>
          <cell r="C183">
            <v>522700906110311</v>
          </cell>
          <cell r="D183" t="str">
            <v>EFEXOR XR 75MG CAP 1X7 BLST BR</v>
          </cell>
          <cell r="E183" t="str">
            <v>POSITIVA</v>
          </cell>
          <cell r="F183">
            <v>0</v>
          </cell>
          <cell r="G183">
            <v>53.73</v>
          </cell>
          <cell r="H183">
            <v>0</v>
          </cell>
          <cell r="I183">
            <v>44.05</v>
          </cell>
          <cell r="J183">
            <v>50.06</v>
          </cell>
          <cell r="K183">
            <v>53.08</v>
          </cell>
          <cell r="L183">
            <v>53.4</v>
          </cell>
          <cell r="M183">
            <v>53.73</v>
          </cell>
          <cell r="N183">
            <v>55.07</v>
          </cell>
          <cell r="O183">
            <v>53.73</v>
          </cell>
          <cell r="P183">
            <v>60.89</v>
          </cell>
          <cell r="Q183">
            <v>69.2</v>
          </cell>
          <cell r="R183">
            <v>73.37</v>
          </cell>
          <cell r="S183">
            <v>73.819999999999993</v>
          </cell>
          <cell r="T183">
            <v>74.27</v>
          </cell>
          <cell r="U183">
            <v>76.13</v>
          </cell>
          <cell r="V183">
            <v>74.27</v>
          </cell>
        </row>
        <row r="184">
          <cell r="B184" t="str">
            <v>F000156044</v>
          </cell>
          <cell r="C184">
            <v>0</v>
          </cell>
          <cell r="D184" t="str">
            <v>EFEXOR XR(C1) 75MG 7 CAP SAMPLE</v>
          </cell>
          <cell r="E184" t="str">
            <v>POSITIVA</v>
          </cell>
          <cell r="F184">
            <v>0</v>
          </cell>
          <cell r="G184">
            <v>60.45</v>
          </cell>
          <cell r="H184">
            <v>0</v>
          </cell>
          <cell r="I184">
            <v>49.56</v>
          </cell>
          <cell r="J184">
            <v>56.32</v>
          </cell>
          <cell r="K184">
            <v>59.72</v>
          </cell>
          <cell r="L184">
            <v>60.08</v>
          </cell>
          <cell r="M184">
            <v>60.45</v>
          </cell>
          <cell r="N184">
            <v>61.96</v>
          </cell>
          <cell r="O184">
            <v>60.45</v>
          </cell>
          <cell r="P184">
            <v>68.510000000000005</v>
          </cell>
          <cell r="Q184">
            <v>77.849999999999994</v>
          </cell>
          <cell r="R184">
            <v>82.55</v>
          </cell>
          <cell r="S184">
            <v>83.05</v>
          </cell>
          <cell r="T184">
            <v>83.56</v>
          </cell>
          <cell r="U184">
            <v>85.65</v>
          </cell>
          <cell r="V184">
            <v>83.56</v>
          </cell>
        </row>
        <row r="185">
          <cell r="B185" t="str">
            <v>F000203901</v>
          </cell>
          <cell r="C185">
            <v>522700901119310</v>
          </cell>
          <cell r="D185" t="str">
            <v>EFEXOR XR(C1)150 14CS</v>
          </cell>
          <cell r="E185" t="str">
            <v>POSITIVA</v>
          </cell>
          <cell r="F185">
            <v>0</v>
          </cell>
          <cell r="G185">
            <v>152.37</v>
          </cell>
          <cell r="H185">
            <v>0</v>
          </cell>
          <cell r="I185">
            <v>124.94</v>
          </cell>
          <cell r="J185">
            <v>141.97999999999999</v>
          </cell>
          <cell r="K185">
            <v>150.53</v>
          </cell>
          <cell r="L185">
            <v>151.44</v>
          </cell>
          <cell r="M185">
            <v>152.37</v>
          </cell>
          <cell r="N185">
            <v>156.16999999999999</v>
          </cell>
          <cell r="O185">
            <v>152.37</v>
          </cell>
          <cell r="P185">
            <v>172.72</v>
          </cell>
          <cell r="Q185">
            <v>196.27</v>
          </cell>
          <cell r="R185">
            <v>208.09</v>
          </cell>
          <cell r="S185">
            <v>209.35</v>
          </cell>
          <cell r="T185">
            <v>210.64</v>
          </cell>
          <cell r="U185">
            <v>215.89</v>
          </cell>
          <cell r="V185">
            <v>210.64</v>
          </cell>
        </row>
        <row r="186">
          <cell r="B186" t="str">
            <v>F000203900</v>
          </cell>
          <cell r="C186">
            <v>522700902115319</v>
          </cell>
          <cell r="D186" t="str">
            <v>EFEXOR XR(C1)75MG-14</v>
          </cell>
          <cell r="E186" t="str">
            <v>POSITIVA</v>
          </cell>
          <cell r="F186">
            <v>0</v>
          </cell>
          <cell r="G186">
            <v>107.43</v>
          </cell>
          <cell r="H186">
            <v>0</v>
          </cell>
          <cell r="I186">
            <v>88.09</v>
          </cell>
          <cell r="J186">
            <v>100.1</v>
          </cell>
          <cell r="K186">
            <v>106.13</v>
          </cell>
          <cell r="L186">
            <v>106.77</v>
          </cell>
          <cell r="M186">
            <v>107.43</v>
          </cell>
          <cell r="N186">
            <v>110.11</v>
          </cell>
          <cell r="O186">
            <v>107.43</v>
          </cell>
          <cell r="P186">
            <v>121.77</v>
          </cell>
          <cell r="Q186">
            <v>138.38</v>
          </cell>
          <cell r="R186">
            <v>146.71</v>
          </cell>
          <cell r="S186">
            <v>147.6</v>
          </cell>
          <cell r="T186">
            <v>148.51</v>
          </cell>
          <cell r="U186">
            <v>152.22</v>
          </cell>
          <cell r="V186">
            <v>148.51</v>
          </cell>
        </row>
        <row r="187">
          <cell r="B187" t="str">
            <v>F000035444</v>
          </cell>
          <cell r="C187">
            <v>522717060055703</v>
          </cell>
          <cell r="D187" t="str">
            <v>ELIFORE 100MG FCT 1x14 BLST BR</v>
          </cell>
          <cell r="E187" t="str">
            <v>POSITIVA</v>
          </cell>
          <cell r="F187">
            <v>0</v>
          </cell>
          <cell r="G187">
            <v>51.69</v>
          </cell>
          <cell r="H187">
            <v>0</v>
          </cell>
          <cell r="I187">
            <v>42.38</v>
          </cell>
          <cell r="J187">
            <v>48.16</v>
          </cell>
          <cell r="K187">
            <v>51.06</v>
          </cell>
          <cell r="L187">
            <v>51.37</v>
          </cell>
          <cell r="M187">
            <v>51.69</v>
          </cell>
          <cell r="N187">
            <v>52.98</v>
          </cell>
          <cell r="O187">
            <v>51.69</v>
          </cell>
          <cell r="P187">
            <v>58.58</v>
          </cell>
          <cell r="Q187">
            <v>66.569999999999993</v>
          </cell>
          <cell r="R187">
            <v>70.58</v>
          </cell>
          <cell r="S187">
            <v>71.010000000000005</v>
          </cell>
          <cell r="T187">
            <v>71.45</v>
          </cell>
          <cell r="U187">
            <v>73.239999999999995</v>
          </cell>
          <cell r="V187">
            <v>71.45</v>
          </cell>
        </row>
        <row r="188">
          <cell r="B188" t="str">
            <v>F000035445</v>
          </cell>
          <cell r="C188">
            <v>522717060055803</v>
          </cell>
          <cell r="D188" t="str">
            <v>ELIFORE 100MG FCT 2x14 BLST BR</v>
          </cell>
          <cell r="E188" t="str">
            <v>POSITIVA</v>
          </cell>
          <cell r="F188">
            <v>0</v>
          </cell>
          <cell r="G188">
            <v>95.91</v>
          </cell>
          <cell r="H188">
            <v>0</v>
          </cell>
          <cell r="I188">
            <v>78.64</v>
          </cell>
          <cell r="J188">
            <v>89.37</v>
          </cell>
          <cell r="K188">
            <v>94.75</v>
          </cell>
          <cell r="L188">
            <v>95.32</v>
          </cell>
          <cell r="M188">
            <v>95.91</v>
          </cell>
          <cell r="N188">
            <v>98.3</v>
          </cell>
          <cell r="O188">
            <v>95.91</v>
          </cell>
          <cell r="P188">
            <v>108.71</v>
          </cell>
          <cell r="Q188">
            <v>123.54</v>
          </cell>
          <cell r="R188">
            <v>130.97999999999999</v>
          </cell>
          <cell r="S188">
            <v>131.77000000000001</v>
          </cell>
          <cell r="T188">
            <v>132.58000000000001</v>
          </cell>
          <cell r="U188">
            <v>135.88999999999999</v>
          </cell>
          <cell r="V188">
            <v>132.58000000000001</v>
          </cell>
        </row>
        <row r="189">
          <cell r="B189" t="str">
            <v>F000035442</v>
          </cell>
          <cell r="C189">
            <v>522717060055403</v>
          </cell>
          <cell r="D189" t="str">
            <v>ELIFORE 50MG FCT 1X14 BLST BR</v>
          </cell>
          <cell r="E189" t="str">
            <v>POSITIVA</v>
          </cell>
          <cell r="F189">
            <v>0</v>
          </cell>
          <cell r="G189">
            <v>43.57</v>
          </cell>
          <cell r="H189">
            <v>0</v>
          </cell>
          <cell r="I189">
            <v>35.72</v>
          </cell>
          <cell r="J189">
            <v>40.590000000000003</v>
          </cell>
          <cell r="K189">
            <v>43.04</v>
          </cell>
          <cell r="L189">
            <v>43.3</v>
          </cell>
          <cell r="M189">
            <v>43.57</v>
          </cell>
          <cell r="N189">
            <v>44.65</v>
          </cell>
          <cell r="O189">
            <v>43.57</v>
          </cell>
          <cell r="P189">
            <v>49.38</v>
          </cell>
          <cell r="Q189">
            <v>56.11</v>
          </cell>
          <cell r="R189">
            <v>59.5</v>
          </cell>
          <cell r="S189">
            <v>59.85</v>
          </cell>
          <cell r="T189">
            <v>60.23</v>
          </cell>
          <cell r="U189">
            <v>61.72</v>
          </cell>
          <cell r="V189">
            <v>60.23</v>
          </cell>
        </row>
        <row r="190">
          <cell r="B190" t="str">
            <v>F000035711</v>
          </cell>
          <cell r="C190">
            <v>522717060055303</v>
          </cell>
          <cell r="D190" t="str">
            <v>ELIFORE 50MG FCT 1X7 BLST BR</v>
          </cell>
          <cell r="E190" t="str">
            <v>POSITIVA</v>
          </cell>
          <cell r="F190">
            <v>0</v>
          </cell>
          <cell r="G190">
            <v>21.52</v>
          </cell>
          <cell r="H190">
            <v>0</v>
          </cell>
          <cell r="I190">
            <v>17.64</v>
          </cell>
          <cell r="J190">
            <v>20.05</v>
          </cell>
          <cell r="K190">
            <v>21.26</v>
          </cell>
          <cell r="L190">
            <v>21.38</v>
          </cell>
          <cell r="M190">
            <v>21.52</v>
          </cell>
          <cell r="N190">
            <v>22.05</v>
          </cell>
          <cell r="O190">
            <v>21.52</v>
          </cell>
          <cell r="P190">
            <v>24.38</v>
          </cell>
          <cell r="Q190">
            <v>27.71</v>
          </cell>
          <cell r="R190">
            <v>29.39</v>
          </cell>
          <cell r="S190">
            <v>29.55</v>
          </cell>
          <cell r="T190">
            <v>29.75</v>
          </cell>
          <cell r="U190">
            <v>30.48</v>
          </cell>
          <cell r="V190">
            <v>29.75</v>
          </cell>
        </row>
        <row r="191">
          <cell r="B191" t="str">
            <v>F000035649</v>
          </cell>
          <cell r="C191">
            <v>0</v>
          </cell>
          <cell r="D191" t="str">
            <v>ELIFORE 50MG FCT 1X7 BLST SAM BR</v>
          </cell>
          <cell r="E191" t="str">
            <v>POSITIVA</v>
          </cell>
          <cell r="F191">
            <v>0</v>
          </cell>
          <cell r="G191">
            <v>21.52</v>
          </cell>
          <cell r="H191">
            <v>0</v>
          </cell>
          <cell r="I191">
            <v>17.64</v>
          </cell>
          <cell r="J191">
            <v>20.05</v>
          </cell>
          <cell r="K191">
            <v>21.26</v>
          </cell>
          <cell r="L191">
            <v>21.38</v>
          </cell>
          <cell r="M191">
            <v>21.52</v>
          </cell>
          <cell r="N191">
            <v>22.05</v>
          </cell>
          <cell r="O191">
            <v>21.52</v>
          </cell>
          <cell r="P191">
            <v>24.38</v>
          </cell>
          <cell r="Q191">
            <v>27.71</v>
          </cell>
          <cell r="R191">
            <v>29.39</v>
          </cell>
          <cell r="S191">
            <v>29.55</v>
          </cell>
          <cell r="T191">
            <v>29.75</v>
          </cell>
          <cell r="U191">
            <v>30.48</v>
          </cell>
          <cell r="V191">
            <v>29.75</v>
          </cell>
        </row>
        <row r="192">
          <cell r="B192" t="str">
            <v>F000035443</v>
          </cell>
          <cell r="C192">
            <v>522717060055503</v>
          </cell>
          <cell r="D192" t="str">
            <v>ELIFORE 50MG FCT 2x14 BLST BR</v>
          </cell>
          <cell r="E192" t="str">
            <v>POSITIVA</v>
          </cell>
          <cell r="F192">
            <v>0</v>
          </cell>
          <cell r="G192">
            <v>87.12</v>
          </cell>
          <cell r="H192">
            <v>0</v>
          </cell>
          <cell r="I192">
            <v>71.430000000000007</v>
          </cell>
          <cell r="J192">
            <v>81.17</v>
          </cell>
          <cell r="K192">
            <v>86.07</v>
          </cell>
          <cell r="L192">
            <v>86.59</v>
          </cell>
          <cell r="M192">
            <v>87.12</v>
          </cell>
          <cell r="N192">
            <v>89.29</v>
          </cell>
          <cell r="O192">
            <v>87.12</v>
          </cell>
          <cell r="P192">
            <v>98.74</v>
          </cell>
          <cell r="Q192">
            <v>112.21</v>
          </cell>
          <cell r="R192">
            <v>118.98</v>
          </cell>
          <cell r="S192">
            <v>119.7</v>
          </cell>
          <cell r="T192">
            <v>120.43</v>
          </cell>
          <cell r="U192">
            <v>123.43</v>
          </cell>
          <cell r="V192">
            <v>120.43</v>
          </cell>
        </row>
        <row r="193">
          <cell r="B193" t="str">
            <v>F000031123</v>
          </cell>
          <cell r="C193">
            <v>0</v>
          </cell>
          <cell r="D193" t="str">
            <v>ELIQUIS 2.5mg FCT 1x10 BLST SAM BR</v>
          </cell>
          <cell r="E193" t="str">
            <v>POSITIVA</v>
          </cell>
          <cell r="F193">
            <v>0</v>
          </cell>
          <cell r="G193">
            <v>36.39</v>
          </cell>
          <cell r="H193">
            <v>0</v>
          </cell>
          <cell r="I193">
            <v>29.83</v>
          </cell>
          <cell r="J193">
            <v>33.9</v>
          </cell>
          <cell r="K193">
            <v>35.950000000000003</v>
          </cell>
          <cell r="L193">
            <v>36.159999999999997</v>
          </cell>
          <cell r="M193">
            <v>36.39</v>
          </cell>
          <cell r="N193">
            <v>37.29</v>
          </cell>
          <cell r="O193">
            <v>36.39</v>
          </cell>
          <cell r="P193">
            <v>41.23</v>
          </cell>
          <cell r="Q193">
            <v>46.86</v>
          </cell>
          <cell r="R193">
            <v>49.69</v>
          </cell>
          <cell r="S193">
            <v>49.98</v>
          </cell>
          <cell r="T193">
            <v>50.3</v>
          </cell>
          <cell r="U193">
            <v>51.55</v>
          </cell>
          <cell r="V193">
            <v>50.3</v>
          </cell>
        </row>
        <row r="194">
          <cell r="B194" t="str">
            <v>F000027245</v>
          </cell>
          <cell r="C194">
            <v>552817120063017</v>
          </cell>
          <cell r="D194" t="str">
            <v>ELIQUIS 2.5mg FCT 2x10 BLST BR</v>
          </cell>
          <cell r="E194" t="str">
            <v>POSITIVA</v>
          </cell>
          <cell r="F194">
            <v>0</v>
          </cell>
          <cell r="G194">
            <v>72.81</v>
          </cell>
          <cell r="H194">
            <v>0</v>
          </cell>
          <cell r="I194">
            <v>59.7</v>
          </cell>
          <cell r="J194">
            <v>67.849999999999994</v>
          </cell>
          <cell r="K194">
            <v>71.930000000000007</v>
          </cell>
          <cell r="L194">
            <v>72.37</v>
          </cell>
          <cell r="M194">
            <v>72.81</v>
          </cell>
          <cell r="N194">
            <v>74.63</v>
          </cell>
          <cell r="O194">
            <v>72.81</v>
          </cell>
          <cell r="P194">
            <v>82.53</v>
          </cell>
          <cell r="Q194">
            <v>93.8</v>
          </cell>
          <cell r="R194">
            <v>99.44</v>
          </cell>
          <cell r="S194">
            <v>100.05</v>
          </cell>
          <cell r="T194">
            <v>100.66</v>
          </cell>
          <cell r="U194">
            <v>103.17</v>
          </cell>
          <cell r="V194">
            <v>100.66</v>
          </cell>
        </row>
        <row r="195">
          <cell r="B195" t="str">
            <v>F000027246</v>
          </cell>
          <cell r="C195">
            <v>552817120063117</v>
          </cell>
          <cell r="D195" t="str">
            <v>ELIQUIS 2.5mg FCT 6x10 BLST BR</v>
          </cell>
          <cell r="E195" t="str">
            <v>POSITIVA</v>
          </cell>
          <cell r="F195">
            <v>0</v>
          </cell>
          <cell r="G195">
            <v>218.45</v>
          </cell>
          <cell r="H195">
            <v>0</v>
          </cell>
          <cell r="I195">
            <v>179.12</v>
          </cell>
          <cell r="J195">
            <v>203.55</v>
          </cell>
          <cell r="K195">
            <v>215.81</v>
          </cell>
          <cell r="L195">
            <v>217.12</v>
          </cell>
          <cell r="M195">
            <v>218.45</v>
          </cell>
          <cell r="N195">
            <v>223.91</v>
          </cell>
          <cell r="O195">
            <v>218.45</v>
          </cell>
          <cell r="P195">
            <v>247.62</v>
          </cell>
          <cell r="Q195">
            <v>281.39999999999998</v>
          </cell>
          <cell r="R195">
            <v>298.33999999999997</v>
          </cell>
          <cell r="S195">
            <v>300.16000000000003</v>
          </cell>
          <cell r="T195">
            <v>301.99</v>
          </cell>
          <cell r="U195">
            <v>309.54000000000002</v>
          </cell>
          <cell r="V195">
            <v>301.99</v>
          </cell>
        </row>
        <row r="196">
          <cell r="B196" t="str">
            <v>F000026976</v>
          </cell>
          <cell r="C196">
            <v>0</v>
          </cell>
          <cell r="D196" t="str">
            <v>ELIQUIS 5mg FCT 1x10 BLST SAM BR</v>
          </cell>
          <cell r="E196" t="str">
            <v>POSITIVA</v>
          </cell>
          <cell r="F196">
            <v>0</v>
          </cell>
          <cell r="G196">
            <v>36.380000000000003</v>
          </cell>
          <cell r="H196">
            <v>0</v>
          </cell>
          <cell r="I196">
            <v>29.83</v>
          </cell>
          <cell r="J196">
            <v>33.89</v>
          </cell>
          <cell r="K196">
            <v>35.94</v>
          </cell>
          <cell r="L196">
            <v>36.15</v>
          </cell>
          <cell r="M196">
            <v>36.380000000000003</v>
          </cell>
          <cell r="N196">
            <v>37.28</v>
          </cell>
          <cell r="O196">
            <v>36.380000000000003</v>
          </cell>
          <cell r="P196">
            <v>41.23</v>
          </cell>
          <cell r="Q196">
            <v>46.85</v>
          </cell>
          <cell r="R196">
            <v>49.68</v>
          </cell>
          <cell r="S196">
            <v>49.97</v>
          </cell>
          <cell r="T196">
            <v>50.29</v>
          </cell>
          <cell r="U196">
            <v>51.53</v>
          </cell>
          <cell r="V196">
            <v>50.29</v>
          </cell>
        </row>
        <row r="197">
          <cell r="B197" t="str">
            <v>F000027205</v>
          </cell>
          <cell r="C197">
            <v>552817120063217</v>
          </cell>
          <cell r="D197" t="str">
            <v>ELIQUIS 5mg FCT 2x10 BLST BR</v>
          </cell>
          <cell r="E197" t="str">
            <v>POSITIVA</v>
          </cell>
          <cell r="F197">
            <v>0</v>
          </cell>
          <cell r="G197">
            <v>72.81</v>
          </cell>
          <cell r="H197">
            <v>0</v>
          </cell>
          <cell r="I197">
            <v>59.7</v>
          </cell>
          <cell r="J197">
            <v>67.849999999999994</v>
          </cell>
          <cell r="K197">
            <v>71.930000000000007</v>
          </cell>
          <cell r="L197">
            <v>72.37</v>
          </cell>
          <cell r="M197">
            <v>72.81</v>
          </cell>
          <cell r="N197">
            <v>74.63</v>
          </cell>
          <cell r="O197">
            <v>72.81</v>
          </cell>
          <cell r="P197">
            <v>82.53</v>
          </cell>
          <cell r="Q197">
            <v>93.8</v>
          </cell>
          <cell r="R197">
            <v>99.44</v>
          </cell>
          <cell r="S197">
            <v>100.05</v>
          </cell>
          <cell r="T197">
            <v>100.66</v>
          </cell>
          <cell r="U197">
            <v>103.17</v>
          </cell>
          <cell r="V197">
            <v>100.66</v>
          </cell>
        </row>
        <row r="198">
          <cell r="B198" t="str">
            <v>F000041669</v>
          </cell>
          <cell r="C198">
            <v>552817120063217</v>
          </cell>
          <cell r="D198" t="str">
            <v>ELIQUIS 5mg FCT 2x10 BLST BR</v>
          </cell>
          <cell r="E198" t="str">
            <v>POSITIVA</v>
          </cell>
          <cell r="F198">
            <v>0</v>
          </cell>
          <cell r="G198">
            <v>72.81</v>
          </cell>
          <cell r="H198">
            <v>0</v>
          </cell>
          <cell r="I198">
            <v>59.7</v>
          </cell>
          <cell r="J198">
            <v>67.849999999999994</v>
          </cell>
          <cell r="K198">
            <v>71.930000000000007</v>
          </cell>
          <cell r="L198">
            <v>72.37</v>
          </cell>
          <cell r="M198">
            <v>72.81</v>
          </cell>
          <cell r="N198">
            <v>74.63</v>
          </cell>
          <cell r="O198">
            <v>72.81</v>
          </cell>
          <cell r="P198">
            <v>82.53</v>
          </cell>
          <cell r="Q198">
            <v>93.8</v>
          </cell>
          <cell r="R198">
            <v>99.44</v>
          </cell>
          <cell r="S198">
            <v>100.05</v>
          </cell>
          <cell r="T198">
            <v>100.66</v>
          </cell>
          <cell r="U198">
            <v>103.17</v>
          </cell>
          <cell r="V198">
            <v>100.66</v>
          </cell>
        </row>
        <row r="199">
          <cell r="B199" t="str">
            <v>F000041670</v>
          </cell>
          <cell r="C199">
            <v>552817120063317</v>
          </cell>
          <cell r="D199" t="str">
            <v>ELIQUIS 5mg FCT 6x10 BLST BR</v>
          </cell>
          <cell r="E199" t="str">
            <v>POSITIVA</v>
          </cell>
          <cell r="F199">
            <v>0</v>
          </cell>
          <cell r="G199">
            <v>218.45</v>
          </cell>
          <cell r="H199">
            <v>0</v>
          </cell>
          <cell r="I199">
            <v>179.12</v>
          </cell>
          <cell r="J199">
            <v>203.55</v>
          </cell>
          <cell r="K199">
            <v>215.81</v>
          </cell>
          <cell r="L199">
            <v>217.12</v>
          </cell>
          <cell r="M199">
            <v>218.45</v>
          </cell>
          <cell r="N199">
            <v>223.91</v>
          </cell>
          <cell r="O199">
            <v>218.45</v>
          </cell>
          <cell r="P199">
            <v>247.62</v>
          </cell>
          <cell r="Q199">
            <v>281.39999999999998</v>
          </cell>
          <cell r="R199">
            <v>298.33999999999997</v>
          </cell>
          <cell r="S199">
            <v>300.16000000000003</v>
          </cell>
          <cell r="T199">
            <v>301.99</v>
          </cell>
          <cell r="U199">
            <v>309.54000000000002</v>
          </cell>
          <cell r="V199">
            <v>301.99</v>
          </cell>
        </row>
        <row r="200">
          <cell r="B200" t="str">
            <v>F000027206</v>
          </cell>
          <cell r="C200">
            <v>552817120063317</v>
          </cell>
          <cell r="D200" t="str">
            <v>ELIQUIS 5mg FCT 6x10 BLST BR</v>
          </cell>
          <cell r="E200" t="str">
            <v>POSITIVA</v>
          </cell>
          <cell r="F200">
            <v>0</v>
          </cell>
          <cell r="G200">
            <v>218.45</v>
          </cell>
          <cell r="H200">
            <v>0</v>
          </cell>
          <cell r="I200">
            <v>179.12</v>
          </cell>
          <cell r="J200">
            <v>203.55</v>
          </cell>
          <cell r="K200">
            <v>215.81</v>
          </cell>
          <cell r="L200">
            <v>217.12</v>
          </cell>
          <cell r="M200">
            <v>218.45</v>
          </cell>
          <cell r="N200">
            <v>223.91</v>
          </cell>
          <cell r="O200">
            <v>218.45</v>
          </cell>
          <cell r="P200">
            <v>247.62</v>
          </cell>
          <cell r="Q200">
            <v>281.39999999999998</v>
          </cell>
          <cell r="R200">
            <v>298.33999999999997</v>
          </cell>
          <cell r="S200">
            <v>300.16000000000003</v>
          </cell>
          <cell r="T200">
            <v>301.99</v>
          </cell>
          <cell r="U200">
            <v>309.54000000000002</v>
          </cell>
          <cell r="V200">
            <v>301.99</v>
          </cell>
        </row>
        <row r="201">
          <cell r="B201" t="str">
            <v>F000203906</v>
          </cell>
          <cell r="C201">
            <v>552817090002517</v>
          </cell>
          <cell r="D201" t="str">
            <v>ENBREL 50MG 1X4 PFS</v>
          </cell>
          <cell r="E201" t="str">
            <v>POSITIVA</v>
          </cell>
          <cell r="F201">
            <v>0</v>
          </cell>
          <cell r="G201">
            <v>7543.73</v>
          </cell>
          <cell r="H201">
            <v>0</v>
          </cell>
          <cell r="I201">
            <v>6185.85</v>
          </cell>
          <cell r="J201">
            <v>7029.38</v>
          </cell>
          <cell r="K201">
            <v>7452.84</v>
          </cell>
          <cell r="L201">
            <v>7498</v>
          </cell>
          <cell r="M201">
            <v>7543.73</v>
          </cell>
          <cell r="N201">
            <v>7732.32</v>
          </cell>
          <cell r="O201">
            <v>7543.73</v>
          </cell>
          <cell r="P201">
            <v>8551.57</v>
          </cell>
          <cell r="Q201">
            <v>9717.7099999999991</v>
          </cell>
          <cell r="R201">
            <v>10303.11</v>
          </cell>
          <cell r="S201">
            <v>10365.549999999999</v>
          </cell>
          <cell r="T201">
            <v>10428.76</v>
          </cell>
          <cell r="U201">
            <v>10689.48</v>
          </cell>
          <cell r="V201">
            <v>10428.76</v>
          </cell>
        </row>
        <row r="202">
          <cell r="B202" t="str">
            <v>F000204258</v>
          </cell>
          <cell r="C202">
            <v>552817090002917</v>
          </cell>
          <cell r="D202" t="str">
            <v>ENBREL 50MG 1x4 PFS MOH</v>
          </cell>
          <cell r="E202" t="str">
            <v>POSITIVA</v>
          </cell>
          <cell r="F202">
            <v>0</v>
          </cell>
          <cell r="G202">
            <v>7330.38</v>
          </cell>
          <cell r="H202">
            <v>0</v>
          </cell>
          <cell r="I202">
            <v>6010.91</v>
          </cell>
          <cell r="J202">
            <v>6830.58</v>
          </cell>
          <cell r="K202">
            <v>7242.07</v>
          </cell>
          <cell r="L202">
            <v>7285.95</v>
          </cell>
          <cell r="M202">
            <v>7330.38</v>
          </cell>
          <cell r="N202">
            <v>7513.64</v>
          </cell>
          <cell r="O202">
            <v>7330.38</v>
          </cell>
          <cell r="P202">
            <v>8309.73</v>
          </cell>
          <cell r="Q202">
            <v>9442.8799999999992</v>
          </cell>
          <cell r="R202">
            <v>10011.74</v>
          </cell>
          <cell r="S202">
            <v>10072.4</v>
          </cell>
          <cell r="T202">
            <v>10133.82</v>
          </cell>
          <cell r="U202">
            <v>10387.17</v>
          </cell>
          <cell r="V202">
            <v>10133.82</v>
          </cell>
        </row>
        <row r="203">
          <cell r="B203" t="str">
            <v>F000007079</v>
          </cell>
          <cell r="C203">
            <v>552817090003117</v>
          </cell>
          <cell r="D203" t="str">
            <v>ENBREL PFP 50MG X 4 BR</v>
          </cell>
          <cell r="E203" t="str">
            <v>POSITIVA</v>
          </cell>
          <cell r="F203">
            <v>0</v>
          </cell>
          <cell r="G203">
            <v>7287.1</v>
          </cell>
          <cell r="H203">
            <v>0</v>
          </cell>
          <cell r="I203">
            <v>5975.42</v>
          </cell>
          <cell r="J203">
            <v>6790.25</v>
          </cell>
          <cell r="K203">
            <v>7199.3</v>
          </cell>
          <cell r="L203">
            <v>7242.93</v>
          </cell>
          <cell r="M203">
            <v>7287.1</v>
          </cell>
          <cell r="N203">
            <v>7469.27</v>
          </cell>
          <cell r="O203">
            <v>7287.1</v>
          </cell>
          <cell r="P203">
            <v>8260.66</v>
          </cell>
          <cell r="Q203">
            <v>9387.1200000000008</v>
          </cell>
          <cell r="R203">
            <v>9952.61</v>
          </cell>
          <cell r="S203">
            <v>10012.93</v>
          </cell>
          <cell r="T203">
            <v>10073.98</v>
          </cell>
          <cell r="U203">
            <v>10325.83</v>
          </cell>
          <cell r="V203">
            <v>10073.98</v>
          </cell>
        </row>
        <row r="204">
          <cell r="B204" t="str">
            <v>F000000475</v>
          </cell>
          <cell r="C204">
            <v>552817090002917</v>
          </cell>
          <cell r="D204" t="str">
            <v>ENBREL PFS 50MG X 4 BR</v>
          </cell>
          <cell r="E204" t="str">
            <v>POSITIVA</v>
          </cell>
          <cell r="F204">
            <v>0</v>
          </cell>
          <cell r="G204">
            <v>7330.38</v>
          </cell>
          <cell r="H204">
            <v>0</v>
          </cell>
          <cell r="I204">
            <v>6010.91</v>
          </cell>
          <cell r="J204">
            <v>6830.58</v>
          </cell>
          <cell r="K204">
            <v>7242.07</v>
          </cell>
          <cell r="L204">
            <v>7285.95</v>
          </cell>
          <cell r="M204">
            <v>7330.38</v>
          </cell>
          <cell r="N204">
            <v>7513.64</v>
          </cell>
          <cell r="O204">
            <v>7330.38</v>
          </cell>
          <cell r="P204">
            <v>8309.73</v>
          </cell>
          <cell r="Q204">
            <v>9442.8799999999992</v>
          </cell>
          <cell r="R204">
            <v>10011.74</v>
          </cell>
          <cell r="S204">
            <v>10072.4</v>
          </cell>
          <cell r="T204">
            <v>10133.82</v>
          </cell>
          <cell r="U204">
            <v>10387.17</v>
          </cell>
          <cell r="V204">
            <v>10133.82</v>
          </cell>
        </row>
        <row r="205">
          <cell r="B205" t="str">
            <v>F000000475</v>
          </cell>
          <cell r="C205">
            <v>552817090002917</v>
          </cell>
          <cell r="D205" t="str">
            <v>ENBREL PFS 50MG X 4 BR</v>
          </cell>
          <cell r="E205" t="str">
            <v>POSITIVA</v>
          </cell>
          <cell r="F205">
            <v>0</v>
          </cell>
          <cell r="G205">
            <v>7330.38</v>
          </cell>
          <cell r="H205">
            <v>0</v>
          </cell>
          <cell r="I205">
            <v>6010.91</v>
          </cell>
          <cell r="J205">
            <v>6830.58</v>
          </cell>
          <cell r="K205">
            <v>7242.07</v>
          </cell>
          <cell r="L205">
            <v>7285.95</v>
          </cell>
          <cell r="M205">
            <v>7330.38</v>
          </cell>
          <cell r="N205">
            <v>7513.64</v>
          </cell>
          <cell r="O205">
            <v>7330.38</v>
          </cell>
          <cell r="P205">
            <v>8309.73</v>
          </cell>
          <cell r="Q205">
            <v>9442.8799999999992</v>
          </cell>
          <cell r="R205">
            <v>10011.74</v>
          </cell>
          <cell r="S205">
            <v>10072.4</v>
          </cell>
          <cell r="T205">
            <v>10133.82</v>
          </cell>
          <cell r="U205">
            <v>10387.17</v>
          </cell>
          <cell r="V205">
            <v>10133.82</v>
          </cell>
        </row>
        <row r="206">
          <cell r="B206" t="str">
            <v>F000007651</v>
          </cell>
          <cell r="C206">
            <v>552817090002917</v>
          </cell>
          <cell r="D206" t="str">
            <v>ENBREL PFS 50MG X 4 MOH BR</v>
          </cell>
          <cell r="E206" t="str">
            <v>POSITIVA</v>
          </cell>
          <cell r="F206">
            <v>0</v>
          </cell>
          <cell r="G206">
            <v>7330.38</v>
          </cell>
          <cell r="H206">
            <v>0</v>
          </cell>
          <cell r="I206">
            <v>6010.91</v>
          </cell>
          <cell r="J206">
            <v>6830.58</v>
          </cell>
          <cell r="K206">
            <v>7242.07</v>
          </cell>
          <cell r="L206">
            <v>7285.95</v>
          </cell>
          <cell r="M206">
            <v>7330.38</v>
          </cell>
          <cell r="N206">
            <v>7513.64</v>
          </cell>
          <cell r="O206">
            <v>7330.38</v>
          </cell>
          <cell r="P206">
            <v>8309.73</v>
          </cell>
          <cell r="Q206">
            <v>9442.8799999999992</v>
          </cell>
          <cell r="R206">
            <v>10011.74</v>
          </cell>
          <cell r="S206">
            <v>10072.4</v>
          </cell>
          <cell r="T206">
            <v>10133.82</v>
          </cell>
          <cell r="U206">
            <v>10387.17</v>
          </cell>
          <cell r="V206">
            <v>10133.82</v>
          </cell>
        </row>
        <row r="207">
          <cell r="B207" t="str">
            <v>F00008073240</v>
          </cell>
          <cell r="C207">
            <v>552817080001717</v>
          </cell>
          <cell r="D207" t="str">
            <v>ENBREL VSVA 25MG X 4 BR</v>
          </cell>
          <cell r="E207" t="str">
            <v>POSITIVA</v>
          </cell>
          <cell r="F207">
            <v>0</v>
          </cell>
          <cell r="G207">
            <v>3771.87</v>
          </cell>
          <cell r="H207">
            <v>0</v>
          </cell>
          <cell r="I207">
            <v>3092.93</v>
          </cell>
          <cell r="J207">
            <v>3514.7</v>
          </cell>
          <cell r="K207">
            <v>3726.43</v>
          </cell>
          <cell r="L207">
            <v>3749.01</v>
          </cell>
          <cell r="M207">
            <v>3771.87</v>
          </cell>
          <cell r="N207">
            <v>3866.17</v>
          </cell>
          <cell r="O207">
            <v>3771.87</v>
          </cell>
          <cell r="P207">
            <v>4275.79</v>
          </cell>
          <cell r="Q207">
            <v>4858.87</v>
          </cell>
          <cell r="R207">
            <v>5151.57</v>
          </cell>
          <cell r="S207">
            <v>5182.79</v>
          </cell>
          <cell r="T207">
            <v>5214.3900000000003</v>
          </cell>
          <cell r="U207">
            <v>5344.75</v>
          </cell>
          <cell r="V207">
            <v>5214.3900000000003</v>
          </cell>
        </row>
        <row r="208">
          <cell r="B208" t="str">
            <v>F000006595</v>
          </cell>
          <cell r="C208">
            <v>552817080001717</v>
          </cell>
          <cell r="D208" t="str">
            <v>ENBREL VSVA 25MG X 4 MOH BR</v>
          </cell>
          <cell r="E208" t="str">
            <v>POSITIVA</v>
          </cell>
          <cell r="F208">
            <v>0</v>
          </cell>
          <cell r="G208">
            <v>3771.87</v>
          </cell>
          <cell r="H208">
            <v>0</v>
          </cell>
          <cell r="I208">
            <v>3092.93</v>
          </cell>
          <cell r="J208">
            <v>3514.7</v>
          </cell>
          <cell r="K208">
            <v>3726.43</v>
          </cell>
          <cell r="L208">
            <v>3749.01</v>
          </cell>
          <cell r="M208">
            <v>3771.87</v>
          </cell>
          <cell r="N208">
            <v>3866.17</v>
          </cell>
          <cell r="O208">
            <v>3771.87</v>
          </cell>
          <cell r="P208">
            <v>4275.79</v>
          </cell>
          <cell r="Q208">
            <v>4858.87</v>
          </cell>
          <cell r="R208">
            <v>5151.57</v>
          </cell>
          <cell r="S208">
            <v>5182.79</v>
          </cell>
          <cell r="T208">
            <v>5214.3900000000003</v>
          </cell>
          <cell r="U208">
            <v>5344.75</v>
          </cell>
          <cell r="V208">
            <v>5214.3900000000003</v>
          </cell>
        </row>
        <row r="209">
          <cell r="B209" t="str">
            <v>F000178468</v>
          </cell>
          <cell r="C209">
            <v>522701201110319</v>
          </cell>
          <cell r="D209" t="str">
            <v>ERANZ 10mg FCT 2x14 BLST BR</v>
          </cell>
          <cell r="E209" t="str">
            <v>POSITIVA</v>
          </cell>
          <cell r="F209">
            <v>0</v>
          </cell>
          <cell r="G209">
            <v>481.95</v>
          </cell>
          <cell r="H209">
            <v>0</v>
          </cell>
          <cell r="I209">
            <v>395.19</v>
          </cell>
          <cell r="J209">
            <v>449.09</v>
          </cell>
          <cell r="K209">
            <v>476.15</v>
          </cell>
          <cell r="L209">
            <v>479.03</v>
          </cell>
          <cell r="M209">
            <v>481.95</v>
          </cell>
          <cell r="N209">
            <v>494</v>
          </cell>
          <cell r="O209">
            <v>481.95</v>
          </cell>
          <cell r="P209">
            <v>546.32000000000005</v>
          </cell>
          <cell r="Q209">
            <v>620.84</v>
          </cell>
          <cell r="R209">
            <v>658.25</v>
          </cell>
          <cell r="S209">
            <v>662.23</v>
          </cell>
          <cell r="T209">
            <v>666.27</v>
          </cell>
          <cell r="U209">
            <v>682.93</v>
          </cell>
          <cell r="V209">
            <v>666.27</v>
          </cell>
        </row>
        <row r="210">
          <cell r="B210" t="str">
            <v>F000178466</v>
          </cell>
          <cell r="C210">
            <v>522701202117317</v>
          </cell>
          <cell r="D210" t="str">
            <v>ERANZ 5mg FCT 2x14 BLST BR</v>
          </cell>
          <cell r="E210" t="str">
            <v>POSITIVA</v>
          </cell>
          <cell r="F210">
            <v>0</v>
          </cell>
          <cell r="G210">
            <v>433.72</v>
          </cell>
          <cell r="H210">
            <v>0</v>
          </cell>
          <cell r="I210">
            <v>355.65</v>
          </cell>
          <cell r="J210">
            <v>404.15</v>
          </cell>
          <cell r="K210">
            <v>428.5</v>
          </cell>
          <cell r="L210">
            <v>431.09</v>
          </cell>
          <cell r="M210">
            <v>433.72</v>
          </cell>
          <cell r="N210">
            <v>444.56</v>
          </cell>
          <cell r="O210">
            <v>433.72</v>
          </cell>
          <cell r="P210">
            <v>491.66</v>
          </cell>
          <cell r="Q210">
            <v>558.71</v>
          </cell>
          <cell r="R210">
            <v>592.38</v>
          </cell>
          <cell r="S210">
            <v>595.96</v>
          </cell>
          <cell r="T210">
            <v>599.59</v>
          </cell>
          <cell r="U210">
            <v>614.58000000000004</v>
          </cell>
          <cell r="V210">
            <v>599.59</v>
          </cell>
        </row>
        <row r="211">
          <cell r="B211" t="str">
            <v>F000026846</v>
          </cell>
          <cell r="C211">
            <v>0</v>
          </cell>
          <cell r="D211" t="str">
            <v>ERANZ 5MG TAB 7S SAMPLES</v>
          </cell>
          <cell r="E211" t="str">
            <v>POSITIVA</v>
          </cell>
          <cell r="F211">
            <v>0</v>
          </cell>
          <cell r="G211">
            <v>108.42</v>
          </cell>
          <cell r="H211">
            <v>0</v>
          </cell>
          <cell r="I211">
            <v>88.9</v>
          </cell>
          <cell r="J211">
            <v>101.02</v>
          </cell>
          <cell r="K211">
            <v>107.11</v>
          </cell>
          <cell r="L211">
            <v>107.76</v>
          </cell>
          <cell r="M211">
            <v>108.42</v>
          </cell>
          <cell r="N211">
            <v>111.13</v>
          </cell>
          <cell r="O211">
            <v>108.42</v>
          </cell>
          <cell r="P211">
            <v>122.89</v>
          </cell>
          <cell r="Q211">
            <v>139.65</v>
          </cell>
          <cell r="R211">
            <v>148.07</v>
          </cell>
          <cell r="S211">
            <v>148.97</v>
          </cell>
          <cell r="T211">
            <v>149.88</v>
          </cell>
          <cell r="U211">
            <v>153.63</v>
          </cell>
          <cell r="V211">
            <v>149.88</v>
          </cell>
        </row>
        <row r="212">
          <cell r="B212" t="str">
            <v>F000148724</v>
          </cell>
          <cell r="C212">
            <v>522701201110319</v>
          </cell>
          <cell r="D212" t="str">
            <v>ERANZ(C1) 10MG 1X28 TB MOH</v>
          </cell>
          <cell r="E212" t="str">
            <v>POSITIVA</v>
          </cell>
          <cell r="F212">
            <v>0</v>
          </cell>
          <cell r="G212">
            <v>481.95</v>
          </cell>
          <cell r="H212">
            <v>0</v>
          </cell>
          <cell r="I212">
            <v>395.19</v>
          </cell>
          <cell r="J212">
            <v>449.09</v>
          </cell>
          <cell r="K212">
            <v>476.15</v>
          </cell>
          <cell r="L212">
            <v>479.03</v>
          </cell>
          <cell r="M212">
            <v>481.95</v>
          </cell>
          <cell r="N212">
            <v>494</v>
          </cell>
          <cell r="O212">
            <v>481.95</v>
          </cell>
          <cell r="P212">
            <v>546.32000000000005</v>
          </cell>
          <cell r="Q212">
            <v>620.84</v>
          </cell>
          <cell r="R212">
            <v>658.25</v>
          </cell>
          <cell r="S212">
            <v>662.23</v>
          </cell>
          <cell r="T212">
            <v>666.27</v>
          </cell>
          <cell r="U212">
            <v>682.93</v>
          </cell>
          <cell r="V212">
            <v>666.27</v>
          </cell>
        </row>
        <row r="213">
          <cell r="B213" t="str">
            <v>F000148730</v>
          </cell>
          <cell r="C213">
            <v>522701201110319</v>
          </cell>
          <cell r="D213" t="str">
            <v>ERANZ(C1) 10MG 2x14 TB</v>
          </cell>
          <cell r="E213" t="str">
            <v>POSITIVA</v>
          </cell>
          <cell r="F213">
            <v>0</v>
          </cell>
          <cell r="G213">
            <v>481.95</v>
          </cell>
          <cell r="H213">
            <v>0</v>
          </cell>
          <cell r="I213">
            <v>395.19</v>
          </cell>
          <cell r="J213">
            <v>449.09</v>
          </cell>
          <cell r="K213">
            <v>476.15</v>
          </cell>
          <cell r="L213">
            <v>479.03</v>
          </cell>
          <cell r="M213">
            <v>481.95</v>
          </cell>
          <cell r="N213">
            <v>494</v>
          </cell>
          <cell r="O213">
            <v>481.95</v>
          </cell>
          <cell r="P213">
            <v>546.32000000000005</v>
          </cell>
          <cell r="Q213">
            <v>620.84</v>
          </cell>
          <cell r="R213">
            <v>658.25</v>
          </cell>
          <cell r="S213">
            <v>662.23</v>
          </cell>
          <cell r="T213">
            <v>666.27</v>
          </cell>
          <cell r="U213">
            <v>682.93</v>
          </cell>
          <cell r="V213">
            <v>666.27</v>
          </cell>
        </row>
        <row r="214">
          <cell r="B214" t="str">
            <v>F000178044</v>
          </cell>
          <cell r="C214">
            <v>522701201110319</v>
          </cell>
          <cell r="D214" t="str">
            <v>ERANZ(C1) 10MG 2x14 TB MOH</v>
          </cell>
          <cell r="E214" t="str">
            <v>POSITIVA</v>
          </cell>
          <cell r="F214">
            <v>0</v>
          </cell>
          <cell r="G214">
            <v>481.95</v>
          </cell>
          <cell r="H214">
            <v>0</v>
          </cell>
          <cell r="I214">
            <v>395.19</v>
          </cell>
          <cell r="J214">
            <v>449.09</v>
          </cell>
          <cell r="K214">
            <v>476.15</v>
          </cell>
          <cell r="L214">
            <v>479.03</v>
          </cell>
          <cell r="M214">
            <v>481.95</v>
          </cell>
          <cell r="N214">
            <v>494</v>
          </cell>
          <cell r="O214">
            <v>481.95</v>
          </cell>
          <cell r="P214">
            <v>546.32000000000005</v>
          </cell>
          <cell r="Q214">
            <v>620.84</v>
          </cell>
          <cell r="R214">
            <v>658.25</v>
          </cell>
          <cell r="S214">
            <v>662.23</v>
          </cell>
          <cell r="T214">
            <v>666.27</v>
          </cell>
          <cell r="U214">
            <v>682.93</v>
          </cell>
          <cell r="V214">
            <v>666.27</v>
          </cell>
        </row>
        <row r="215">
          <cell r="B215" t="str">
            <v>F000154932</v>
          </cell>
          <cell r="C215">
            <v>522701202117317</v>
          </cell>
          <cell r="D215" t="str">
            <v>ERANZ(C1) 5MG 1X28 TB MOH</v>
          </cell>
          <cell r="E215" t="str">
            <v>POSITIVA</v>
          </cell>
          <cell r="F215">
            <v>0</v>
          </cell>
          <cell r="G215">
            <v>433.72</v>
          </cell>
          <cell r="H215">
            <v>0</v>
          </cell>
          <cell r="I215">
            <v>355.65</v>
          </cell>
          <cell r="J215">
            <v>404.15</v>
          </cell>
          <cell r="K215">
            <v>428.5</v>
          </cell>
          <cell r="L215">
            <v>431.09</v>
          </cell>
          <cell r="M215">
            <v>433.72</v>
          </cell>
          <cell r="N215">
            <v>444.56</v>
          </cell>
          <cell r="O215">
            <v>433.72</v>
          </cell>
          <cell r="P215">
            <v>491.66</v>
          </cell>
          <cell r="Q215">
            <v>558.71</v>
          </cell>
          <cell r="R215">
            <v>592.38</v>
          </cell>
          <cell r="S215">
            <v>595.96</v>
          </cell>
          <cell r="T215">
            <v>599.59</v>
          </cell>
          <cell r="U215">
            <v>614.58000000000004</v>
          </cell>
          <cell r="V215">
            <v>599.59</v>
          </cell>
        </row>
        <row r="216">
          <cell r="B216" t="str">
            <v>F000148728</v>
          </cell>
          <cell r="C216">
            <v>522701202117317</v>
          </cell>
          <cell r="D216" t="str">
            <v>ERANZ(C1) 5MG 2X14 TB</v>
          </cell>
          <cell r="E216" t="str">
            <v>POSITIVA</v>
          </cell>
          <cell r="F216">
            <v>0</v>
          </cell>
          <cell r="G216">
            <v>433.72</v>
          </cell>
          <cell r="H216">
            <v>0</v>
          </cell>
          <cell r="I216">
            <v>355.65</v>
          </cell>
          <cell r="J216">
            <v>404.15</v>
          </cell>
          <cell r="K216">
            <v>428.5</v>
          </cell>
          <cell r="L216">
            <v>431.09</v>
          </cell>
          <cell r="M216">
            <v>433.72</v>
          </cell>
          <cell r="N216">
            <v>444.56</v>
          </cell>
          <cell r="O216">
            <v>433.72</v>
          </cell>
          <cell r="P216">
            <v>491.66</v>
          </cell>
          <cell r="Q216">
            <v>558.71</v>
          </cell>
          <cell r="R216">
            <v>592.38</v>
          </cell>
          <cell r="S216">
            <v>595.96</v>
          </cell>
          <cell r="T216">
            <v>599.59</v>
          </cell>
          <cell r="U216">
            <v>614.58000000000004</v>
          </cell>
          <cell r="V216">
            <v>599.59</v>
          </cell>
        </row>
        <row r="217">
          <cell r="B217" t="str">
            <v>F000178042</v>
          </cell>
          <cell r="C217">
            <v>522701202117317</v>
          </cell>
          <cell r="D217" t="str">
            <v>ERANZ(C1) 5MG 2X14 TB MOH</v>
          </cell>
          <cell r="E217" t="str">
            <v>POSITIVA</v>
          </cell>
          <cell r="F217">
            <v>0</v>
          </cell>
          <cell r="G217">
            <v>433.72</v>
          </cell>
          <cell r="H217">
            <v>0</v>
          </cell>
          <cell r="I217">
            <v>355.65</v>
          </cell>
          <cell r="J217">
            <v>404.15</v>
          </cell>
          <cell r="K217">
            <v>428.5</v>
          </cell>
          <cell r="L217">
            <v>431.09</v>
          </cell>
          <cell r="M217">
            <v>433.72</v>
          </cell>
          <cell r="N217">
            <v>444.56</v>
          </cell>
          <cell r="O217">
            <v>433.72</v>
          </cell>
          <cell r="P217">
            <v>491.66</v>
          </cell>
          <cell r="Q217">
            <v>558.71</v>
          </cell>
          <cell r="R217">
            <v>592.38</v>
          </cell>
          <cell r="S217">
            <v>595.96</v>
          </cell>
          <cell r="T217">
            <v>599.59</v>
          </cell>
          <cell r="U217">
            <v>614.58000000000004</v>
          </cell>
          <cell r="V217">
            <v>599.59</v>
          </cell>
        </row>
        <row r="218">
          <cell r="B218" t="str">
            <v>F000113475</v>
          </cell>
          <cell r="C218">
            <v>522718030075917</v>
          </cell>
          <cell r="D218" t="str">
            <v>EUNADES 20mg/ml SSOL 10x5ml PVL BR</v>
          </cell>
          <cell r="E218" t="str">
            <v>POSITIVA</v>
          </cell>
          <cell r="F218">
            <v>0</v>
          </cell>
          <cell r="G218">
            <v>452.75</v>
          </cell>
          <cell r="H218">
            <v>0</v>
          </cell>
          <cell r="I218">
            <v>371.25</v>
          </cell>
          <cell r="J218">
            <v>421.88</v>
          </cell>
          <cell r="K218">
            <v>447.3</v>
          </cell>
          <cell r="L218">
            <v>450.01</v>
          </cell>
          <cell r="M218">
            <v>452.75</v>
          </cell>
          <cell r="N218">
            <v>464.07</v>
          </cell>
          <cell r="O218">
            <v>452.75</v>
          </cell>
          <cell r="P218">
            <v>513.23</v>
          </cell>
          <cell r="Q218">
            <v>583.22</v>
          </cell>
          <cell r="R218">
            <v>618.37</v>
          </cell>
          <cell r="S218">
            <v>622.11</v>
          </cell>
          <cell r="T218">
            <v>625.9</v>
          </cell>
          <cell r="U218">
            <v>641.54999999999995</v>
          </cell>
          <cell r="V218">
            <v>625.9</v>
          </cell>
        </row>
        <row r="219">
          <cell r="B219" t="str">
            <v>F86394IC</v>
          </cell>
          <cell r="C219">
            <v>522701302111310</v>
          </cell>
          <cell r="D219" t="str">
            <v>EVANOR TABS 1X21 BRAZIL</v>
          </cell>
          <cell r="E219" t="str">
            <v>POSITIVA</v>
          </cell>
          <cell r="F219">
            <v>0</v>
          </cell>
          <cell r="G219">
            <v>6.42</v>
          </cell>
          <cell r="H219">
            <v>0</v>
          </cell>
          <cell r="I219">
            <v>5.26</v>
          </cell>
          <cell r="J219">
            <v>5.98</v>
          </cell>
          <cell r="K219">
            <v>6.34</v>
          </cell>
          <cell r="L219">
            <v>6.38</v>
          </cell>
          <cell r="M219">
            <v>6.42</v>
          </cell>
          <cell r="N219">
            <v>6.58</v>
          </cell>
          <cell r="O219">
            <v>6.42</v>
          </cell>
          <cell r="P219">
            <v>7.27</v>
          </cell>
          <cell r="Q219">
            <v>8.27</v>
          </cell>
          <cell r="R219">
            <v>8.76</v>
          </cell>
          <cell r="S219">
            <v>8.82</v>
          </cell>
          <cell r="T219">
            <v>8.8699999999999992</v>
          </cell>
          <cell r="U219">
            <v>9.1</v>
          </cell>
          <cell r="V219">
            <v>8.8699999999999992</v>
          </cell>
        </row>
        <row r="220">
          <cell r="B220" t="str">
            <v>F86394ID</v>
          </cell>
          <cell r="C220">
            <v>522701301115312</v>
          </cell>
          <cell r="D220" t="str">
            <v>EVANOR TABS 3X21 BRAZIL</v>
          </cell>
          <cell r="E220" t="str">
            <v>POSITIVA</v>
          </cell>
          <cell r="F220">
            <v>0</v>
          </cell>
          <cell r="G220">
            <v>17.95</v>
          </cell>
          <cell r="H220">
            <v>0</v>
          </cell>
          <cell r="I220">
            <v>14.71</v>
          </cell>
          <cell r="J220">
            <v>16.72</v>
          </cell>
          <cell r="K220">
            <v>17.73</v>
          </cell>
          <cell r="L220">
            <v>17.84</v>
          </cell>
          <cell r="M220">
            <v>17.95</v>
          </cell>
          <cell r="N220">
            <v>18.39</v>
          </cell>
          <cell r="O220">
            <v>17.95</v>
          </cell>
          <cell r="P220">
            <v>20.329999999999998</v>
          </cell>
          <cell r="Q220">
            <v>23.11</v>
          </cell>
          <cell r="R220">
            <v>24.51</v>
          </cell>
          <cell r="S220">
            <v>24.66</v>
          </cell>
          <cell r="T220">
            <v>24.81</v>
          </cell>
          <cell r="U220">
            <v>25.42</v>
          </cell>
          <cell r="V220">
            <v>24.81</v>
          </cell>
        </row>
        <row r="221">
          <cell r="B221" t="str">
            <v>F000210361</v>
          </cell>
          <cell r="C221">
            <v>0</v>
          </cell>
          <cell r="D221" t="str">
            <v>EVOCLASS 20MG/10ML SFDPO 1X1 VIAL BR</v>
          </cell>
          <cell r="E221" t="str">
            <v>POSITIVA</v>
          </cell>
          <cell r="F221">
            <v>0</v>
          </cell>
          <cell r="G221" t="e">
            <v>#N/A</v>
          </cell>
          <cell r="H221">
            <v>0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 t="e">
            <v>#N/A</v>
          </cell>
          <cell r="O221" t="e">
            <v>#N/A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e">
            <v>#N/A</v>
          </cell>
          <cell r="V221" t="e">
            <v>#N/A</v>
          </cell>
        </row>
        <row r="222">
          <cell r="B222" t="str">
            <v>F000210349</v>
          </cell>
          <cell r="C222">
            <v>0</v>
          </cell>
          <cell r="D222" t="str">
            <v>EVODAZIN 100MG/10ML SFDPO 1X1 VL AMP BR</v>
          </cell>
          <cell r="E222" t="str">
            <v>POSITIVA</v>
          </cell>
          <cell r="F222">
            <v>0</v>
          </cell>
          <cell r="G222" t="e">
            <v>#N/A</v>
          </cell>
          <cell r="H222">
            <v>0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</row>
        <row r="223">
          <cell r="B223" t="str">
            <v>F000210350</v>
          </cell>
          <cell r="C223">
            <v>0</v>
          </cell>
          <cell r="D223" t="str">
            <v>EVODAZIN 200MG SFDPO 1X1 VL AMP BR</v>
          </cell>
          <cell r="E223" t="str">
            <v>POSITIVA</v>
          </cell>
          <cell r="F223">
            <v>0</v>
          </cell>
          <cell r="G223" t="e">
            <v>#N/A</v>
          </cell>
          <cell r="H223">
            <v>0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</row>
        <row r="224">
          <cell r="B224" t="str">
            <v>F000210362</v>
          </cell>
          <cell r="C224">
            <v>0</v>
          </cell>
          <cell r="D224" t="str">
            <v>EVOFLUBINA 50MG SFDPO 5X20ML VIAL BR</v>
          </cell>
          <cell r="E224" t="str">
            <v>POSITIVA</v>
          </cell>
          <cell r="F224">
            <v>0</v>
          </cell>
          <cell r="G224" t="e">
            <v>#N/A</v>
          </cell>
          <cell r="H224">
            <v>0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</row>
        <row r="225">
          <cell r="B225" t="str">
            <v>F000210336</v>
          </cell>
          <cell r="C225">
            <v>0</v>
          </cell>
          <cell r="D225" t="str">
            <v>EVOLOX 1GM SFDPO 1X1 VIAL AMP BR</v>
          </cell>
          <cell r="E225" t="str">
            <v>POSITIVA</v>
          </cell>
          <cell r="F225">
            <v>0</v>
          </cell>
          <cell r="G225" t="e">
            <v>#N/A</v>
          </cell>
          <cell r="H225">
            <v>0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</row>
        <row r="226">
          <cell r="B226" t="str">
            <v>F000210360</v>
          </cell>
          <cell r="C226">
            <v>0</v>
          </cell>
          <cell r="D226" t="str">
            <v>EVOMID 10MG SFDPO 1X1 VL AMP BR</v>
          </cell>
          <cell r="E226" t="str">
            <v>POSITIVA</v>
          </cell>
          <cell r="F226">
            <v>0</v>
          </cell>
          <cell r="G226" t="e">
            <v>#N/A</v>
          </cell>
          <cell r="H226">
            <v>0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</row>
        <row r="227">
          <cell r="B227" t="str">
            <v>F000210359</v>
          </cell>
          <cell r="C227">
            <v>0</v>
          </cell>
          <cell r="D227" t="str">
            <v>EVOMID 5MG SFDPO 1X1 VL AMP BR</v>
          </cell>
          <cell r="E227" t="str">
            <v>POSITIVA</v>
          </cell>
          <cell r="F227">
            <v>0</v>
          </cell>
          <cell r="G227" t="e">
            <v>#N/A</v>
          </cell>
          <cell r="H227">
            <v>0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</row>
        <row r="228">
          <cell r="B228" t="str">
            <v>F000210353</v>
          </cell>
          <cell r="C228">
            <v>0</v>
          </cell>
          <cell r="D228" t="str">
            <v>EVOMIXAN 20MG/10ML INJ 1X1 VL VIAL BR</v>
          </cell>
          <cell r="E228" t="str">
            <v>POSITIVA</v>
          </cell>
          <cell r="F228">
            <v>0</v>
          </cell>
          <cell r="G228" t="e">
            <v>#N/A</v>
          </cell>
          <cell r="H228">
            <v>0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</row>
        <row r="229">
          <cell r="B229" t="str">
            <v>F000210338</v>
          </cell>
          <cell r="C229">
            <v>0</v>
          </cell>
          <cell r="D229" t="str">
            <v>EVOPOSDO 100MG/5ML INJ 1X1 VL VIAL BR</v>
          </cell>
          <cell r="E229" t="str">
            <v>POSITIVA</v>
          </cell>
          <cell r="F229">
            <v>0</v>
          </cell>
          <cell r="G229" t="e">
            <v>#N/A</v>
          </cell>
          <cell r="H229">
            <v>0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</row>
        <row r="230">
          <cell r="B230" t="str">
            <v>F000210354</v>
          </cell>
          <cell r="C230">
            <v>0</v>
          </cell>
          <cell r="D230" t="str">
            <v>EVORUBICIN 10MG SFDPO 1 VIAL BR</v>
          </cell>
          <cell r="E230" t="str">
            <v>POSITIVA</v>
          </cell>
          <cell r="F230">
            <v>0</v>
          </cell>
          <cell r="G230" t="e">
            <v>#N/A</v>
          </cell>
          <cell r="H230">
            <v>0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</row>
        <row r="231">
          <cell r="B231" t="str">
            <v>F000210355</v>
          </cell>
          <cell r="C231">
            <v>0</v>
          </cell>
          <cell r="D231" t="str">
            <v>EVORUBICIN 50MG SFDPO 1 VIAL BR</v>
          </cell>
          <cell r="E231" t="str">
            <v>POSITIVA</v>
          </cell>
          <cell r="F231">
            <v>0</v>
          </cell>
          <cell r="G231" t="e">
            <v>#N/A</v>
          </cell>
          <cell r="H231">
            <v>0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N231" t="e">
            <v>#N/A</v>
          </cell>
          <cell r="O231" t="e">
            <v>#N/A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e">
            <v>#N/A</v>
          </cell>
          <cell r="V231" t="e">
            <v>#N/A</v>
          </cell>
        </row>
        <row r="232">
          <cell r="B232" t="str">
            <v>F000210337</v>
          </cell>
          <cell r="C232">
            <v>0</v>
          </cell>
          <cell r="D232" t="str">
            <v>EVOTABINA 10MG/ML INJ 1X1ML VIAL BR</v>
          </cell>
          <cell r="E232" t="str">
            <v>POSITIVA</v>
          </cell>
          <cell r="F232">
            <v>0</v>
          </cell>
          <cell r="G232" t="e">
            <v>#N/A</v>
          </cell>
          <cell r="H232">
            <v>0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</row>
        <row r="233">
          <cell r="B233" t="str">
            <v>F000210356</v>
          </cell>
          <cell r="C233">
            <v>0</v>
          </cell>
          <cell r="D233" t="str">
            <v>EVOTABINA 50MG/5ML INJ 1X1 VL AMP BR</v>
          </cell>
          <cell r="E233" t="str">
            <v>POSITIVA</v>
          </cell>
          <cell r="F233">
            <v>0</v>
          </cell>
          <cell r="G233" t="e">
            <v>#N/A</v>
          </cell>
          <cell r="H233">
            <v>0</v>
          </cell>
          <cell r="I233" t="e">
            <v>#N/A</v>
          </cell>
          <cell r="J233" t="e">
            <v>#N/A</v>
          </cell>
          <cell r="K233" t="e">
            <v>#N/A</v>
          </cell>
          <cell r="L233" t="e">
            <v>#N/A</v>
          </cell>
          <cell r="M233" t="e">
            <v>#N/A</v>
          </cell>
          <cell r="N233" t="e">
            <v>#N/A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 t="e">
            <v>#N/A</v>
          </cell>
        </row>
        <row r="234">
          <cell r="B234" t="str">
            <v>F000210341</v>
          </cell>
          <cell r="C234">
            <v>0</v>
          </cell>
          <cell r="D234" t="str">
            <v>EVOTAXEL 100MG/16.6ML INJ 1X1 VL AMP BR</v>
          </cell>
          <cell r="E234" t="str">
            <v>POSITIVA</v>
          </cell>
          <cell r="F234">
            <v>0</v>
          </cell>
          <cell r="G234" t="e">
            <v>#N/A</v>
          </cell>
          <cell r="H234">
            <v>0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</row>
        <row r="235">
          <cell r="B235" t="str">
            <v>F000210342</v>
          </cell>
          <cell r="C235">
            <v>0</v>
          </cell>
          <cell r="D235" t="str">
            <v>EVOTAXEL 150MG/25ML INJ 1X1 VL AMP BR</v>
          </cell>
          <cell r="E235" t="str">
            <v>POSITIVA</v>
          </cell>
          <cell r="F235">
            <v>0</v>
          </cell>
          <cell r="G235" t="e">
            <v>#N/A</v>
          </cell>
          <cell r="H235">
            <v>0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</row>
        <row r="236">
          <cell r="B236" t="str">
            <v>F000210343</v>
          </cell>
          <cell r="C236">
            <v>0</v>
          </cell>
          <cell r="D236" t="str">
            <v>EVOTAXEL 300MG/50ML INJ 1X1 VL AMP BR</v>
          </cell>
          <cell r="E236" t="str">
            <v>POSITIVA</v>
          </cell>
          <cell r="F236">
            <v>0</v>
          </cell>
          <cell r="G236" t="e">
            <v>#N/A</v>
          </cell>
          <cell r="H236">
            <v>0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</row>
        <row r="237">
          <cell r="B237" t="str">
            <v>F000210340</v>
          </cell>
          <cell r="C237">
            <v>0</v>
          </cell>
          <cell r="D237" t="str">
            <v>EVOTAXEL 30MG/5ML INJ 1X1 VL AMP BR</v>
          </cell>
          <cell r="E237" t="str">
            <v>POSITIVA</v>
          </cell>
          <cell r="F237">
            <v>0</v>
          </cell>
          <cell r="G237" t="e">
            <v>#N/A</v>
          </cell>
          <cell r="H237">
            <v>0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</row>
        <row r="238">
          <cell r="B238" t="str">
            <v>F000210352</v>
          </cell>
          <cell r="C238">
            <v>0</v>
          </cell>
          <cell r="D238" t="str">
            <v>EVOXALI 100MG/20ML SFDPO 1X1 VL AMP BR</v>
          </cell>
          <cell r="E238" t="str">
            <v>POSITIVA</v>
          </cell>
          <cell r="F238">
            <v>0</v>
          </cell>
          <cell r="G238" t="e">
            <v>#N/A</v>
          </cell>
          <cell r="H238">
            <v>0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</row>
        <row r="239">
          <cell r="B239" t="str">
            <v>F000210351</v>
          </cell>
          <cell r="C239">
            <v>0</v>
          </cell>
          <cell r="D239" t="str">
            <v>EVOXALI 50MG/10ML SFDPO 1X1 VL AMP BR</v>
          </cell>
          <cell r="E239" t="str">
            <v>POSITIVA</v>
          </cell>
          <cell r="F239">
            <v>0</v>
          </cell>
          <cell r="G239" t="e">
            <v>#N/A</v>
          </cell>
          <cell r="H239">
            <v>0</v>
          </cell>
          <cell r="I239" t="e">
            <v>#N/A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e">
            <v>#N/A</v>
          </cell>
          <cell r="V239" t="e">
            <v>#N/A</v>
          </cell>
        </row>
        <row r="240">
          <cell r="B240" t="str">
            <v>F000210358</v>
          </cell>
          <cell r="C240">
            <v>0</v>
          </cell>
          <cell r="D240" t="str">
            <v>EVOZAR 1000MG/50ML SFDPO 1X1 VIAL BR</v>
          </cell>
          <cell r="E240" t="str">
            <v>POSITIVA</v>
          </cell>
          <cell r="F240">
            <v>0</v>
          </cell>
          <cell r="G240" t="e">
            <v>#N/A</v>
          </cell>
          <cell r="H240">
            <v>0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</row>
        <row r="241">
          <cell r="B241" t="str">
            <v>F000210357</v>
          </cell>
          <cell r="C241">
            <v>0</v>
          </cell>
          <cell r="D241" t="str">
            <v>EVOZAR 200MG/10ML SFDPO 1X1 VIAL BR</v>
          </cell>
          <cell r="E241" t="str">
            <v>POSITIVA</v>
          </cell>
          <cell r="F241">
            <v>0</v>
          </cell>
          <cell r="G241" t="e">
            <v>#N/A</v>
          </cell>
          <cell r="H241">
            <v>0</v>
          </cell>
          <cell r="I241" t="e">
            <v>#N/A</v>
          </cell>
          <cell r="J241" t="e">
            <v>#N/A</v>
          </cell>
          <cell r="K241" t="e">
            <v>#N/A</v>
          </cell>
          <cell r="L241" t="e">
            <v>#N/A</v>
          </cell>
          <cell r="M241" t="e">
            <v>#N/A</v>
          </cell>
          <cell r="N241" t="e">
            <v>#N/A</v>
          </cell>
          <cell r="O241" t="e">
            <v>#N/A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e">
            <v>#N/A</v>
          </cell>
          <cell r="V241" t="e">
            <v>#N/A</v>
          </cell>
        </row>
        <row r="242">
          <cell r="B242" t="str">
            <v>F000029573</v>
          </cell>
          <cell r="C242">
            <v>522716070048506</v>
          </cell>
          <cell r="D242" t="str">
            <v>EXEMESTANO 25mg TAB 2X15 BLST  BR</v>
          </cell>
          <cell r="E242" t="str">
            <v>POSITIVA</v>
          </cell>
          <cell r="F242">
            <v>0</v>
          </cell>
          <cell r="G242">
            <v>515.52</v>
          </cell>
          <cell r="H242">
            <v>0</v>
          </cell>
          <cell r="I242">
            <v>422.72</v>
          </cell>
          <cell r="J242">
            <v>480.37</v>
          </cell>
          <cell r="K242">
            <v>509.3</v>
          </cell>
          <cell r="L242">
            <v>512.39</v>
          </cell>
          <cell r="M242">
            <v>515.52</v>
          </cell>
          <cell r="N242">
            <v>528.4</v>
          </cell>
          <cell r="O242">
            <v>515.52</v>
          </cell>
          <cell r="P242">
            <v>584.38</v>
          </cell>
          <cell r="Q242">
            <v>664.08</v>
          </cell>
          <cell r="R242">
            <v>704.08</v>
          </cell>
          <cell r="S242">
            <v>708.35</v>
          </cell>
          <cell r="T242">
            <v>712.67</v>
          </cell>
          <cell r="U242">
            <v>730.48</v>
          </cell>
          <cell r="V242">
            <v>712.67</v>
          </cell>
        </row>
        <row r="243">
          <cell r="B243" t="str">
            <v>F000113477</v>
          </cell>
          <cell r="C243" t="e">
            <v>#N/A</v>
          </cell>
          <cell r="D243" t="str">
            <v>FARLUTAL 10mg UCT 1x10 BLST BR</v>
          </cell>
          <cell r="E243" t="str">
            <v>POSITIVA</v>
          </cell>
          <cell r="F243">
            <v>0</v>
          </cell>
          <cell r="G243" t="e">
            <v>#N/A</v>
          </cell>
          <cell r="H243">
            <v>0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N243" t="e">
            <v>#N/A</v>
          </cell>
          <cell r="O243" t="e">
            <v>#N/A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e">
            <v>#N/A</v>
          </cell>
          <cell r="V243" t="e">
            <v>#N/A</v>
          </cell>
        </row>
        <row r="244">
          <cell r="B244" t="str">
            <v>F000113479</v>
          </cell>
          <cell r="C244" t="e">
            <v>#N/A</v>
          </cell>
          <cell r="D244" t="str">
            <v>FARLUTAL 10mg UCT 1x14 BLST BR</v>
          </cell>
          <cell r="E244" t="str">
            <v>POSITIVA</v>
          </cell>
          <cell r="F244">
            <v>0</v>
          </cell>
          <cell r="G244" t="e">
            <v>#N/A</v>
          </cell>
          <cell r="H244">
            <v>0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</row>
        <row r="245">
          <cell r="B245" t="str">
            <v>F000133799</v>
          </cell>
          <cell r="C245">
            <v>522718040080513</v>
          </cell>
          <cell r="D245" t="str">
            <v>FARMORUBICIN RD VL10MG(I)BRA/T</v>
          </cell>
          <cell r="E245" t="str">
            <v>POSITIVA</v>
          </cell>
          <cell r="F245">
            <v>0</v>
          </cell>
          <cell r="G245">
            <v>88.12</v>
          </cell>
          <cell r="H245">
            <v>0</v>
          </cell>
          <cell r="I245">
            <v>72.25</v>
          </cell>
          <cell r="J245">
            <v>82.11</v>
          </cell>
          <cell r="K245">
            <v>87.06</v>
          </cell>
          <cell r="L245">
            <v>87.58</v>
          </cell>
          <cell r="M245">
            <v>88.12</v>
          </cell>
          <cell r="N245">
            <v>90.32</v>
          </cell>
          <cell r="O245">
            <v>88.12</v>
          </cell>
          <cell r="P245">
            <v>99.88</v>
          </cell>
          <cell r="Q245">
            <v>113.51</v>
          </cell>
          <cell r="R245">
            <v>120.36</v>
          </cell>
          <cell r="S245">
            <v>121.07</v>
          </cell>
          <cell r="T245">
            <v>121.82</v>
          </cell>
          <cell r="U245">
            <v>124.86</v>
          </cell>
          <cell r="V245">
            <v>121.82</v>
          </cell>
        </row>
        <row r="246">
          <cell r="B246" t="str">
            <v>F000113489</v>
          </cell>
          <cell r="C246">
            <v>522718040080813</v>
          </cell>
          <cell r="D246" t="str">
            <v>FARMORUBICINA 2mg/ml SSOL 1x100ml PVL BR</v>
          </cell>
          <cell r="E246" t="str">
            <v>POSITIVA</v>
          </cell>
          <cell r="F246">
            <v>0</v>
          </cell>
          <cell r="G246">
            <v>1478.83</v>
          </cell>
          <cell r="H246">
            <v>0</v>
          </cell>
          <cell r="I246">
            <v>1212.6400000000001</v>
          </cell>
          <cell r="J246">
            <v>1378</v>
          </cell>
          <cell r="K246">
            <v>1461.01</v>
          </cell>
          <cell r="L246">
            <v>1469.86</v>
          </cell>
          <cell r="M246">
            <v>1478.83</v>
          </cell>
          <cell r="N246">
            <v>1515.8</v>
          </cell>
          <cell r="O246">
            <v>1478.83</v>
          </cell>
          <cell r="P246">
            <v>1676.4</v>
          </cell>
          <cell r="Q246">
            <v>1905</v>
          </cell>
          <cell r="R246">
            <v>2019.76</v>
          </cell>
          <cell r="S246">
            <v>2032</v>
          </cell>
          <cell r="T246">
            <v>2044.39</v>
          </cell>
          <cell r="U246">
            <v>2095.5</v>
          </cell>
          <cell r="V246">
            <v>2044.39</v>
          </cell>
        </row>
        <row r="247">
          <cell r="B247" t="str">
            <v>F000113493</v>
          </cell>
          <cell r="C247">
            <v>522718040080713</v>
          </cell>
          <cell r="D247" t="str">
            <v>FARMORUBICINA 2mg/ml SSOL 1x25ml PVL BR</v>
          </cell>
          <cell r="E247" t="str">
            <v>POSITIVA</v>
          </cell>
          <cell r="F247">
            <v>0</v>
          </cell>
          <cell r="G247">
            <v>410.76</v>
          </cell>
          <cell r="H247">
            <v>0</v>
          </cell>
          <cell r="I247">
            <v>336.82</v>
          </cell>
          <cell r="J247">
            <v>382.75</v>
          </cell>
          <cell r="K247">
            <v>405.81</v>
          </cell>
          <cell r="L247">
            <v>408.27</v>
          </cell>
          <cell r="M247">
            <v>410.76</v>
          </cell>
          <cell r="N247">
            <v>421.03</v>
          </cell>
          <cell r="O247">
            <v>410.76</v>
          </cell>
          <cell r="P247">
            <v>465.63</v>
          </cell>
          <cell r="Q247">
            <v>529.13</v>
          </cell>
          <cell r="R247">
            <v>561.01</v>
          </cell>
          <cell r="S247">
            <v>564.41</v>
          </cell>
          <cell r="T247">
            <v>567.85</v>
          </cell>
          <cell r="U247">
            <v>582.04999999999995</v>
          </cell>
          <cell r="V247">
            <v>567.85</v>
          </cell>
        </row>
        <row r="248">
          <cell r="B248" t="str">
            <v>F000113487</v>
          </cell>
          <cell r="C248">
            <v>522718040080613</v>
          </cell>
          <cell r="D248" t="str">
            <v>FARMORUBICINA 2mg/ml SSOL 1x5ml PVL BR</v>
          </cell>
          <cell r="E248" t="str">
            <v>POSITIVA</v>
          </cell>
          <cell r="F248">
            <v>0</v>
          </cell>
          <cell r="G248">
            <v>98.5</v>
          </cell>
          <cell r="H248">
            <v>0</v>
          </cell>
          <cell r="I248">
            <v>80.77</v>
          </cell>
          <cell r="J248">
            <v>91.78</v>
          </cell>
          <cell r="K248">
            <v>97.31</v>
          </cell>
          <cell r="L248">
            <v>97.9</v>
          </cell>
          <cell r="M248">
            <v>98.5</v>
          </cell>
          <cell r="N248">
            <v>100.96</v>
          </cell>
          <cell r="O248">
            <v>98.5</v>
          </cell>
          <cell r="P248">
            <v>111.65</v>
          </cell>
          <cell r="Q248">
            <v>126.88</v>
          </cell>
          <cell r="R248">
            <v>134.53</v>
          </cell>
          <cell r="S248">
            <v>135.34</v>
          </cell>
          <cell r="T248">
            <v>136.16999999999999</v>
          </cell>
          <cell r="U248">
            <v>139.57</v>
          </cell>
          <cell r="V248">
            <v>136.16999999999999</v>
          </cell>
        </row>
        <row r="249">
          <cell r="B249" t="str">
            <v>F000204205</v>
          </cell>
          <cell r="C249">
            <v>522717120067817</v>
          </cell>
          <cell r="D249" t="str">
            <v>FELDENE  20mg/ml SSOL 2 AMP x 2ml BR</v>
          </cell>
          <cell r="E249" t="str">
            <v>POSITIVA</v>
          </cell>
          <cell r="F249">
            <v>0</v>
          </cell>
          <cell r="G249">
            <v>22.24</v>
          </cell>
          <cell r="H249">
            <v>0</v>
          </cell>
          <cell r="I249">
            <v>18.23</v>
          </cell>
          <cell r="J249">
            <v>20.73</v>
          </cell>
          <cell r="K249">
            <v>21.98</v>
          </cell>
          <cell r="L249">
            <v>22.11</v>
          </cell>
          <cell r="M249">
            <v>22.24</v>
          </cell>
          <cell r="N249">
            <v>22.8</v>
          </cell>
          <cell r="O249">
            <v>22.24</v>
          </cell>
          <cell r="P249">
            <v>25.2</v>
          </cell>
          <cell r="Q249">
            <v>28.66</v>
          </cell>
          <cell r="R249">
            <v>30.39</v>
          </cell>
          <cell r="S249">
            <v>30.57</v>
          </cell>
          <cell r="T249">
            <v>30.75</v>
          </cell>
          <cell r="U249">
            <v>31.52</v>
          </cell>
          <cell r="V249">
            <v>30.75</v>
          </cell>
        </row>
        <row r="250">
          <cell r="B250" t="str">
            <v>F000204207</v>
          </cell>
          <cell r="C250">
            <v>522717120067517</v>
          </cell>
          <cell r="D250" t="str">
            <v>FELDENE  5mg/g TGEL 1ATUBx30g BR</v>
          </cell>
          <cell r="E250" t="str">
            <v>NEGATIVA</v>
          </cell>
          <cell r="F250">
            <v>0</v>
          </cell>
          <cell r="G250">
            <v>28.12</v>
          </cell>
          <cell r="H250">
            <v>0</v>
          </cell>
          <cell r="I250">
            <v>22.44</v>
          </cell>
          <cell r="J250">
            <v>25.93</v>
          </cell>
          <cell r="K250">
            <v>27.73</v>
          </cell>
          <cell r="L250">
            <v>27.92</v>
          </cell>
          <cell r="M250">
            <v>28.12</v>
          </cell>
          <cell r="N250">
            <v>28.93</v>
          </cell>
          <cell r="O250">
            <v>24.43</v>
          </cell>
          <cell r="P250">
            <v>30.1</v>
          </cell>
          <cell r="Q250">
            <v>34.64</v>
          </cell>
          <cell r="R250">
            <v>36.96</v>
          </cell>
          <cell r="S250">
            <v>37.21</v>
          </cell>
          <cell r="T250">
            <v>37.46</v>
          </cell>
          <cell r="U250">
            <v>38.51</v>
          </cell>
          <cell r="V250">
            <v>33.770000000000003</v>
          </cell>
        </row>
        <row r="251">
          <cell r="B251" t="str">
            <v>F000204206</v>
          </cell>
          <cell r="C251">
            <v>522717120067317</v>
          </cell>
          <cell r="D251" t="str">
            <v>FELDENE 20MG CAP 1 X 10 BLST EA BR</v>
          </cell>
          <cell r="E251" t="str">
            <v>POSITIVA</v>
          </cell>
          <cell r="F251">
            <v>0</v>
          </cell>
          <cell r="G251">
            <v>23.54</v>
          </cell>
          <cell r="H251">
            <v>0</v>
          </cell>
          <cell r="I251">
            <v>19.3</v>
          </cell>
          <cell r="J251">
            <v>21.93</v>
          </cell>
          <cell r="K251">
            <v>23.25</v>
          </cell>
          <cell r="L251">
            <v>23.39</v>
          </cell>
          <cell r="M251">
            <v>23.54</v>
          </cell>
          <cell r="N251">
            <v>24.13</v>
          </cell>
          <cell r="O251">
            <v>23.54</v>
          </cell>
          <cell r="P251">
            <v>26.68</v>
          </cell>
          <cell r="Q251">
            <v>30.32</v>
          </cell>
          <cell r="R251">
            <v>32.14</v>
          </cell>
          <cell r="S251">
            <v>32.340000000000003</v>
          </cell>
          <cell r="T251">
            <v>32.54</v>
          </cell>
          <cell r="U251">
            <v>33.36</v>
          </cell>
          <cell r="V251">
            <v>32.54</v>
          </cell>
        </row>
        <row r="252">
          <cell r="B252" t="str">
            <v>F000204203</v>
          </cell>
          <cell r="C252">
            <v>522717120067417</v>
          </cell>
          <cell r="D252" t="str">
            <v>FELDENE 20mg CAPS 1 BLST X 15 EA BR</v>
          </cell>
          <cell r="E252" t="str">
            <v>POSITIVA</v>
          </cell>
          <cell r="F252">
            <v>0</v>
          </cell>
          <cell r="G252">
            <v>36.19</v>
          </cell>
          <cell r="H252">
            <v>0</v>
          </cell>
          <cell r="I252">
            <v>29.67</v>
          </cell>
          <cell r="J252">
            <v>33.72</v>
          </cell>
          <cell r="K252">
            <v>35.76</v>
          </cell>
          <cell r="L252">
            <v>35.97</v>
          </cell>
          <cell r="M252">
            <v>36.19</v>
          </cell>
          <cell r="N252">
            <v>37.1</v>
          </cell>
          <cell r="O252">
            <v>36.19</v>
          </cell>
          <cell r="P252">
            <v>41.01</v>
          </cell>
          <cell r="Q252">
            <v>46.62</v>
          </cell>
          <cell r="R252">
            <v>49.44</v>
          </cell>
          <cell r="S252">
            <v>49.73</v>
          </cell>
          <cell r="T252">
            <v>50.03</v>
          </cell>
          <cell r="U252">
            <v>51.29</v>
          </cell>
          <cell r="V252">
            <v>50.03</v>
          </cell>
        </row>
        <row r="253">
          <cell r="B253" t="str">
            <v>F000128987</v>
          </cell>
          <cell r="C253">
            <v>0</v>
          </cell>
          <cell r="D253" t="str">
            <v>FELDENE 20mg EFFTAB 2x2 BLST SPL BR</v>
          </cell>
          <cell r="E253" t="str">
            <v>POSITIVA</v>
          </cell>
          <cell r="F253">
            <v>0</v>
          </cell>
          <cell r="G253">
            <v>20.079999999999998</v>
          </cell>
          <cell r="H253">
            <v>0</v>
          </cell>
          <cell r="I253">
            <v>16.46</v>
          </cell>
          <cell r="J253">
            <v>18.71</v>
          </cell>
          <cell r="K253">
            <v>19.829999999999998</v>
          </cell>
          <cell r="L253">
            <v>19.95</v>
          </cell>
          <cell r="M253">
            <v>20.079999999999998</v>
          </cell>
          <cell r="N253">
            <v>20.58</v>
          </cell>
          <cell r="O253">
            <v>20.079999999999998</v>
          </cell>
          <cell r="P253">
            <v>22.75</v>
          </cell>
          <cell r="Q253">
            <v>25.86</v>
          </cell>
          <cell r="R253">
            <v>27.41</v>
          </cell>
          <cell r="S253">
            <v>27.57</v>
          </cell>
          <cell r="T253">
            <v>27.75</v>
          </cell>
          <cell r="U253">
            <v>28.45</v>
          </cell>
          <cell r="V253">
            <v>27.75</v>
          </cell>
        </row>
        <row r="254">
          <cell r="B254" t="str">
            <v>F000021724</v>
          </cell>
          <cell r="C254">
            <v>522717120067217</v>
          </cell>
          <cell r="D254" t="str">
            <v>FELDENE 20mg EFFTAB 3x2 BLST BR</v>
          </cell>
          <cell r="E254" t="str">
            <v>POSITIVA</v>
          </cell>
          <cell r="F254">
            <v>0</v>
          </cell>
          <cell r="G254">
            <v>30.12</v>
          </cell>
          <cell r="H254">
            <v>0</v>
          </cell>
          <cell r="I254">
            <v>24.69</v>
          </cell>
          <cell r="J254">
            <v>28.07</v>
          </cell>
          <cell r="K254">
            <v>29.76</v>
          </cell>
          <cell r="L254">
            <v>29.94</v>
          </cell>
          <cell r="M254">
            <v>30.12</v>
          </cell>
          <cell r="N254">
            <v>30.87</v>
          </cell>
          <cell r="O254">
            <v>30.12</v>
          </cell>
          <cell r="P254">
            <v>34.130000000000003</v>
          </cell>
          <cell r="Q254">
            <v>38.81</v>
          </cell>
          <cell r="R254">
            <v>41.14</v>
          </cell>
          <cell r="S254">
            <v>41.39</v>
          </cell>
          <cell r="T254">
            <v>41.64</v>
          </cell>
          <cell r="U254">
            <v>42.68</v>
          </cell>
          <cell r="V254">
            <v>41.64</v>
          </cell>
        </row>
        <row r="255">
          <cell r="B255" t="str">
            <v>F000130984</v>
          </cell>
          <cell r="C255">
            <v>0</v>
          </cell>
          <cell r="D255" t="str">
            <v>FELDENE 20mg EFFTAB 3x2 BLST SPL BR</v>
          </cell>
          <cell r="E255" t="str">
            <v>POSITIVA</v>
          </cell>
          <cell r="F255">
            <v>0</v>
          </cell>
          <cell r="G255">
            <v>30.12</v>
          </cell>
          <cell r="H255">
            <v>0</v>
          </cell>
          <cell r="I255">
            <v>24.69</v>
          </cell>
          <cell r="J255">
            <v>28.06</v>
          </cell>
          <cell r="K255">
            <v>29.75</v>
          </cell>
          <cell r="L255">
            <v>29.93</v>
          </cell>
          <cell r="M255">
            <v>30.12</v>
          </cell>
          <cell r="N255">
            <v>30.87</v>
          </cell>
          <cell r="O255">
            <v>30.12</v>
          </cell>
          <cell r="P255">
            <v>34.130000000000003</v>
          </cell>
          <cell r="Q255">
            <v>38.79</v>
          </cell>
          <cell r="R255">
            <v>41.12</v>
          </cell>
          <cell r="S255">
            <v>41.37</v>
          </cell>
          <cell r="T255">
            <v>41.63</v>
          </cell>
          <cell r="U255">
            <v>42.67</v>
          </cell>
          <cell r="V255">
            <v>41.63</v>
          </cell>
        </row>
        <row r="256">
          <cell r="B256" t="str">
            <v>F000129221</v>
          </cell>
          <cell r="C256">
            <v>522717120067117</v>
          </cell>
          <cell r="D256" t="str">
            <v>FELDENE 20mg EFFTAB 5x2 BLST BR</v>
          </cell>
          <cell r="E256" t="str">
            <v>POSITIVA</v>
          </cell>
          <cell r="F256">
            <v>0</v>
          </cell>
          <cell r="G256">
            <v>50.19</v>
          </cell>
          <cell r="H256">
            <v>0</v>
          </cell>
          <cell r="I256">
            <v>41.15</v>
          </cell>
          <cell r="J256">
            <v>46.77</v>
          </cell>
          <cell r="K256">
            <v>49.59</v>
          </cell>
          <cell r="L256">
            <v>49.89</v>
          </cell>
          <cell r="M256">
            <v>50.19</v>
          </cell>
          <cell r="N256">
            <v>51.45</v>
          </cell>
          <cell r="O256">
            <v>50.19</v>
          </cell>
          <cell r="P256">
            <v>56.88</v>
          </cell>
          <cell r="Q256">
            <v>64.66</v>
          </cell>
          <cell r="R256">
            <v>68.56</v>
          </cell>
          <cell r="S256">
            <v>68.97</v>
          </cell>
          <cell r="T256">
            <v>69.39</v>
          </cell>
          <cell r="U256">
            <v>71.13</v>
          </cell>
          <cell r="V256">
            <v>69.39</v>
          </cell>
        </row>
        <row r="257">
          <cell r="B257" t="str">
            <v>F000128989</v>
          </cell>
          <cell r="C257">
            <v>522717120067717</v>
          </cell>
          <cell r="D257" t="str">
            <v>FELDENE 20mg SUPP 2x5 BLST BR</v>
          </cell>
          <cell r="E257" t="str">
            <v>POSITIVA</v>
          </cell>
          <cell r="F257">
            <v>0</v>
          </cell>
          <cell r="G257">
            <v>25.6</v>
          </cell>
          <cell r="H257">
            <v>0</v>
          </cell>
          <cell r="I257">
            <v>20.99</v>
          </cell>
          <cell r="J257">
            <v>23.86</v>
          </cell>
          <cell r="K257">
            <v>25.29</v>
          </cell>
          <cell r="L257">
            <v>25.45</v>
          </cell>
          <cell r="M257">
            <v>25.6</v>
          </cell>
          <cell r="N257">
            <v>26.24</v>
          </cell>
          <cell r="O257">
            <v>25.6</v>
          </cell>
          <cell r="P257">
            <v>29.01</v>
          </cell>
          <cell r="Q257">
            <v>32.99</v>
          </cell>
          <cell r="R257">
            <v>34.96</v>
          </cell>
          <cell r="S257">
            <v>35.18</v>
          </cell>
          <cell r="T257">
            <v>35.39</v>
          </cell>
          <cell r="U257">
            <v>36.28</v>
          </cell>
          <cell r="V257">
            <v>35.39</v>
          </cell>
        </row>
        <row r="258">
          <cell r="B258" t="str">
            <v>F000034808</v>
          </cell>
          <cell r="C258">
            <v>0</v>
          </cell>
          <cell r="D258" t="str">
            <v>FELDENE 20mg TAB 1X2 BLST SAM BR</v>
          </cell>
          <cell r="E258" t="str">
            <v>POSITIVA</v>
          </cell>
          <cell r="F258">
            <v>0</v>
          </cell>
          <cell r="G258">
            <v>10.039999999999999</v>
          </cell>
          <cell r="H258">
            <v>0</v>
          </cell>
          <cell r="I258">
            <v>8.23</v>
          </cell>
          <cell r="J258">
            <v>9.35</v>
          </cell>
          <cell r="K258">
            <v>9.91</v>
          </cell>
          <cell r="L258">
            <v>9.9700000000000006</v>
          </cell>
          <cell r="M258">
            <v>10.039999999999999</v>
          </cell>
          <cell r="N258">
            <v>10.29</v>
          </cell>
          <cell r="O258">
            <v>10.039999999999999</v>
          </cell>
          <cell r="P258">
            <v>11.37</v>
          </cell>
          <cell r="Q258">
            <v>12.92</v>
          </cell>
          <cell r="R258">
            <v>13.69</v>
          </cell>
          <cell r="S258">
            <v>13.78</v>
          </cell>
          <cell r="T258">
            <v>13.87</v>
          </cell>
          <cell r="U258">
            <v>14.22</v>
          </cell>
          <cell r="V258">
            <v>13.87</v>
          </cell>
        </row>
        <row r="259">
          <cell r="B259" t="str">
            <v>F000034807</v>
          </cell>
          <cell r="C259">
            <v>522718100081803</v>
          </cell>
          <cell r="D259" t="str">
            <v>FELDENE 20mg TAB 1X4 BLST BR</v>
          </cell>
          <cell r="E259" t="str">
            <v>POSITIVA</v>
          </cell>
          <cell r="F259">
            <v>0</v>
          </cell>
          <cell r="G259">
            <v>20.079999999999998</v>
          </cell>
          <cell r="H259">
            <v>0</v>
          </cell>
          <cell r="I259">
            <v>16.46</v>
          </cell>
          <cell r="J259">
            <v>18.71</v>
          </cell>
          <cell r="K259">
            <v>19.84</v>
          </cell>
          <cell r="L259">
            <v>19.96</v>
          </cell>
          <cell r="M259">
            <v>20.079999999999998</v>
          </cell>
          <cell r="N259">
            <v>20.59</v>
          </cell>
          <cell r="O259">
            <v>20.079999999999998</v>
          </cell>
          <cell r="P259">
            <v>22.75</v>
          </cell>
          <cell r="Q259">
            <v>25.87</v>
          </cell>
          <cell r="R259">
            <v>27.43</v>
          </cell>
          <cell r="S259">
            <v>27.59</v>
          </cell>
          <cell r="T259">
            <v>27.76</v>
          </cell>
          <cell r="U259">
            <v>28.46</v>
          </cell>
          <cell r="V259">
            <v>27.76</v>
          </cell>
        </row>
        <row r="260">
          <cell r="B260" t="str">
            <v>F000204204</v>
          </cell>
          <cell r="C260">
            <v>522717120067017</v>
          </cell>
          <cell r="D260" t="str">
            <v>FELDENE 20mg UCT  1 BLST x 10 EA BR</v>
          </cell>
          <cell r="E260" t="str">
            <v>POSITIVA</v>
          </cell>
          <cell r="F260">
            <v>0</v>
          </cell>
          <cell r="G260">
            <v>26.39</v>
          </cell>
          <cell r="H260">
            <v>0</v>
          </cell>
          <cell r="I260">
            <v>21.63</v>
          </cell>
          <cell r="J260">
            <v>24.59</v>
          </cell>
          <cell r="K260">
            <v>26.07</v>
          </cell>
          <cell r="L260">
            <v>26.23</v>
          </cell>
          <cell r="M260">
            <v>26.39</v>
          </cell>
          <cell r="N260">
            <v>27.04</v>
          </cell>
          <cell r="O260">
            <v>26.39</v>
          </cell>
          <cell r="P260">
            <v>29.9</v>
          </cell>
          <cell r="Q260">
            <v>33.99</v>
          </cell>
          <cell r="R260">
            <v>36.04</v>
          </cell>
          <cell r="S260">
            <v>36.26</v>
          </cell>
          <cell r="T260">
            <v>36.479999999999997</v>
          </cell>
          <cell r="U260">
            <v>37.380000000000003</v>
          </cell>
          <cell r="V260">
            <v>36.479999999999997</v>
          </cell>
        </row>
        <row r="261">
          <cell r="B261" t="str">
            <v>F000204069</v>
          </cell>
          <cell r="C261">
            <v>522717110064017</v>
          </cell>
          <cell r="D261" t="str">
            <v>FRADEMICINA 300mg/ml INJ 1 AMP X 1ml</v>
          </cell>
          <cell r="E261" t="str">
            <v>POSITIVA</v>
          </cell>
          <cell r="F261">
            <v>0</v>
          </cell>
          <cell r="G261">
            <v>9.66</v>
          </cell>
          <cell r="H261">
            <v>0</v>
          </cell>
          <cell r="I261">
            <v>7.92</v>
          </cell>
          <cell r="J261">
            <v>9</v>
          </cell>
          <cell r="K261">
            <v>9.5399999999999991</v>
          </cell>
          <cell r="L261">
            <v>9.6</v>
          </cell>
          <cell r="M261">
            <v>9.66</v>
          </cell>
          <cell r="N261">
            <v>9.9</v>
          </cell>
          <cell r="O261">
            <v>9.66</v>
          </cell>
          <cell r="P261">
            <v>10.94</v>
          </cell>
          <cell r="Q261">
            <v>12.44</v>
          </cell>
          <cell r="R261">
            <v>13.19</v>
          </cell>
          <cell r="S261">
            <v>13.27</v>
          </cell>
          <cell r="T261">
            <v>13.36</v>
          </cell>
          <cell r="U261">
            <v>13.69</v>
          </cell>
          <cell r="V261">
            <v>13.36</v>
          </cell>
        </row>
        <row r="262">
          <cell r="B262" t="str">
            <v>F000204070</v>
          </cell>
          <cell r="C262">
            <v>522717110064117</v>
          </cell>
          <cell r="D262" t="str">
            <v>FRADEMICINA 600mg/ml INJ 1 AMP X 2ml</v>
          </cell>
          <cell r="E262" t="str">
            <v>POSITIVA</v>
          </cell>
          <cell r="F262">
            <v>0</v>
          </cell>
          <cell r="G262">
            <v>15.94</v>
          </cell>
          <cell r="H262">
            <v>0</v>
          </cell>
          <cell r="I262">
            <v>13.07</v>
          </cell>
          <cell r="J262">
            <v>14.86</v>
          </cell>
          <cell r="K262">
            <v>15.75</v>
          </cell>
          <cell r="L262">
            <v>15.85</v>
          </cell>
          <cell r="M262">
            <v>15.94</v>
          </cell>
          <cell r="N262">
            <v>16.34</v>
          </cell>
          <cell r="O262">
            <v>15.94</v>
          </cell>
          <cell r="P262">
            <v>18.059999999999999</v>
          </cell>
          <cell r="Q262">
            <v>20.54</v>
          </cell>
          <cell r="R262">
            <v>21.77</v>
          </cell>
          <cell r="S262">
            <v>21.91</v>
          </cell>
          <cell r="T262">
            <v>22.04</v>
          </cell>
          <cell r="U262">
            <v>22.59</v>
          </cell>
          <cell r="V262">
            <v>22.04</v>
          </cell>
        </row>
        <row r="263">
          <cell r="B263" t="str">
            <v>F000029127</v>
          </cell>
          <cell r="C263">
            <v>522717100058818</v>
          </cell>
          <cell r="D263" t="str">
            <v>FRAGMIN 2500iu SSOL 10x0.2ml DSNT BR</v>
          </cell>
          <cell r="E263" t="str">
            <v>POSITIVA</v>
          </cell>
          <cell r="F263">
            <v>0</v>
          </cell>
          <cell r="G263">
            <v>94.03</v>
          </cell>
          <cell r="H263">
            <v>0</v>
          </cell>
          <cell r="I263">
            <v>77.099999999999994</v>
          </cell>
          <cell r="J263">
            <v>87.62</v>
          </cell>
          <cell r="K263">
            <v>92.9</v>
          </cell>
          <cell r="L263">
            <v>93.46</v>
          </cell>
          <cell r="M263">
            <v>94.03</v>
          </cell>
          <cell r="N263">
            <v>96.38</v>
          </cell>
          <cell r="O263">
            <v>94.03</v>
          </cell>
          <cell r="P263">
            <v>106.58</v>
          </cell>
          <cell r="Q263">
            <v>121.13</v>
          </cell>
          <cell r="R263">
            <v>128.43</v>
          </cell>
          <cell r="S263">
            <v>129.19999999999999</v>
          </cell>
          <cell r="T263">
            <v>130</v>
          </cell>
          <cell r="U263">
            <v>133.24</v>
          </cell>
          <cell r="V263">
            <v>130</v>
          </cell>
        </row>
        <row r="264">
          <cell r="B264" t="str">
            <v>F000155868</v>
          </cell>
          <cell r="C264">
            <v>522717100058818</v>
          </cell>
          <cell r="D264" t="str">
            <v>FRAGMIN 2500iu SSOL 10x0.2ml DSNT BR</v>
          </cell>
          <cell r="E264" t="str">
            <v>POSITIVA</v>
          </cell>
          <cell r="F264">
            <v>0</v>
          </cell>
          <cell r="G264">
            <v>94.03</v>
          </cell>
          <cell r="H264">
            <v>0</v>
          </cell>
          <cell r="I264">
            <v>77.099999999999994</v>
          </cell>
          <cell r="J264">
            <v>87.62</v>
          </cell>
          <cell r="K264">
            <v>92.9</v>
          </cell>
          <cell r="L264">
            <v>93.46</v>
          </cell>
          <cell r="M264">
            <v>94.03</v>
          </cell>
          <cell r="N264">
            <v>96.38</v>
          </cell>
          <cell r="O264">
            <v>94.03</v>
          </cell>
          <cell r="P264">
            <v>106.58</v>
          </cell>
          <cell r="Q264">
            <v>121.13</v>
          </cell>
          <cell r="R264">
            <v>128.43</v>
          </cell>
          <cell r="S264">
            <v>129.19999999999999</v>
          </cell>
          <cell r="T264">
            <v>130</v>
          </cell>
          <cell r="U264">
            <v>133.24</v>
          </cell>
          <cell r="V264">
            <v>130</v>
          </cell>
        </row>
        <row r="265">
          <cell r="B265" t="str">
            <v>F000029126</v>
          </cell>
          <cell r="C265">
            <v>522717100059018</v>
          </cell>
          <cell r="D265" t="str">
            <v>FRAGMIN 5000iu SSOL 10x0.2ml DSNT BR</v>
          </cell>
          <cell r="E265" t="str">
            <v>POSITIVA</v>
          </cell>
          <cell r="F265">
            <v>0</v>
          </cell>
          <cell r="G265">
            <v>163.28</v>
          </cell>
          <cell r="H265">
            <v>0</v>
          </cell>
          <cell r="I265">
            <v>133.88</v>
          </cell>
          <cell r="J265">
            <v>152.13999999999999</v>
          </cell>
          <cell r="K265">
            <v>161.31</v>
          </cell>
          <cell r="L265">
            <v>162.29</v>
          </cell>
          <cell r="M265">
            <v>163.28</v>
          </cell>
          <cell r="N265">
            <v>167.36</v>
          </cell>
          <cell r="O265">
            <v>163.28</v>
          </cell>
          <cell r="P265">
            <v>185.08</v>
          </cell>
          <cell r="Q265">
            <v>210.32</v>
          </cell>
          <cell r="R265">
            <v>223</v>
          </cell>
          <cell r="S265">
            <v>224.36</v>
          </cell>
          <cell r="T265">
            <v>225.72</v>
          </cell>
          <cell r="U265">
            <v>231.37</v>
          </cell>
          <cell r="V265">
            <v>225.72</v>
          </cell>
        </row>
        <row r="266">
          <cell r="B266" t="str">
            <v>F000155876</v>
          </cell>
          <cell r="C266">
            <v>522717100059018</v>
          </cell>
          <cell r="D266" t="str">
            <v>FRAGMIN 5000iu SSOL 10x0.2ml DSNT BR</v>
          </cell>
          <cell r="E266" t="str">
            <v>POSITIVA</v>
          </cell>
          <cell r="F266">
            <v>0</v>
          </cell>
          <cell r="G266">
            <v>163.28</v>
          </cell>
          <cell r="H266">
            <v>0</v>
          </cell>
          <cell r="I266">
            <v>133.88</v>
          </cell>
          <cell r="J266">
            <v>152.13999999999999</v>
          </cell>
          <cell r="K266">
            <v>161.31</v>
          </cell>
          <cell r="L266">
            <v>162.29</v>
          </cell>
          <cell r="M266">
            <v>163.28</v>
          </cell>
          <cell r="N266">
            <v>167.36</v>
          </cell>
          <cell r="O266">
            <v>163.28</v>
          </cell>
          <cell r="P266">
            <v>185.08</v>
          </cell>
          <cell r="Q266">
            <v>210.32</v>
          </cell>
          <cell r="R266">
            <v>223</v>
          </cell>
          <cell r="S266">
            <v>224.36</v>
          </cell>
          <cell r="T266">
            <v>225.72</v>
          </cell>
          <cell r="U266">
            <v>231.37</v>
          </cell>
          <cell r="V266">
            <v>225.72</v>
          </cell>
        </row>
        <row r="267">
          <cell r="B267" t="str">
            <v>F000137553</v>
          </cell>
          <cell r="C267">
            <v>522717100059418</v>
          </cell>
          <cell r="D267" t="str">
            <v>FRAGMIN 5000IU SSOL 10x0.2ml SYR BR</v>
          </cell>
          <cell r="E267" t="str">
            <v>POSITIVA</v>
          </cell>
          <cell r="F267">
            <v>0</v>
          </cell>
          <cell r="G267">
            <v>163.28</v>
          </cell>
          <cell r="H267">
            <v>0</v>
          </cell>
          <cell r="I267">
            <v>133.88</v>
          </cell>
          <cell r="J267">
            <v>152.13999999999999</v>
          </cell>
          <cell r="K267">
            <v>161.31</v>
          </cell>
          <cell r="L267">
            <v>162.29</v>
          </cell>
          <cell r="M267">
            <v>163.28</v>
          </cell>
          <cell r="N267">
            <v>167.36</v>
          </cell>
          <cell r="O267">
            <v>163.28</v>
          </cell>
          <cell r="P267">
            <v>185.08</v>
          </cell>
          <cell r="Q267">
            <v>210.32</v>
          </cell>
          <cell r="R267">
            <v>223</v>
          </cell>
          <cell r="S267">
            <v>224.36</v>
          </cell>
          <cell r="T267">
            <v>225.72</v>
          </cell>
          <cell r="U267">
            <v>231.37</v>
          </cell>
          <cell r="V267">
            <v>225.72</v>
          </cell>
        </row>
        <row r="268">
          <cell r="B268" t="str">
            <v>F000204090</v>
          </cell>
          <cell r="C268">
            <v>522717110066317</v>
          </cell>
          <cell r="D268" t="str">
            <v>FRONTAL 0,25mg UCT 1 BLSTx30 EA BR (B1)</v>
          </cell>
          <cell r="E268" t="str">
            <v>POSITIVA</v>
          </cell>
          <cell r="F268">
            <v>0</v>
          </cell>
          <cell r="G268">
            <v>18.47</v>
          </cell>
          <cell r="H268">
            <v>0</v>
          </cell>
          <cell r="I268">
            <v>15.14</v>
          </cell>
          <cell r="J268">
            <v>17.21</v>
          </cell>
          <cell r="K268">
            <v>18.239999999999998</v>
          </cell>
          <cell r="L268">
            <v>18.350000000000001</v>
          </cell>
          <cell r="M268">
            <v>18.47</v>
          </cell>
          <cell r="N268">
            <v>18.93</v>
          </cell>
          <cell r="O268">
            <v>18.47</v>
          </cell>
          <cell r="P268">
            <v>20.93</v>
          </cell>
          <cell r="Q268">
            <v>23.79</v>
          </cell>
          <cell r="R268">
            <v>25.22</v>
          </cell>
          <cell r="S268">
            <v>25.37</v>
          </cell>
          <cell r="T268">
            <v>25.53</v>
          </cell>
          <cell r="U268">
            <v>26.17</v>
          </cell>
          <cell r="V268">
            <v>25.53</v>
          </cell>
        </row>
        <row r="269">
          <cell r="B269" t="str">
            <v>F000204096</v>
          </cell>
          <cell r="C269">
            <v>522243002117317</v>
          </cell>
          <cell r="D269" t="str">
            <v>FRONTAL 0,5mg FMT 1 BLST x 15 EA BR(B1)</v>
          </cell>
          <cell r="E269" t="str">
            <v>POSITIVA</v>
          </cell>
          <cell r="F269">
            <v>0</v>
          </cell>
          <cell r="G269">
            <v>17.260000000000002</v>
          </cell>
          <cell r="H269">
            <v>0</v>
          </cell>
          <cell r="I269">
            <v>14.15</v>
          </cell>
          <cell r="J269">
            <v>16.079999999999998</v>
          </cell>
          <cell r="K269">
            <v>17.05</v>
          </cell>
          <cell r="L269">
            <v>17.149999999999999</v>
          </cell>
          <cell r="M269">
            <v>17.260000000000002</v>
          </cell>
          <cell r="N269">
            <v>17.690000000000001</v>
          </cell>
          <cell r="O269">
            <v>17.260000000000002</v>
          </cell>
          <cell r="P269">
            <v>19.559999999999999</v>
          </cell>
          <cell r="Q269">
            <v>22.22</v>
          </cell>
          <cell r="R269">
            <v>23.57</v>
          </cell>
          <cell r="S269">
            <v>23.7</v>
          </cell>
          <cell r="T269">
            <v>23.86</v>
          </cell>
          <cell r="U269">
            <v>24.45</v>
          </cell>
          <cell r="V269">
            <v>23.86</v>
          </cell>
        </row>
        <row r="270">
          <cell r="B270" t="str">
            <v>F000204097</v>
          </cell>
          <cell r="C270">
            <v>522243001110319</v>
          </cell>
          <cell r="D270" t="str">
            <v>FRONTAL 0,5mg FMT 2 BLST x 15 EA BR(B1)</v>
          </cell>
          <cell r="E270" t="str">
            <v>POSITIVA</v>
          </cell>
          <cell r="F270">
            <v>0</v>
          </cell>
          <cell r="G270">
            <v>34.51</v>
          </cell>
          <cell r="H270">
            <v>0</v>
          </cell>
          <cell r="I270">
            <v>28.29</v>
          </cell>
          <cell r="J270">
            <v>32.15</v>
          </cell>
          <cell r="K270">
            <v>34.090000000000003</v>
          </cell>
          <cell r="L270">
            <v>34.299999999999997</v>
          </cell>
          <cell r="M270">
            <v>34.51</v>
          </cell>
          <cell r="N270">
            <v>35.369999999999997</v>
          </cell>
          <cell r="O270">
            <v>34.51</v>
          </cell>
          <cell r="P270">
            <v>39.1</v>
          </cell>
          <cell r="Q270">
            <v>44.44</v>
          </cell>
          <cell r="R270">
            <v>47.12</v>
          </cell>
          <cell r="S270">
            <v>47.41</v>
          </cell>
          <cell r="T270">
            <v>47.7</v>
          </cell>
          <cell r="U270">
            <v>48.89</v>
          </cell>
          <cell r="V270">
            <v>47.7</v>
          </cell>
        </row>
        <row r="271">
          <cell r="B271" t="str">
            <v>F000204091</v>
          </cell>
          <cell r="C271">
            <v>522717110066417</v>
          </cell>
          <cell r="D271" t="str">
            <v>FRONTAL 0,5mg UCT 1BLST X 30 EA BR(B1)</v>
          </cell>
          <cell r="E271" t="str">
            <v>POSITIVA</v>
          </cell>
          <cell r="F271">
            <v>0</v>
          </cell>
          <cell r="G271">
            <v>36.04</v>
          </cell>
          <cell r="H271">
            <v>0</v>
          </cell>
          <cell r="I271">
            <v>29.55</v>
          </cell>
          <cell r="J271">
            <v>33.58</v>
          </cell>
          <cell r="K271">
            <v>35.6</v>
          </cell>
          <cell r="L271">
            <v>35.82</v>
          </cell>
          <cell r="M271">
            <v>36.04</v>
          </cell>
          <cell r="N271">
            <v>36.94</v>
          </cell>
          <cell r="O271">
            <v>36.04</v>
          </cell>
          <cell r="P271">
            <v>40.85</v>
          </cell>
          <cell r="Q271">
            <v>46.42</v>
          </cell>
          <cell r="R271">
            <v>49.21</v>
          </cell>
          <cell r="S271">
            <v>49.52</v>
          </cell>
          <cell r="T271">
            <v>49.82</v>
          </cell>
          <cell r="U271">
            <v>51.07</v>
          </cell>
          <cell r="V271">
            <v>49.82</v>
          </cell>
        </row>
        <row r="272">
          <cell r="B272" t="str">
            <v>F000204092</v>
          </cell>
          <cell r="C272">
            <v>522717110066517</v>
          </cell>
          <cell r="D272" t="str">
            <v>FRONTAL 1mg UCT 1 BLST X 30 EA BR(B1)</v>
          </cell>
          <cell r="E272" t="str">
            <v>POSITIVA</v>
          </cell>
          <cell r="F272">
            <v>0</v>
          </cell>
          <cell r="G272">
            <v>64.05</v>
          </cell>
          <cell r="H272">
            <v>0</v>
          </cell>
          <cell r="I272">
            <v>52.52</v>
          </cell>
          <cell r="J272">
            <v>59.68</v>
          </cell>
          <cell r="K272">
            <v>63.28</v>
          </cell>
          <cell r="L272">
            <v>63.66</v>
          </cell>
          <cell r="M272">
            <v>64.05</v>
          </cell>
          <cell r="N272">
            <v>65.650000000000006</v>
          </cell>
          <cell r="O272">
            <v>64.05</v>
          </cell>
          <cell r="P272">
            <v>72.599999999999994</v>
          </cell>
          <cell r="Q272">
            <v>82.5</v>
          </cell>
          <cell r="R272">
            <v>87.48</v>
          </cell>
          <cell r="S272">
            <v>88.01</v>
          </cell>
          <cell r="T272">
            <v>88.54</v>
          </cell>
          <cell r="U272">
            <v>90.76</v>
          </cell>
          <cell r="V272">
            <v>88.54</v>
          </cell>
        </row>
        <row r="273">
          <cell r="B273" t="str">
            <v>F000204095</v>
          </cell>
          <cell r="C273">
            <v>522717110066617</v>
          </cell>
          <cell r="D273" t="str">
            <v>FRONTAL 2mg UCT 1 GBTL X 30 EA BR(B1)</v>
          </cell>
          <cell r="E273" t="str">
            <v>POSITIVA</v>
          </cell>
          <cell r="F273">
            <v>0</v>
          </cell>
          <cell r="G273">
            <v>101.32</v>
          </cell>
          <cell r="H273">
            <v>0</v>
          </cell>
          <cell r="I273">
            <v>83.08</v>
          </cell>
          <cell r="J273">
            <v>94.41</v>
          </cell>
          <cell r="K273">
            <v>100.09</v>
          </cell>
          <cell r="L273">
            <v>100.7</v>
          </cell>
          <cell r="M273">
            <v>101.32</v>
          </cell>
          <cell r="N273">
            <v>103.85</v>
          </cell>
          <cell r="O273">
            <v>101.32</v>
          </cell>
          <cell r="P273">
            <v>114.85</v>
          </cell>
          <cell r="Q273">
            <v>130.52000000000001</v>
          </cell>
          <cell r="R273">
            <v>138.37</v>
          </cell>
          <cell r="S273">
            <v>139.21</v>
          </cell>
          <cell r="T273">
            <v>140.06</v>
          </cell>
          <cell r="U273">
            <v>143.57</v>
          </cell>
          <cell r="V273">
            <v>140.06</v>
          </cell>
        </row>
        <row r="274">
          <cell r="B274" t="str">
            <v>F000138703</v>
          </cell>
          <cell r="C274">
            <v>522717110066717</v>
          </cell>
          <cell r="D274" t="str">
            <v>FRONTAL XR 0.5mg TAB 3x10 BLST BR</v>
          </cell>
          <cell r="E274" t="str">
            <v>POSITIVA</v>
          </cell>
          <cell r="F274">
            <v>0</v>
          </cell>
          <cell r="G274">
            <v>36.04</v>
          </cell>
          <cell r="H274">
            <v>0</v>
          </cell>
          <cell r="I274">
            <v>29.55</v>
          </cell>
          <cell r="J274">
            <v>33.58</v>
          </cell>
          <cell r="K274">
            <v>35.6</v>
          </cell>
          <cell r="L274">
            <v>35.82</v>
          </cell>
          <cell r="M274">
            <v>36.04</v>
          </cell>
          <cell r="N274">
            <v>36.94</v>
          </cell>
          <cell r="O274">
            <v>36.04</v>
          </cell>
          <cell r="P274">
            <v>40.85</v>
          </cell>
          <cell r="Q274">
            <v>46.42</v>
          </cell>
          <cell r="R274">
            <v>49.21</v>
          </cell>
          <cell r="S274">
            <v>49.52</v>
          </cell>
          <cell r="T274">
            <v>49.82</v>
          </cell>
          <cell r="U274">
            <v>51.07</v>
          </cell>
          <cell r="V274">
            <v>49.82</v>
          </cell>
        </row>
        <row r="275">
          <cell r="B275" t="str">
            <v>F000138705</v>
          </cell>
          <cell r="C275">
            <v>522717110066817</v>
          </cell>
          <cell r="D275" t="str">
            <v>FRONTAL XR 1mg TAB 3x10 BLST BR</v>
          </cell>
          <cell r="E275" t="str">
            <v>POSITIVA</v>
          </cell>
          <cell r="F275">
            <v>0</v>
          </cell>
          <cell r="G275">
            <v>64.05</v>
          </cell>
          <cell r="H275">
            <v>0</v>
          </cell>
          <cell r="I275">
            <v>52.52</v>
          </cell>
          <cell r="J275">
            <v>59.68</v>
          </cell>
          <cell r="K275">
            <v>63.28</v>
          </cell>
          <cell r="L275">
            <v>63.66</v>
          </cell>
          <cell r="M275">
            <v>64.05</v>
          </cell>
          <cell r="N275">
            <v>65.650000000000006</v>
          </cell>
          <cell r="O275">
            <v>64.05</v>
          </cell>
          <cell r="P275">
            <v>72.599999999999994</v>
          </cell>
          <cell r="Q275">
            <v>82.5</v>
          </cell>
          <cell r="R275">
            <v>87.48</v>
          </cell>
          <cell r="S275">
            <v>88.01</v>
          </cell>
          <cell r="T275">
            <v>88.54</v>
          </cell>
          <cell r="U275">
            <v>90.76</v>
          </cell>
          <cell r="V275">
            <v>88.54</v>
          </cell>
        </row>
        <row r="276">
          <cell r="B276" t="str">
            <v>F000086336</v>
          </cell>
          <cell r="C276">
            <v>522717110066917</v>
          </cell>
          <cell r="D276" t="str">
            <v>FRONTAL XR 2mg TAB 3x10 BLST BR</v>
          </cell>
          <cell r="E276" t="str">
            <v>POSITIVA</v>
          </cell>
          <cell r="F276">
            <v>0</v>
          </cell>
          <cell r="G276">
            <v>101.32</v>
          </cell>
          <cell r="H276">
            <v>0</v>
          </cell>
          <cell r="I276">
            <v>83.08</v>
          </cell>
          <cell r="J276">
            <v>94.41</v>
          </cell>
          <cell r="K276">
            <v>100.09</v>
          </cell>
          <cell r="L276">
            <v>100.7</v>
          </cell>
          <cell r="M276">
            <v>101.32</v>
          </cell>
          <cell r="N276">
            <v>103.85</v>
          </cell>
          <cell r="O276">
            <v>101.32</v>
          </cell>
          <cell r="P276">
            <v>114.85</v>
          </cell>
          <cell r="Q276">
            <v>130.52000000000001</v>
          </cell>
          <cell r="R276">
            <v>138.37</v>
          </cell>
          <cell r="S276">
            <v>139.21</v>
          </cell>
          <cell r="T276">
            <v>140.06</v>
          </cell>
          <cell r="U276">
            <v>143.57</v>
          </cell>
          <cell r="V276">
            <v>140.06</v>
          </cell>
        </row>
        <row r="277">
          <cell r="B277" t="str">
            <v>F034201014</v>
          </cell>
          <cell r="C277" t="str">
            <v>N/A</v>
          </cell>
          <cell r="D277" t="str">
            <v>GELFOAM SZ100 SSPNG 6/CTN BR*</v>
          </cell>
          <cell r="E277" t="str">
            <v>NEGATIVA</v>
          </cell>
          <cell r="F277">
            <v>0</v>
          </cell>
          <cell r="G277">
            <v>1167.8399999999999</v>
          </cell>
          <cell r="H277">
            <v>0</v>
          </cell>
          <cell r="I277">
            <v>931.95</v>
          </cell>
          <cell r="J277">
            <v>1076.95</v>
          </cell>
          <cell r="K277">
            <v>1151.6300000000001</v>
          </cell>
          <cell r="L277">
            <v>1159.68</v>
          </cell>
          <cell r="M277">
            <v>1167.8399999999999</v>
          </cell>
          <cell r="N277">
            <v>1201.6500000000001</v>
          </cell>
          <cell r="O277">
            <v>1014.75</v>
          </cell>
          <cell r="P277">
            <v>1250.17</v>
          </cell>
          <cell r="Q277">
            <v>1438.57</v>
          </cell>
          <cell r="R277">
            <v>1535.03</v>
          </cell>
          <cell r="S277">
            <v>1545.41</v>
          </cell>
          <cell r="T277">
            <v>1555.92</v>
          </cell>
          <cell r="U277">
            <v>1599.43</v>
          </cell>
          <cell r="V277">
            <v>1402.83</v>
          </cell>
        </row>
        <row r="278">
          <cell r="B278" t="str">
            <v>F000136220</v>
          </cell>
          <cell r="C278">
            <v>0</v>
          </cell>
          <cell r="D278" t="str">
            <v>GENOTROP GQ 12mg SFDPO 1x PTCC DEMO EXE</v>
          </cell>
          <cell r="E278" t="str">
            <v>POSITIVA</v>
          </cell>
          <cell r="F278">
            <v>0</v>
          </cell>
          <cell r="G278">
            <v>568.25</v>
          </cell>
          <cell r="H278">
            <v>0</v>
          </cell>
          <cell r="I278">
            <v>465.96</v>
          </cell>
          <cell r="J278">
            <v>529.5</v>
          </cell>
          <cell r="K278">
            <v>561.4</v>
          </cell>
          <cell r="L278">
            <v>564.79999999999995</v>
          </cell>
          <cell r="M278">
            <v>568.25</v>
          </cell>
          <cell r="N278">
            <v>582.45000000000005</v>
          </cell>
          <cell r="O278">
            <v>568.25</v>
          </cell>
          <cell r="P278">
            <v>644.16</v>
          </cell>
          <cell r="Q278">
            <v>732</v>
          </cell>
          <cell r="R278">
            <v>776.1</v>
          </cell>
          <cell r="S278">
            <v>780.8</v>
          </cell>
          <cell r="T278">
            <v>785.57</v>
          </cell>
          <cell r="U278">
            <v>805.2</v>
          </cell>
          <cell r="V278">
            <v>785.57</v>
          </cell>
        </row>
        <row r="279">
          <cell r="B279" t="str">
            <v>F000146380</v>
          </cell>
          <cell r="C279">
            <v>522236706155418</v>
          </cell>
          <cell r="D279" t="str">
            <v>GENOTROPIN GQ 12mg SFDPO 1x PTCC BR</v>
          </cell>
          <cell r="E279" t="str">
            <v>POSITIVA</v>
          </cell>
          <cell r="F279">
            <v>0</v>
          </cell>
          <cell r="G279">
            <v>1312.01</v>
          </cell>
          <cell r="H279">
            <v>0</v>
          </cell>
          <cell r="I279">
            <v>1075.8399999999999</v>
          </cell>
          <cell r="J279">
            <v>1222.56</v>
          </cell>
          <cell r="K279">
            <v>1296.2</v>
          </cell>
          <cell r="L279">
            <v>1304.06</v>
          </cell>
          <cell r="M279">
            <v>1312.01</v>
          </cell>
          <cell r="N279">
            <v>1344.81</v>
          </cell>
          <cell r="O279">
            <v>1312.01</v>
          </cell>
          <cell r="P279">
            <v>1487.28</v>
          </cell>
          <cell r="Q279">
            <v>1690.12</v>
          </cell>
          <cell r="R279">
            <v>1791.92</v>
          </cell>
          <cell r="S279">
            <v>1802.79</v>
          </cell>
          <cell r="T279">
            <v>1813.78</v>
          </cell>
          <cell r="U279">
            <v>1859.12</v>
          </cell>
          <cell r="V279">
            <v>1813.78</v>
          </cell>
        </row>
        <row r="280">
          <cell r="B280" t="str">
            <v>F000146374</v>
          </cell>
          <cell r="C280">
            <v>522236704152411</v>
          </cell>
          <cell r="D280" t="str">
            <v>GENOTROPIN GQ 5.3mg SFDPO 1x PTCC BR</v>
          </cell>
          <cell r="E280" t="str">
            <v>POSITIVA</v>
          </cell>
          <cell r="F280">
            <v>0</v>
          </cell>
          <cell r="G280">
            <v>599.11</v>
          </cell>
          <cell r="H280">
            <v>0</v>
          </cell>
          <cell r="I280">
            <v>491.27</v>
          </cell>
          <cell r="J280">
            <v>558.26</v>
          </cell>
          <cell r="K280">
            <v>591.89</v>
          </cell>
          <cell r="L280">
            <v>595.47</v>
          </cell>
          <cell r="M280">
            <v>599.11</v>
          </cell>
          <cell r="N280">
            <v>614.08000000000004</v>
          </cell>
          <cell r="O280">
            <v>599.11</v>
          </cell>
          <cell r="P280">
            <v>679.15</v>
          </cell>
          <cell r="Q280">
            <v>771.76</v>
          </cell>
          <cell r="R280">
            <v>818.25</v>
          </cell>
          <cell r="S280">
            <v>823.2</v>
          </cell>
          <cell r="T280">
            <v>828.23</v>
          </cell>
          <cell r="U280">
            <v>848.93</v>
          </cell>
          <cell r="V280">
            <v>828.23</v>
          </cell>
        </row>
        <row r="281">
          <cell r="B281" t="str">
            <v>F000012550</v>
          </cell>
          <cell r="C281" t="str">
            <v>N/A</v>
          </cell>
          <cell r="D281" t="str">
            <v>GENOTROPIN GQ NEEDLEGUARD EXE</v>
          </cell>
          <cell r="E281" t="str">
            <v>POSITIVA</v>
          </cell>
          <cell r="F281">
            <v>0</v>
          </cell>
          <cell r="G281">
            <v>11.35</v>
          </cell>
          <cell r="H281">
            <v>0</v>
          </cell>
          <cell r="I281">
            <v>9.3000000000000007</v>
          </cell>
          <cell r="J281">
            <v>10.57</v>
          </cell>
          <cell r="K281">
            <v>11.21</v>
          </cell>
          <cell r="L281">
            <v>11.28</v>
          </cell>
          <cell r="M281">
            <v>11.35</v>
          </cell>
          <cell r="N281">
            <v>11.63</v>
          </cell>
          <cell r="O281">
            <v>11.35</v>
          </cell>
          <cell r="P281">
            <v>12.85</v>
          </cell>
          <cell r="Q281">
            <v>14.61</v>
          </cell>
          <cell r="R281">
            <v>15.49</v>
          </cell>
          <cell r="S281">
            <v>15.59</v>
          </cell>
          <cell r="T281">
            <v>15.69</v>
          </cell>
          <cell r="U281">
            <v>16.07</v>
          </cell>
          <cell r="V281">
            <v>15.69</v>
          </cell>
        </row>
        <row r="282">
          <cell r="B282" t="str">
            <v>F000113521</v>
          </cell>
          <cell r="C282">
            <v>522236702151418</v>
          </cell>
          <cell r="D282" t="str">
            <v>GENOTROPIN GX 12mg SFDPO 1x TCC BR</v>
          </cell>
          <cell r="E282" t="str">
            <v>POSITIVA</v>
          </cell>
          <cell r="F282">
            <v>0</v>
          </cell>
          <cell r="G282">
            <v>1312.01</v>
          </cell>
          <cell r="H282">
            <v>0</v>
          </cell>
          <cell r="I282">
            <v>1075.8399999999999</v>
          </cell>
          <cell r="J282">
            <v>1222.56</v>
          </cell>
          <cell r="K282">
            <v>1296.2</v>
          </cell>
          <cell r="L282">
            <v>1304.06</v>
          </cell>
          <cell r="M282">
            <v>1312.01</v>
          </cell>
          <cell r="N282">
            <v>1344.81</v>
          </cell>
          <cell r="O282">
            <v>1312.01</v>
          </cell>
          <cell r="P282">
            <v>1487.28</v>
          </cell>
          <cell r="Q282">
            <v>1690.12</v>
          </cell>
          <cell r="R282">
            <v>1791.92</v>
          </cell>
          <cell r="S282">
            <v>1802.79</v>
          </cell>
          <cell r="T282">
            <v>1813.78</v>
          </cell>
          <cell r="U282">
            <v>1859.12</v>
          </cell>
          <cell r="V282">
            <v>1813.78</v>
          </cell>
        </row>
        <row r="283">
          <cell r="B283" t="str">
            <v>F000113519</v>
          </cell>
          <cell r="C283">
            <v>522236701153417</v>
          </cell>
          <cell r="D283" t="str">
            <v>GENOTROPIN GX 5.3mg SFDPO 1x TCC BR</v>
          </cell>
          <cell r="E283" t="str">
            <v>POSITIVA</v>
          </cell>
          <cell r="F283">
            <v>0</v>
          </cell>
          <cell r="G283">
            <v>599.11</v>
          </cell>
          <cell r="H283">
            <v>0</v>
          </cell>
          <cell r="I283">
            <v>491.27</v>
          </cell>
          <cell r="J283">
            <v>558.26</v>
          </cell>
          <cell r="K283">
            <v>591.89</v>
          </cell>
          <cell r="L283">
            <v>595.47</v>
          </cell>
          <cell r="M283">
            <v>599.11</v>
          </cell>
          <cell r="N283">
            <v>614.08000000000004</v>
          </cell>
          <cell r="O283">
            <v>599.11</v>
          </cell>
          <cell r="P283">
            <v>679.15</v>
          </cell>
          <cell r="Q283">
            <v>771.76</v>
          </cell>
          <cell r="R283">
            <v>818.25</v>
          </cell>
          <cell r="S283">
            <v>823.2</v>
          </cell>
          <cell r="T283">
            <v>828.23</v>
          </cell>
          <cell r="U283">
            <v>848.93</v>
          </cell>
          <cell r="V283">
            <v>828.23</v>
          </cell>
        </row>
        <row r="284">
          <cell r="B284" t="str">
            <v>F000119590</v>
          </cell>
          <cell r="C284" t="str">
            <v>N/A</v>
          </cell>
          <cell r="D284" t="str">
            <v>GENOTROPIN PEN 12 1x U2 BR</v>
          </cell>
          <cell r="E284" t="str">
            <v>POSITIVA</v>
          </cell>
          <cell r="F284">
            <v>0</v>
          </cell>
          <cell r="G284">
            <v>575.98</v>
          </cell>
          <cell r="H284">
            <v>0</v>
          </cell>
          <cell r="I284">
            <v>472.3</v>
          </cell>
          <cell r="J284">
            <v>536.70000000000005</v>
          </cell>
          <cell r="K284">
            <v>569.04</v>
          </cell>
          <cell r="L284">
            <v>572.48</v>
          </cell>
          <cell r="M284">
            <v>575.98</v>
          </cell>
          <cell r="N284">
            <v>590.37</v>
          </cell>
          <cell r="O284">
            <v>575.98</v>
          </cell>
          <cell r="P284">
            <v>652.91999999999996</v>
          </cell>
          <cell r="Q284">
            <v>741.95</v>
          </cell>
          <cell r="R284">
            <v>786.66</v>
          </cell>
          <cell r="S284">
            <v>791.42</v>
          </cell>
          <cell r="T284">
            <v>796.25</v>
          </cell>
          <cell r="U284">
            <v>816.15</v>
          </cell>
          <cell r="V284">
            <v>796.25</v>
          </cell>
        </row>
        <row r="285">
          <cell r="B285" t="str">
            <v>F000119588</v>
          </cell>
          <cell r="C285" t="str">
            <v>N/A</v>
          </cell>
          <cell r="D285" t="str">
            <v>GENOTROPIN PEN 5.3 1x U2 BR</v>
          </cell>
          <cell r="E285" t="str">
            <v>POSITIVA</v>
          </cell>
          <cell r="F285">
            <v>0</v>
          </cell>
          <cell r="G285">
            <v>581.54</v>
          </cell>
          <cell r="H285">
            <v>0</v>
          </cell>
          <cell r="I285">
            <v>476.86</v>
          </cell>
          <cell r="J285">
            <v>541.88</v>
          </cell>
          <cell r="K285">
            <v>574.53</v>
          </cell>
          <cell r="L285">
            <v>578.01</v>
          </cell>
          <cell r="M285">
            <v>581.54</v>
          </cell>
          <cell r="N285">
            <v>596.07000000000005</v>
          </cell>
          <cell r="O285">
            <v>581.54</v>
          </cell>
          <cell r="P285">
            <v>659.23</v>
          </cell>
          <cell r="Q285">
            <v>749.11</v>
          </cell>
          <cell r="R285">
            <v>794.25</v>
          </cell>
          <cell r="S285">
            <v>799.06</v>
          </cell>
          <cell r="T285">
            <v>803.94</v>
          </cell>
          <cell r="U285">
            <v>824.03</v>
          </cell>
          <cell r="V285">
            <v>803.94</v>
          </cell>
        </row>
        <row r="286">
          <cell r="B286" t="str">
            <v>F000030764</v>
          </cell>
          <cell r="C286">
            <v>522236706155418</v>
          </cell>
          <cell r="D286" t="str">
            <v>GENOTROPIN GQ 12mg SFDPO 1x PTCC BR</v>
          </cell>
          <cell r="E286" t="str">
            <v>POSITIVA</v>
          </cell>
          <cell r="F286">
            <v>0</v>
          </cell>
          <cell r="G286">
            <v>1312.01</v>
          </cell>
          <cell r="H286">
            <v>0</v>
          </cell>
          <cell r="I286">
            <v>1075.8399999999999</v>
          </cell>
          <cell r="J286">
            <v>1222.56</v>
          </cell>
          <cell r="K286">
            <v>1296.2</v>
          </cell>
          <cell r="L286">
            <v>1304.06</v>
          </cell>
          <cell r="M286">
            <v>1312.01</v>
          </cell>
          <cell r="N286">
            <v>1344.81</v>
          </cell>
          <cell r="O286">
            <v>1312.01</v>
          </cell>
          <cell r="P286">
            <v>1487.28</v>
          </cell>
          <cell r="Q286">
            <v>1690.12</v>
          </cell>
          <cell r="R286">
            <v>1791.92</v>
          </cell>
          <cell r="S286">
            <v>1802.79</v>
          </cell>
          <cell r="T286">
            <v>1813.78</v>
          </cell>
          <cell r="U286">
            <v>1859.12</v>
          </cell>
          <cell r="V286">
            <v>1813.78</v>
          </cell>
        </row>
        <row r="287">
          <cell r="B287" t="str">
            <v>F000129213</v>
          </cell>
          <cell r="C287">
            <v>522718030077517</v>
          </cell>
          <cell r="D287" t="str">
            <v>GEODON 40 mg CAP 1x14 BLST BR</v>
          </cell>
          <cell r="E287" t="str">
            <v>POSITIVA</v>
          </cell>
          <cell r="F287">
            <v>0</v>
          </cell>
          <cell r="G287">
            <v>156.1</v>
          </cell>
          <cell r="H287">
            <v>0</v>
          </cell>
          <cell r="I287">
            <v>128</v>
          </cell>
          <cell r="J287">
            <v>145.46</v>
          </cell>
          <cell r="K287">
            <v>154.22</v>
          </cell>
          <cell r="L287">
            <v>155.15</v>
          </cell>
          <cell r="M287">
            <v>156.1</v>
          </cell>
          <cell r="N287">
            <v>160</v>
          </cell>
          <cell r="O287">
            <v>156.1</v>
          </cell>
          <cell r="P287">
            <v>176.95</v>
          </cell>
          <cell r="Q287">
            <v>201.09</v>
          </cell>
          <cell r="R287">
            <v>213.2</v>
          </cell>
          <cell r="S287">
            <v>214.49</v>
          </cell>
          <cell r="T287">
            <v>215.8</v>
          </cell>
          <cell r="U287">
            <v>221.19</v>
          </cell>
          <cell r="V287">
            <v>215.8</v>
          </cell>
        </row>
        <row r="288">
          <cell r="B288" t="str">
            <v>F000129217</v>
          </cell>
          <cell r="C288">
            <v>0</v>
          </cell>
          <cell r="D288" t="str">
            <v>GEODON 40 mg CAP 1x14 BLST BR SAM</v>
          </cell>
          <cell r="E288" t="str">
            <v>POSITIVA</v>
          </cell>
          <cell r="F288">
            <v>0</v>
          </cell>
          <cell r="G288">
            <v>156.1</v>
          </cell>
          <cell r="H288">
            <v>0</v>
          </cell>
          <cell r="I288">
            <v>128</v>
          </cell>
          <cell r="J288">
            <v>145.44999999999999</v>
          </cell>
          <cell r="K288">
            <v>154.21</v>
          </cell>
          <cell r="L288">
            <v>155.15</v>
          </cell>
          <cell r="M288">
            <v>156.1</v>
          </cell>
          <cell r="N288">
            <v>160</v>
          </cell>
          <cell r="O288">
            <v>156.1</v>
          </cell>
          <cell r="P288">
            <v>176.95</v>
          </cell>
          <cell r="Q288">
            <v>201.07</v>
          </cell>
          <cell r="R288">
            <v>213.18</v>
          </cell>
          <cell r="S288">
            <v>214.48</v>
          </cell>
          <cell r="T288">
            <v>215.79</v>
          </cell>
          <cell r="U288">
            <v>221.19</v>
          </cell>
          <cell r="V288">
            <v>215.79</v>
          </cell>
        </row>
        <row r="289">
          <cell r="B289" t="str">
            <v>F000129029</v>
          </cell>
          <cell r="C289">
            <v>522718030077617</v>
          </cell>
          <cell r="D289" t="str">
            <v>GEODON 40 mg CAP 3x10 BLST BR</v>
          </cell>
          <cell r="E289" t="str">
            <v>POSITIVA</v>
          </cell>
          <cell r="F289">
            <v>0</v>
          </cell>
          <cell r="G289">
            <v>334.62</v>
          </cell>
          <cell r="H289">
            <v>0</v>
          </cell>
          <cell r="I289">
            <v>274.38</v>
          </cell>
          <cell r="J289">
            <v>311.8</v>
          </cell>
          <cell r="K289">
            <v>330.59</v>
          </cell>
          <cell r="L289">
            <v>332.59</v>
          </cell>
          <cell r="M289">
            <v>334.62</v>
          </cell>
          <cell r="N289">
            <v>342.98</v>
          </cell>
          <cell r="O289">
            <v>334.62</v>
          </cell>
          <cell r="P289">
            <v>379.31</v>
          </cell>
          <cell r="Q289">
            <v>431.05</v>
          </cell>
          <cell r="R289">
            <v>457.02</v>
          </cell>
          <cell r="S289">
            <v>459.79</v>
          </cell>
          <cell r="T289">
            <v>462.59</v>
          </cell>
          <cell r="U289">
            <v>474.15</v>
          </cell>
          <cell r="V289">
            <v>462.59</v>
          </cell>
        </row>
        <row r="290">
          <cell r="B290" t="str">
            <v>F000029133</v>
          </cell>
          <cell r="C290">
            <v>522718030077617</v>
          </cell>
          <cell r="D290" t="str">
            <v>GEODON 40mg CAP 3x10 BLST BR</v>
          </cell>
          <cell r="E290" t="str">
            <v>POSITIVA</v>
          </cell>
          <cell r="F290">
            <v>0</v>
          </cell>
          <cell r="G290">
            <v>334.62</v>
          </cell>
          <cell r="H290">
            <v>0</v>
          </cell>
          <cell r="I290">
            <v>274.38</v>
          </cell>
          <cell r="J290">
            <v>311.8</v>
          </cell>
          <cell r="K290">
            <v>330.59</v>
          </cell>
          <cell r="L290">
            <v>332.59</v>
          </cell>
          <cell r="M290">
            <v>334.62</v>
          </cell>
          <cell r="N290">
            <v>342.98</v>
          </cell>
          <cell r="O290">
            <v>334.62</v>
          </cell>
          <cell r="P290">
            <v>379.31</v>
          </cell>
          <cell r="Q290">
            <v>431.05</v>
          </cell>
          <cell r="R290">
            <v>457.02</v>
          </cell>
          <cell r="S290">
            <v>459.79</v>
          </cell>
          <cell r="T290">
            <v>462.59</v>
          </cell>
          <cell r="U290">
            <v>474.15</v>
          </cell>
          <cell r="V290">
            <v>462.59</v>
          </cell>
        </row>
        <row r="291">
          <cell r="B291" t="str">
            <v>F000127372</v>
          </cell>
          <cell r="C291">
            <v>522718030077817</v>
          </cell>
          <cell r="D291" t="str">
            <v>GEODON 80 mg CAP 1x14 BLST BR</v>
          </cell>
          <cell r="E291" t="str">
            <v>POSITIVA</v>
          </cell>
          <cell r="F291">
            <v>0</v>
          </cell>
          <cell r="G291">
            <v>259.91000000000003</v>
          </cell>
          <cell r="H291">
            <v>0</v>
          </cell>
          <cell r="I291">
            <v>213.12</v>
          </cell>
          <cell r="J291">
            <v>242.19</v>
          </cell>
          <cell r="K291">
            <v>256.77999999999997</v>
          </cell>
          <cell r="L291">
            <v>258.33</v>
          </cell>
          <cell r="M291">
            <v>259.91000000000003</v>
          </cell>
          <cell r="N291">
            <v>266.39999999999998</v>
          </cell>
          <cell r="O291">
            <v>259.91000000000003</v>
          </cell>
          <cell r="P291">
            <v>294.62</v>
          </cell>
          <cell r="Q291">
            <v>334.81</v>
          </cell>
          <cell r="R291">
            <v>354.98</v>
          </cell>
          <cell r="S291">
            <v>357.13</v>
          </cell>
          <cell r="T291">
            <v>359.31</v>
          </cell>
          <cell r="U291">
            <v>368.28</v>
          </cell>
          <cell r="V291">
            <v>359.31</v>
          </cell>
        </row>
        <row r="292">
          <cell r="B292" t="str">
            <v>F000089976</v>
          </cell>
          <cell r="C292">
            <v>0</v>
          </cell>
          <cell r="D292" t="str">
            <v>GEODON 80 mg CAP 1x14 BLST BR SAM</v>
          </cell>
          <cell r="E292" t="str">
            <v>POSITIVA</v>
          </cell>
          <cell r="F292">
            <v>0</v>
          </cell>
          <cell r="G292">
            <v>259.91000000000003</v>
          </cell>
          <cell r="H292">
            <v>0</v>
          </cell>
          <cell r="I292">
            <v>213.12</v>
          </cell>
          <cell r="J292">
            <v>242.18</v>
          </cell>
          <cell r="K292">
            <v>256.77</v>
          </cell>
          <cell r="L292">
            <v>258.33</v>
          </cell>
          <cell r="M292">
            <v>259.91000000000003</v>
          </cell>
          <cell r="N292">
            <v>266.39999999999998</v>
          </cell>
          <cell r="O292">
            <v>259.91000000000003</v>
          </cell>
          <cell r="P292">
            <v>294.62</v>
          </cell>
          <cell r="Q292">
            <v>334.79</v>
          </cell>
          <cell r="R292">
            <v>354.96</v>
          </cell>
          <cell r="S292">
            <v>357.12</v>
          </cell>
          <cell r="T292">
            <v>359.31</v>
          </cell>
          <cell r="U292">
            <v>368.28</v>
          </cell>
          <cell r="V292">
            <v>359.31</v>
          </cell>
        </row>
        <row r="293">
          <cell r="B293" t="str">
            <v>F000129215</v>
          </cell>
          <cell r="C293">
            <v>522718030077717</v>
          </cell>
          <cell r="D293" t="str">
            <v>GEODON 80 mg CAP 3x10 BLST BR</v>
          </cell>
          <cell r="E293" t="str">
            <v>POSITIVA</v>
          </cell>
          <cell r="F293">
            <v>0</v>
          </cell>
          <cell r="G293">
            <v>556.98</v>
          </cell>
          <cell r="H293">
            <v>0</v>
          </cell>
          <cell r="I293">
            <v>456.72</v>
          </cell>
          <cell r="J293">
            <v>519</v>
          </cell>
          <cell r="K293">
            <v>550.27</v>
          </cell>
          <cell r="L293">
            <v>553.6</v>
          </cell>
          <cell r="M293">
            <v>556.98</v>
          </cell>
          <cell r="N293">
            <v>570.9</v>
          </cell>
          <cell r="O293">
            <v>556.98</v>
          </cell>
          <cell r="P293">
            <v>631.38</v>
          </cell>
          <cell r="Q293">
            <v>717.49</v>
          </cell>
          <cell r="R293">
            <v>760.72</v>
          </cell>
          <cell r="S293">
            <v>765.32</v>
          </cell>
          <cell r="T293">
            <v>769.99</v>
          </cell>
          <cell r="U293">
            <v>789.24</v>
          </cell>
          <cell r="V293">
            <v>769.99</v>
          </cell>
        </row>
        <row r="294">
          <cell r="B294" t="str">
            <v>F000030911</v>
          </cell>
          <cell r="C294" t="str">
            <v>N/A</v>
          </cell>
          <cell r="D294" t="str">
            <v>GLICERINA PED 3X8 BLST BR*</v>
          </cell>
          <cell r="E294" t="str">
            <v>NEGATIVA</v>
          </cell>
          <cell r="F294">
            <v>0</v>
          </cell>
          <cell r="G294">
            <v>20.6</v>
          </cell>
          <cell r="H294">
            <v>0</v>
          </cell>
          <cell r="I294">
            <v>16.43</v>
          </cell>
          <cell r="J294">
            <v>18.989999999999998</v>
          </cell>
          <cell r="K294">
            <v>20.309999999999999</v>
          </cell>
          <cell r="L294">
            <v>20.45</v>
          </cell>
          <cell r="M294">
            <v>20.6</v>
          </cell>
          <cell r="N294">
            <v>21.19</v>
          </cell>
          <cell r="O294">
            <v>17.89</v>
          </cell>
          <cell r="P294">
            <v>22.04</v>
          </cell>
          <cell r="Q294">
            <v>25.36</v>
          </cell>
          <cell r="R294">
            <v>27.07</v>
          </cell>
          <cell r="S294">
            <v>27.25</v>
          </cell>
          <cell r="T294">
            <v>27.44</v>
          </cell>
          <cell r="U294">
            <v>28.2</v>
          </cell>
          <cell r="V294">
            <v>24.73</v>
          </cell>
        </row>
        <row r="295">
          <cell r="B295" t="str">
            <v>F000129739</v>
          </cell>
          <cell r="C295" t="str">
            <v>N/A</v>
          </cell>
          <cell r="D295" t="str">
            <v>GLICERINA PEDIATRICO  SUP 8 BR*</v>
          </cell>
          <cell r="E295" t="str">
            <v>NEGATIVA</v>
          </cell>
          <cell r="F295">
            <v>0</v>
          </cell>
          <cell r="G295">
            <v>20.6</v>
          </cell>
          <cell r="H295">
            <v>0</v>
          </cell>
          <cell r="I295">
            <v>16.43</v>
          </cell>
          <cell r="J295">
            <v>18.989999999999998</v>
          </cell>
          <cell r="K295">
            <v>20.309999999999999</v>
          </cell>
          <cell r="L295">
            <v>20.45</v>
          </cell>
          <cell r="M295">
            <v>20.6</v>
          </cell>
          <cell r="N295">
            <v>21.19</v>
          </cell>
          <cell r="O295">
            <v>17.89</v>
          </cell>
          <cell r="P295">
            <v>22.04</v>
          </cell>
          <cell r="Q295">
            <v>25.36</v>
          </cell>
          <cell r="R295">
            <v>27.07</v>
          </cell>
          <cell r="S295">
            <v>27.25</v>
          </cell>
          <cell r="T295">
            <v>27.44</v>
          </cell>
          <cell r="U295">
            <v>28.2</v>
          </cell>
          <cell r="V295">
            <v>24.73</v>
          </cell>
        </row>
        <row r="296">
          <cell r="B296" t="str">
            <v>F000030910</v>
          </cell>
          <cell r="C296" t="str">
            <v>N/A</v>
          </cell>
          <cell r="D296" t="str">
            <v>GLICERINA SUP AD 3x8 BLST BR*</v>
          </cell>
          <cell r="E296" t="str">
            <v>NEGATIVA</v>
          </cell>
          <cell r="F296">
            <v>0</v>
          </cell>
          <cell r="G296">
            <v>21.46</v>
          </cell>
          <cell r="H296">
            <v>0</v>
          </cell>
          <cell r="I296">
            <v>17.12</v>
          </cell>
          <cell r="J296">
            <v>19.78</v>
          </cell>
          <cell r="K296">
            <v>21.16</v>
          </cell>
          <cell r="L296">
            <v>21.31</v>
          </cell>
          <cell r="M296">
            <v>21.46</v>
          </cell>
          <cell r="N296">
            <v>22.08</v>
          </cell>
          <cell r="O296">
            <v>18.64</v>
          </cell>
          <cell r="P296">
            <v>22.96</v>
          </cell>
          <cell r="Q296">
            <v>26.42</v>
          </cell>
          <cell r="R296">
            <v>28.2</v>
          </cell>
          <cell r="S296">
            <v>28.39</v>
          </cell>
          <cell r="T296">
            <v>28.59</v>
          </cell>
          <cell r="U296">
            <v>29.38</v>
          </cell>
          <cell r="V296">
            <v>25.76</v>
          </cell>
        </row>
        <row r="297">
          <cell r="B297" t="str">
            <v>F000129737</v>
          </cell>
          <cell r="C297" t="str">
            <v>N/A</v>
          </cell>
          <cell r="D297" t="str">
            <v>GLICERINA SUP AD 3x8 BLST BR*</v>
          </cell>
          <cell r="E297" t="str">
            <v>NEGATIVA</v>
          </cell>
          <cell r="F297">
            <v>0</v>
          </cell>
          <cell r="G297">
            <v>21.46</v>
          </cell>
          <cell r="H297">
            <v>0</v>
          </cell>
          <cell r="I297">
            <v>17.12</v>
          </cell>
          <cell r="J297">
            <v>19.78</v>
          </cell>
          <cell r="K297">
            <v>21.16</v>
          </cell>
          <cell r="L297">
            <v>21.31</v>
          </cell>
          <cell r="M297">
            <v>21.46</v>
          </cell>
          <cell r="N297">
            <v>22.08</v>
          </cell>
          <cell r="O297">
            <v>18.64</v>
          </cell>
          <cell r="P297">
            <v>22.96</v>
          </cell>
          <cell r="Q297">
            <v>26.42</v>
          </cell>
          <cell r="R297">
            <v>28.2</v>
          </cell>
          <cell r="S297">
            <v>28.39</v>
          </cell>
          <cell r="T297">
            <v>28.59</v>
          </cell>
          <cell r="U297">
            <v>29.38</v>
          </cell>
          <cell r="V297">
            <v>25.76</v>
          </cell>
        </row>
        <row r="298">
          <cell r="B298" t="str">
            <v>F000148732</v>
          </cell>
          <cell r="C298">
            <v>522701402116411</v>
          </cell>
          <cell r="D298" t="str">
            <v>HARMONET 1X21 TB</v>
          </cell>
          <cell r="E298" t="str">
            <v>POSITIVA</v>
          </cell>
          <cell r="F298">
            <v>0</v>
          </cell>
          <cell r="G298">
            <v>23.42</v>
          </cell>
          <cell r="H298">
            <v>0</v>
          </cell>
          <cell r="I298">
            <v>19.2</v>
          </cell>
          <cell r="J298">
            <v>21.83</v>
          </cell>
          <cell r="K298">
            <v>23.14</v>
          </cell>
          <cell r="L298">
            <v>23.28</v>
          </cell>
          <cell r="M298">
            <v>23.42</v>
          </cell>
          <cell r="N298">
            <v>24.01</v>
          </cell>
          <cell r="O298">
            <v>23.42</v>
          </cell>
          <cell r="P298">
            <v>26.54</v>
          </cell>
          <cell r="Q298">
            <v>30.18</v>
          </cell>
          <cell r="R298">
            <v>31.99</v>
          </cell>
          <cell r="S298">
            <v>32.18</v>
          </cell>
          <cell r="T298">
            <v>32.380000000000003</v>
          </cell>
          <cell r="U298">
            <v>33.19</v>
          </cell>
          <cell r="V298">
            <v>32.380000000000003</v>
          </cell>
        </row>
        <row r="299">
          <cell r="B299" t="str">
            <v>F000148734</v>
          </cell>
          <cell r="C299">
            <v>0</v>
          </cell>
          <cell r="D299" t="str">
            <v>HARMONET 1X21 TB SAMPLE</v>
          </cell>
          <cell r="E299" t="str">
            <v>POSITIVA</v>
          </cell>
          <cell r="F299">
            <v>0</v>
          </cell>
          <cell r="G299">
            <v>23.42</v>
          </cell>
          <cell r="H299">
            <v>0</v>
          </cell>
          <cell r="I299">
            <v>19.2</v>
          </cell>
          <cell r="J299">
            <v>21.82</v>
          </cell>
          <cell r="K299">
            <v>23.13</v>
          </cell>
          <cell r="L299">
            <v>23.27</v>
          </cell>
          <cell r="M299">
            <v>23.42</v>
          </cell>
          <cell r="N299">
            <v>24</v>
          </cell>
          <cell r="O299">
            <v>23.42</v>
          </cell>
          <cell r="P299">
            <v>26.54</v>
          </cell>
          <cell r="Q299">
            <v>30.16</v>
          </cell>
          <cell r="R299">
            <v>31.97</v>
          </cell>
          <cell r="S299">
            <v>32.159999999999997</v>
          </cell>
          <cell r="T299">
            <v>32.369999999999997</v>
          </cell>
          <cell r="U299">
            <v>33.17</v>
          </cell>
          <cell r="V299">
            <v>32.369999999999997</v>
          </cell>
        </row>
        <row r="300">
          <cell r="B300" t="str">
            <v>F000151358</v>
          </cell>
          <cell r="C300" t="str">
            <v>N/A</v>
          </cell>
          <cell r="D300" t="str">
            <v>HYLO COMOD  1mg/ml OPSOL 1 PBTLx10ml BR*</v>
          </cell>
          <cell r="E300" t="str">
            <v>NEGATIVA</v>
          </cell>
          <cell r="F300">
            <v>0</v>
          </cell>
          <cell r="G300">
            <v>49.42</v>
          </cell>
          <cell r="H300">
            <v>0</v>
          </cell>
          <cell r="I300">
            <v>39.43</v>
          </cell>
          <cell r="J300">
            <v>45.57</v>
          </cell>
          <cell r="K300">
            <v>48.73</v>
          </cell>
          <cell r="L300">
            <v>49.07</v>
          </cell>
          <cell r="M300">
            <v>49.42</v>
          </cell>
          <cell r="N300">
            <v>50.85</v>
          </cell>
          <cell r="O300">
            <v>42.94</v>
          </cell>
          <cell r="P300">
            <v>52.89</v>
          </cell>
          <cell r="Q300">
            <v>60.87</v>
          </cell>
          <cell r="R300">
            <v>64.95</v>
          </cell>
          <cell r="S300">
            <v>65.39</v>
          </cell>
          <cell r="T300">
            <v>65.84</v>
          </cell>
          <cell r="U300">
            <v>67.680000000000007</v>
          </cell>
          <cell r="V300">
            <v>59.36</v>
          </cell>
        </row>
        <row r="301">
          <cell r="B301" t="str">
            <v>F000151360</v>
          </cell>
          <cell r="C301">
            <v>0</v>
          </cell>
          <cell r="D301" t="str">
            <v>HYLO COMOD 1mg/ml OPSOL 1x10ml BR SAM</v>
          </cell>
          <cell r="E301" t="str">
            <v>NEGATIVA</v>
          </cell>
          <cell r="F301">
            <v>0</v>
          </cell>
          <cell r="G301">
            <v>44.92</v>
          </cell>
          <cell r="H301">
            <v>0</v>
          </cell>
          <cell r="I301">
            <v>35.840000000000003</v>
          </cell>
          <cell r="J301">
            <v>41.42</v>
          </cell>
          <cell r="K301">
            <v>44.29</v>
          </cell>
          <cell r="L301">
            <v>44.6</v>
          </cell>
          <cell r="M301">
            <v>44.92</v>
          </cell>
          <cell r="N301">
            <v>46.22</v>
          </cell>
          <cell r="O301">
            <v>39.03</v>
          </cell>
          <cell r="P301">
            <v>48.07</v>
          </cell>
          <cell r="Q301">
            <v>55.32</v>
          </cell>
          <cell r="R301">
            <v>59.03</v>
          </cell>
          <cell r="S301">
            <v>59.43</v>
          </cell>
          <cell r="T301">
            <v>59.84</v>
          </cell>
          <cell r="U301">
            <v>61.52</v>
          </cell>
          <cell r="V301">
            <v>53.95</v>
          </cell>
        </row>
        <row r="302">
          <cell r="B302" t="str">
            <v>F000151354</v>
          </cell>
          <cell r="C302" t="str">
            <v>N/A</v>
          </cell>
          <cell r="D302" t="str">
            <v>HYLO GEL 2mg/ml OPSOL 1 PBTL x 10ml BR*</v>
          </cell>
          <cell r="E302" t="str">
            <v>NEGATIVA</v>
          </cell>
          <cell r="F302">
            <v>0</v>
          </cell>
          <cell r="G302">
            <v>54.92</v>
          </cell>
          <cell r="H302">
            <v>0</v>
          </cell>
          <cell r="I302">
            <v>43.82</v>
          </cell>
          <cell r="J302">
            <v>50.64</v>
          </cell>
          <cell r="K302">
            <v>54.15</v>
          </cell>
          <cell r="L302">
            <v>54.53</v>
          </cell>
          <cell r="M302">
            <v>54.92</v>
          </cell>
          <cell r="N302">
            <v>56.51</v>
          </cell>
          <cell r="O302">
            <v>47.72</v>
          </cell>
          <cell r="P302">
            <v>58.78</v>
          </cell>
          <cell r="Q302">
            <v>67.64</v>
          </cell>
          <cell r="R302">
            <v>72.17</v>
          </cell>
          <cell r="S302">
            <v>72.66</v>
          </cell>
          <cell r="T302">
            <v>73.17</v>
          </cell>
          <cell r="U302">
            <v>75.209999999999994</v>
          </cell>
          <cell r="V302">
            <v>65.97</v>
          </cell>
        </row>
        <row r="303">
          <cell r="B303" t="str">
            <v>F000151356</v>
          </cell>
          <cell r="C303">
            <v>0</v>
          </cell>
          <cell r="D303" t="str">
            <v>HYLO GEL 2mg/ml OPSOL 1PBTLx10ml BR SAM</v>
          </cell>
          <cell r="E303" t="str">
            <v>NEGATIVA</v>
          </cell>
          <cell r="F303">
            <v>0</v>
          </cell>
          <cell r="G303">
            <v>49.93</v>
          </cell>
          <cell r="H303">
            <v>0</v>
          </cell>
          <cell r="I303">
            <v>39.840000000000003</v>
          </cell>
          <cell r="J303">
            <v>46.04</v>
          </cell>
          <cell r="K303">
            <v>49.23</v>
          </cell>
          <cell r="L303">
            <v>49.58</v>
          </cell>
          <cell r="M303">
            <v>49.93</v>
          </cell>
          <cell r="N303">
            <v>51.37</v>
          </cell>
          <cell r="O303">
            <v>43.38</v>
          </cell>
          <cell r="P303">
            <v>53.44</v>
          </cell>
          <cell r="Q303">
            <v>61.49</v>
          </cell>
          <cell r="R303">
            <v>65.61</v>
          </cell>
          <cell r="S303">
            <v>66.069999999999993</v>
          </cell>
          <cell r="T303">
            <v>66.52</v>
          </cell>
          <cell r="U303">
            <v>68.37</v>
          </cell>
          <cell r="V303">
            <v>59.97</v>
          </cell>
        </row>
        <row r="304">
          <cell r="B304" t="str">
            <v>F000028016</v>
          </cell>
          <cell r="C304">
            <v>552818050064701</v>
          </cell>
          <cell r="D304" t="str">
            <v>IBRANCE 100mg CAP 1x21 BTL BR</v>
          </cell>
          <cell r="E304" t="str">
            <v>NEGATIVA</v>
          </cell>
          <cell r="F304">
            <v>0</v>
          </cell>
          <cell r="G304">
            <v>16309.05</v>
          </cell>
          <cell r="H304">
            <v>0</v>
          </cell>
          <cell r="I304">
            <v>13014.85</v>
          </cell>
          <cell r="J304">
            <v>15039.8</v>
          </cell>
          <cell r="K304">
            <v>16082.81</v>
          </cell>
          <cell r="L304">
            <v>16195.13</v>
          </cell>
          <cell r="M304">
            <v>16309.05</v>
          </cell>
          <cell r="N304">
            <v>16781.23</v>
          </cell>
          <cell r="O304">
            <v>14171.21</v>
          </cell>
          <cell r="P304">
            <v>17458.95</v>
          </cell>
          <cell r="Q304">
            <v>20089.919999999998</v>
          </cell>
          <cell r="R304">
            <v>21437.17</v>
          </cell>
          <cell r="S304">
            <v>21581.94</v>
          </cell>
          <cell r="T304">
            <v>21728.69</v>
          </cell>
          <cell r="U304">
            <v>22336.38</v>
          </cell>
          <cell r="V304">
            <v>19590.86</v>
          </cell>
        </row>
        <row r="305">
          <cell r="B305" t="str">
            <v>F000028017</v>
          </cell>
          <cell r="C305">
            <v>552818050064801</v>
          </cell>
          <cell r="D305" t="str">
            <v>IBRANCE 125mg CAP 1x21 BTL BR</v>
          </cell>
          <cell r="E305" t="str">
            <v>NEGATIVA</v>
          </cell>
          <cell r="F305">
            <v>0</v>
          </cell>
          <cell r="G305">
            <v>16309.05</v>
          </cell>
          <cell r="H305">
            <v>0</v>
          </cell>
          <cell r="I305">
            <v>13014.85</v>
          </cell>
          <cell r="J305">
            <v>15039.8</v>
          </cell>
          <cell r="K305">
            <v>16082.81</v>
          </cell>
          <cell r="L305">
            <v>16195.13</v>
          </cell>
          <cell r="M305">
            <v>16309.05</v>
          </cell>
          <cell r="N305">
            <v>16781.23</v>
          </cell>
          <cell r="O305">
            <v>14171.21</v>
          </cell>
          <cell r="P305">
            <v>17458.95</v>
          </cell>
          <cell r="Q305">
            <v>20089.919999999998</v>
          </cell>
          <cell r="R305">
            <v>21437.17</v>
          </cell>
          <cell r="S305">
            <v>21581.94</v>
          </cell>
          <cell r="T305">
            <v>21728.69</v>
          </cell>
          <cell r="U305">
            <v>22336.38</v>
          </cell>
          <cell r="V305">
            <v>19590.86</v>
          </cell>
        </row>
        <row r="306">
          <cell r="B306" t="str">
            <v>F000028015</v>
          </cell>
          <cell r="C306">
            <v>552818050064601</v>
          </cell>
          <cell r="D306" t="str">
            <v>IBRANCE 75mg CAP 1x21 BTL BR</v>
          </cell>
          <cell r="E306" t="str">
            <v>NEGATIVA</v>
          </cell>
          <cell r="F306">
            <v>0</v>
          </cell>
          <cell r="G306">
            <v>16309.05</v>
          </cell>
          <cell r="H306">
            <v>0</v>
          </cell>
          <cell r="I306">
            <v>13014.85</v>
          </cell>
          <cell r="J306">
            <v>15039.8</v>
          </cell>
          <cell r="K306">
            <v>16082.81</v>
          </cell>
          <cell r="L306">
            <v>16195.13</v>
          </cell>
          <cell r="M306">
            <v>16309.05</v>
          </cell>
          <cell r="N306">
            <v>16781.23</v>
          </cell>
          <cell r="O306">
            <v>14171.21</v>
          </cell>
          <cell r="P306">
            <v>17458.95</v>
          </cell>
          <cell r="Q306">
            <v>20089.919999999998</v>
          </cell>
          <cell r="R306">
            <v>21437.17</v>
          </cell>
          <cell r="S306">
            <v>21581.94</v>
          </cell>
          <cell r="T306">
            <v>21728.69</v>
          </cell>
          <cell r="U306">
            <v>22336.38</v>
          </cell>
          <cell r="V306">
            <v>19590.86</v>
          </cell>
        </row>
        <row r="307">
          <cell r="B307" t="str">
            <v>F000166774</v>
          </cell>
          <cell r="C307">
            <v>522216030058601</v>
          </cell>
          <cell r="D307" t="str">
            <v>INLYTA 1mg FCT 1x180 BTL BR</v>
          </cell>
          <cell r="E307" t="str">
            <v>POSITIVA</v>
          </cell>
          <cell r="F307">
            <v>0</v>
          </cell>
          <cell r="G307">
            <v>10401.42</v>
          </cell>
          <cell r="H307">
            <v>0</v>
          </cell>
          <cell r="I307">
            <v>8529.16</v>
          </cell>
          <cell r="J307">
            <v>9692.23</v>
          </cell>
          <cell r="K307">
            <v>10276.1</v>
          </cell>
          <cell r="L307">
            <v>10338.370000000001</v>
          </cell>
          <cell r="M307">
            <v>10401.42</v>
          </cell>
          <cell r="N307">
            <v>10661.45</v>
          </cell>
          <cell r="O307">
            <v>10401.42</v>
          </cell>
          <cell r="P307">
            <v>11791.06</v>
          </cell>
          <cell r="Q307">
            <v>13398.93</v>
          </cell>
          <cell r="R307">
            <v>14206.1</v>
          </cell>
          <cell r="S307">
            <v>14292.19</v>
          </cell>
          <cell r="T307">
            <v>14379.35</v>
          </cell>
          <cell r="U307">
            <v>14738.82</v>
          </cell>
          <cell r="V307">
            <v>14379.35</v>
          </cell>
        </row>
        <row r="308">
          <cell r="B308" t="str">
            <v>F000166776</v>
          </cell>
          <cell r="C308">
            <v>522216030058701</v>
          </cell>
          <cell r="D308" t="str">
            <v>INLYTA 5mg FCT 1x60 BTL BR</v>
          </cell>
          <cell r="E308" t="str">
            <v>POSITIVA</v>
          </cell>
          <cell r="F308">
            <v>0</v>
          </cell>
          <cell r="G308">
            <v>17328.86</v>
          </cell>
          <cell r="H308">
            <v>0</v>
          </cell>
          <cell r="I308">
            <v>14209.66</v>
          </cell>
          <cell r="J308">
            <v>16147.34</v>
          </cell>
          <cell r="K308">
            <v>17120.080000000002</v>
          </cell>
          <cell r="L308">
            <v>17223.82</v>
          </cell>
          <cell r="M308">
            <v>17328.86</v>
          </cell>
          <cell r="N308">
            <v>17762.080000000002</v>
          </cell>
          <cell r="O308">
            <v>17328.86</v>
          </cell>
          <cell r="P308">
            <v>19644.02</v>
          </cell>
          <cell r="Q308">
            <v>22322.75</v>
          </cell>
          <cell r="R308">
            <v>23667.5</v>
          </cell>
          <cell r="S308">
            <v>23810.92</v>
          </cell>
          <cell r="T308">
            <v>23956.13</v>
          </cell>
          <cell r="U308">
            <v>24555.03</v>
          </cell>
          <cell r="V308">
            <v>23956.13</v>
          </cell>
        </row>
        <row r="309">
          <cell r="B309" t="str">
            <v>F000037132</v>
          </cell>
          <cell r="C309">
            <v>0</v>
          </cell>
          <cell r="D309" t="str">
            <v>KIT INFUSAO REMSIMA 1x1 EA BOX BR</v>
          </cell>
          <cell r="E309" t="str">
            <v>NEGATIVA</v>
          </cell>
          <cell r="F309">
            <v>0</v>
          </cell>
          <cell r="G309">
            <v>35.700000000000003</v>
          </cell>
          <cell r="H309">
            <v>0</v>
          </cell>
          <cell r="I309">
            <v>28.48</v>
          </cell>
          <cell r="J309">
            <v>32.92</v>
          </cell>
          <cell r="K309">
            <v>35.200000000000003</v>
          </cell>
          <cell r="L309">
            <v>35.450000000000003</v>
          </cell>
          <cell r="M309">
            <v>35.700000000000003</v>
          </cell>
          <cell r="N309">
            <v>36.729999999999997</v>
          </cell>
          <cell r="O309">
            <v>31.02</v>
          </cell>
          <cell r="P309">
            <v>38.200000000000003</v>
          </cell>
          <cell r="Q309">
            <v>43.97</v>
          </cell>
          <cell r="R309">
            <v>46.91</v>
          </cell>
          <cell r="S309">
            <v>47.24</v>
          </cell>
          <cell r="T309">
            <v>47.56</v>
          </cell>
          <cell r="U309">
            <v>48.88</v>
          </cell>
          <cell r="V309">
            <v>42.88</v>
          </cell>
        </row>
        <row r="310">
          <cell r="B310" t="str">
            <v>F000113533</v>
          </cell>
          <cell r="C310">
            <v>0</v>
          </cell>
          <cell r="D310" t="str">
            <v>LEGIFOL 10mg/ml SSOL 10x5ml BR</v>
          </cell>
          <cell r="E310" t="str">
            <v>POSITIVA</v>
          </cell>
          <cell r="F310">
            <v>0</v>
          </cell>
          <cell r="G310" t="e">
            <v>#N/A</v>
          </cell>
          <cell r="H310">
            <v>0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  <cell r="N310" t="e">
            <v>#N/A</v>
          </cell>
          <cell r="O310" t="e">
            <v>#N/A</v>
          </cell>
          <cell r="P310" t="e">
            <v>#N/A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</row>
        <row r="311">
          <cell r="B311" t="str">
            <v>F000027692</v>
          </cell>
          <cell r="C311">
            <v>522715100046906</v>
          </cell>
          <cell r="D311" t="str">
            <v>LINEZOLIDA 600MG SFDPO 10x300ML</v>
          </cell>
          <cell r="E311" t="str">
            <v>POSITIVA</v>
          </cell>
          <cell r="F311">
            <v>0</v>
          </cell>
          <cell r="G311">
            <v>1808.21</v>
          </cell>
          <cell r="H311">
            <v>0</v>
          </cell>
          <cell r="I311">
            <v>1482.73</v>
          </cell>
          <cell r="J311">
            <v>1684.92</v>
          </cell>
          <cell r="K311">
            <v>1786.42</v>
          </cell>
          <cell r="L311">
            <v>1797.25</v>
          </cell>
          <cell r="M311">
            <v>1808.21</v>
          </cell>
          <cell r="N311">
            <v>1853.41</v>
          </cell>
          <cell r="O311">
            <v>1808.21</v>
          </cell>
          <cell r="P311">
            <v>2049.7800000000002</v>
          </cell>
          <cell r="Q311">
            <v>2329.3000000000002</v>
          </cell>
          <cell r="R311">
            <v>2469.62</v>
          </cell>
          <cell r="S311">
            <v>2484.59</v>
          </cell>
          <cell r="T311">
            <v>2499.7399999999998</v>
          </cell>
          <cell r="U311">
            <v>2562.23</v>
          </cell>
          <cell r="V311">
            <v>2499.7399999999998</v>
          </cell>
        </row>
        <row r="312">
          <cell r="B312" t="str">
            <v>F000204229</v>
          </cell>
          <cell r="C312">
            <v>0</v>
          </cell>
          <cell r="D312" t="str">
            <v>LIPITOR 10mg FCT 1 BLST x 5 EA BR SAM</v>
          </cell>
          <cell r="E312" t="str">
            <v>POSITIVA</v>
          </cell>
          <cell r="F312">
            <v>0</v>
          </cell>
          <cell r="G312">
            <v>16.47</v>
          </cell>
          <cell r="H312">
            <v>0</v>
          </cell>
          <cell r="I312">
            <v>13.5</v>
          </cell>
          <cell r="J312">
            <v>15.34</v>
          </cell>
          <cell r="K312">
            <v>16.27</v>
          </cell>
          <cell r="L312">
            <v>16.37</v>
          </cell>
          <cell r="M312">
            <v>16.47</v>
          </cell>
          <cell r="N312">
            <v>16.88</v>
          </cell>
          <cell r="O312">
            <v>16.47</v>
          </cell>
          <cell r="P312">
            <v>18.66</v>
          </cell>
          <cell r="Q312">
            <v>21.2</v>
          </cell>
          <cell r="R312">
            <v>22.49</v>
          </cell>
          <cell r="S312">
            <v>22.63</v>
          </cell>
          <cell r="T312">
            <v>22.76</v>
          </cell>
          <cell r="U312">
            <v>23.33</v>
          </cell>
          <cell r="V312">
            <v>22.76</v>
          </cell>
        </row>
        <row r="313">
          <cell r="B313" t="str">
            <v>F000032143</v>
          </cell>
          <cell r="C313">
            <v>522718030076217</v>
          </cell>
          <cell r="D313" t="str">
            <v>LIPITOR 10mg FCT 3 BLST x 10 EA BR</v>
          </cell>
          <cell r="E313" t="str">
            <v>POSITIVA</v>
          </cell>
          <cell r="F313">
            <v>0</v>
          </cell>
          <cell r="G313">
            <v>92.13</v>
          </cell>
          <cell r="H313">
            <v>0</v>
          </cell>
          <cell r="I313">
            <v>75.540000000000006</v>
          </cell>
          <cell r="J313">
            <v>85.84</v>
          </cell>
          <cell r="K313">
            <v>87.25</v>
          </cell>
          <cell r="L313">
            <v>91.57</v>
          </cell>
          <cell r="M313">
            <v>92.13</v>
          </cell>
          <cell r="N313">
            <v>90.52</v>
          </cell>
          <cell r="O313">
            <v>92.13</v>
          </cell>
          <cell r="P313">
            <v>104.42</v>
          </cell>
          <cell r="Q313">
            <v>118.66</v>
          </cell>
          <cell r="R313">
            <v>120.62</v>
          </cell>
          <cell r="S313">
            <v>121.34</v>
          </cell>
          <cell r="T313">
            <v>127.36</v>
          </cell>
          <cell r="U313">
            <v>125.14</v>
          </cell>
          <cell r="V313">
            <v>127.36</v>
          </cell>
        </row>
        <row r="314">
          <cell r="B314" t="str">
            <v>F000204185</v>
          </cell>
          <cell r="C314">
            <v>522718030076217</v>
          </cell>
          <cell r="D314" t="str">
            <v>LIPITOR 10mg FCT 3 BLST x 10 EA BR</v>
          </cell>
          <cell r="E314" t="str">
            <v>POSITIVA</v>
          </cell>
          <cell r="F314">
            <v>0</v>
          </cell>
          <cell r="G314">
            <v>92.13</v>
          </cell>
          <cell r="H314">
            <v>0</v>
          </cell>
          <cell r="I314">
            <v>75.540000000000006</v>
          </cell>
          <cell r="J314">
            <v>85.84</v>
          </cell>
          <cell r="K314">
            <v>87.25</v>
          </cell>
          <cell r="L314">
            <v>91.57</v>
          </cell>
          <cell r="M314">
            <v>92.13</v>
          </cell>
          <cell r="N314">
            <v>90.52</v>
          </cell>
          <cell r="O314">
            <v>92.13</v>
          </cell>
          <cell r="P314">
            <v>104.42</v>
          </cell>
          <cell r="Q314">
            <v>118.66</v>
          </cell>
          <cell r="R314">
            <v>120.62</v>
          </cell>
          <cell r="S314">
            <v>121.34</v>
          </cell>
          <cell r="T314">
            <v>127.36</v>
          </cell>
          <cell r="U314">
            <v>125.14</v>
          </cell>
          <cell r="V314">
            <v>127.36</v>
          </cell>
        </row>
        <row r="315">
          <cell r="B315" t="str">
            <v>F000024626</v>
          </cell>
          <cell r="C315">
            <v>522718030076217</v>
          </cell>
          <cell r="D315" t="str">
            <v>LIPITOR 10MG FCT 3 BLSTx10 GOV</v>
          </cell>
          <cell r="E315" t="str">
            <v>POSITIVA</v>
          </cell>
          <cell r="F315">
            <v>0</v>
          </cell>
          <cell r="G315">
            <v>92.13</v>
          </cell>
          <cell r="H315">
            <v>0</v>
          </cell>
          <cell r="I315">
            <v>75.540000000000006</v>
          </cell>
          <cell r="J315">
            <v>85.84</v>
          </cell>
          <cell r="K315">
            <v>87.25</v>
          </cell>
          <cell r="L315">
            <v>91.57</v>
          </cell>
          <cell r="M315">
            <v>92.13</v>
          </cell>
          <cell r="N315">
            <v>90.52</v>
          </cell>
          <cell r="O315">
            <v>92.13</v>
          </cell>
          <cell r="P315">
            <v>104.42</v>
          </cell>
          <cell r="Q315">
            <v>118.66</v>
          </cell>
          <cell r="R315">
            <v>120.62</v>
          </cell>
          <cell r="S315">
            <v>121.34</v>
          </cell>
          <cell r="T315">
            <v>127.36</v>
          </cell>
          <cell r="U315">
            <v>125.14</v>
          </cell>
          <cell r="V315">
            <v>127.36</v>
          </cell>
        </row>
        <row r="316">
          <cell r="B316" t="str">
            <v>F000029132</v>
          </cell>
          <cell r="C316">
            <v>522718030076217</v>
          </cell>
          <cell r="D316" t="str">
            <v>LIPITOR 10mg FCT 3x10 BLST BR</v>
          </cell>
          <cell r="E316" t="str">
            <v>POSITIVA</v>
          </cell>
          <cell r="F316">
            <v>0</v>
          </cell>
          <cell r="G316">
            <v>92.13</v>
          </cell>
          <cell r="H316">
            <v>0</v>
          </cell>
          <cell r="I316">
            <v>75.540000000000006</v>
          </cell>
          <cell r="J316">
            <v>85.84</v>
          </cell>
          <cell r="K316">
            <v>87.25</v>
          </cell>
          <cell r="L316">
            <v>91.57</v>
          </cell>
          <cell r="M316">
            <v>92.13</v>
          </cell>
          <cell r="N316">
            <v>90.52</v>
          </cell>
          <cell r="O316">
            <v>92.13</v>
          </cell>
          <cell r="P316">
            <v>104.42</v>
          </cell>
          <cell r="Q316">
            <v>118.66</v>
          </cell>
          <cell r="R316">
            <v>120.62</v>
          </cell>
          <cell r="S316">
            <v>121.34</v>
          </cell>
          <cell r="T316">
            <v>127.36</v>
          </cell>
          <cell r="U316">
            <v>125.14</v>
          </cell>
          <cell r="V316">
            <v>127.36</v>
          </cell>
        </row>
        <row r="317">
          <cell r="B317" t="str">
            <v>F000204191</v>
          </cell>
          <cell r="C317">
            <v>522718030076317</v>
          </cell>
          <cell r="D317" t="str">
            <v>LIPITOR 10mg FCT 9 BLST x 10 EA BR</v>
          </cell>
          <cell r="E317" t="str">
            <v>POSITIVA</v>
          </cell>
          <cell r="F317">
            <v>0</v>
          </cell>
          <cell r="G317">
            <v>276.39</v>
          </cell>
          <cell r="H317">
            <v>0</v>
          </cell>
          <cell r="I317">
            <v>226.63</v>
          </cell>
          <cell r="J317">
            <v>257.54000000000002</v>
          </cell>
          <cell r="K317">
            <v>273.06</v>
          </cell>
          <cell r="L317">
            <v>274.70999999999998</v>
          </cell>
          <cell r="M317">
            <v>276.39</v>
          </cell>
          <cell r="N317">
            <v>283.29000000000002</v>
          </cell>
          <cell r="O317">
            <v>276.39</v>
          </cell>
          <cell r="P317">
            <v>313.3</v>
          </cell>
          <cell r="Q317">
            <v>356.03</v>
          </cell>
          <cell r="R317">
            <v>377.48</v>
          </cell>
          <cell r="S317">
            <v>379.77</v>
          </cell>
          <cell r="T317">
            <v>382.09</v>
          </cell>
          <cell r="U317">
            <v>391.63</v>
          </cell>
          <cell r="V317">
            <v>382.09</v>
          </cell>
        </row>
        <row r="318">
          <cell r="B318" t="str">
            <v>F000024842</v>
          </cell>
          <cell r="C318">
            <v>522718030076417</v>
          </cell>
          <cell r="D318" t="str">
            <v>LIPITOR 20MG CAP 1x30 BLST GOV</v>
          </cell>
          <cell r="E318" t="str">
            <v>POSITIVA</v>
          </cell>
          <cell r="F318">
            <v>0</v>
          </cell>
          <cell r="G318">
            <v>112.98</v>
          </cell>
          <cell r="H318">
            <v>0</v>
          </cell>
          <cell r="I318">
            <v>92.64</v>
          </cell>
          <cell r="J318">
            <v>105.27</v>
          </cell>
          <cell r="K318">
            <v>106.99</v>
          </cell>
          <cell r="L318">
            <v>112.29</v>
          </cell>
          <cell r="M318">
            <v>112.98</v>
          </cell>
          <cell r="N318">
            <v>111</v>
          </cell>
          <cell r="O318">
            <v>112.98</v>
          </cell>
          <cell r="P318">
            <v>128.06</v>
          </cell>
          <cell r="Q318">
            <v>145.52000000000001</v>
          </cell>
          <cell r="R318">
            <v>147.91</v>
          </cell>
          <cell r="S318">
            <v>155.22999999999999</v>
          </cell>
          <cell r="T318">
            <v>156.18</v>
          </cell>
          <cell r="U318">
            <v>153.44999999999999</v>
          </cell>
          <cell r="V318">
            <v>156.18</v>
          </cell>
        </row>
        <row r="319">
          <cell r="B319" t="str">
            <v>F000204180</v>
          </cell>
          <cell r="C319">
            <v>522718030076617</v>
          </cell>
          <cell r="D319" t="str">
            <v>LIPITOR 20mg FCT 1 BLST x 10 EA BR</v>
          </cell>
          <cell r="E319" t="str">
            <v>POSITIVA</v>
          </cell>
          <cell r="F319">
            <v>0</v>
          </cell>
          <cell r="G319">
            <v>37.67</v>
          </cell>
          <cell r="H319">
            <v>0</v>
          </cell>
          <cell r="I319">
            <v>30.88</v>
          </cell>
          <cell r="J319">
            <v>35.1</v>
          </cell>
          <cell r="K319">
            <v>37.21</v>
          </cell>
          <cell r="L319">
            <v>37.44</v>
          </cell>
          <cell r="M319">
            <v>37.67</v>
          </cell>
          <cell r="N319">
            <v>38.61</v>
          </cell>
          <cell r="O319">
            <v>37.67</v>
          </cell>
          <cell r="P319">
            <v>42.68</v>
          </cell>
          <cell r="Q319">
            <v>48.52</v>
          </cell>
          <cell r="R319">
            <v>51.44</v>
          </cell>
          <cell r="S319">
            <v>51.75</v>
          </cell>
          <cell r="T319">
            <v>52.07</v>
          </cell>
          <cell r="U319">
            <v>53.37</v>
          </cell>
          <cell r="V319">
            <v>52.07</v>
          </cell>
        </row>
        <row r="320">
          <cell r="B320" t="str">
            <v>F000204239</v>
          </cell>
          <cell r="C320">
            <v>0</v>
          </cell>
          <cell r="D320" t="str">
            <v>LIPITOR 20mg FCT 1 BLST x 5 EA BR SAM</v>
          </cell>
          <cell r="E320" t="str">
            <v>POSITIVA</v>
          </cell>
          <cell r="F320">
            <v>0</v>
          </cell>
          <cell r="G320">
            <v>18.84</v>
          </cell>
          <cell r="H320">
            <v>0</v>
          </cell>
          <cell r="I320">
            <v>15.44</v>
          </cell>
          <cell r="J320">
            <v>17.55</v>
          </cell>
          <cell r="K320">
            <v>18.61</v>
          </cell>
          <cell r="L320">
            <v>18.72</v>
          </cell>
          <cell r="M320">
            <v>18.84</v>
          </cell>
          <cell r="N320">
            <v>19.309999999999999</v>
          </cell>
          <cell r="O320">
            <v>18.84</v>
          </cell>
          <cell r="P320">
            <v>21.34</v>
          </cell>
          <cell r="Q320">
            <v>24.26</v>
          </cell>
          <cell r="R320">
            <v>25.72</v>
          </cell>
          <cell r="S320">
            <v>25.87</v>
          </cell>
          <cell r="T320">
            <v>26.04</v>
          </cell>
          <cell r="U320">
            <v>26.69</v>
          </cell>
          <cell r="V320">
            <v>26.04</v>
          </cell>
        </row>
        <row r="321">
          <cell r="B321" t="str">
            <v>F000204167</v>
          </cell>
          <cell r="C321">
            <v>522718030076417</v>
          </cell>
          <cell r="D321" t="str">
            <v>LIPITOR 20mg FCT 3 BLST x 10 EA BR</v>
          </cell>
          <cell r="E321" t="str">
            <v>POSITIVA</v>
          </cell>
          <cell r="F321">
            <v>0</v>
          </cell>
          <cell r="G321">
            <v>112.98</v>
          </cell>
          <cell r="H321">
            <v>0</v>
          </cell>
          <cell r="I321">
            <v>92.64</v>
          </cell>
          <cell r="J321">
            <v>105.27</v>
          </cell>
          <cell r="K321">
            <v>106.99</v>
          </cell>
          <cell r="L321">
            <v>112.29</v>
          </cell>
          <cell r="M321">
            <v>112.98</v>
          </cell>
          <cell r="N321">
            <v>111</v>
          </cell>
          <cell r="O321">
            <v>112.98</v>
          </cell>
          <cell r="P321">
            <v>128.06</v>
          </cell>
          <cell r="Q321">
            <v>145.52000000000001</v>
          </cell>
          <cell r="R321">
            <v>147.91</v>
          </cell>
          <cell r="S321">
            <v>155.22999999999999</v>
          </cell>
          <cell r="T321">
            <v>156.18</v>
          </cell>
          <cell r="U321">
            <v>153.44999999999999</v>
          </cell>
          <cell r="V321">
            <v>156.18</v>
          </cell>
        </row>
        <row r="322">
          <cell r="B322" t="str">
            <v>F000204186</v>
          </cell>
          <cell r="C322">
            <v>522718030076417</v>
          </cell>
          <cell r="D322" t="str">
            <v>LIPITOR 20mg FCT 3 BLST x 10 EA BR</v>
          </cell>
          <cell r="E322" t="str">
            <v>POSITIVA</v>
          </cell>
          <cell r="F322">
            <v>0</v>
          </cell>
          <cell r="G322">
            <v>112.98</v>
          </cell>
          <cell r="H322">
            <v>0</v>
          </cell>
          <cell r="I322">
            <v>92.64</v>
          </cell>
          <cell r="J322">
            <v>105.27</v>
          </cell>
          <cell r="K322">
            <v>106.99</v>
          </cell>
          <cell r="L322">
            <v>112.29</v>
          </cell>
          <cell r="M322">
            <v>112.98</v>
          </cell>
          <cell r="N322">
            <v>111</v>
          </cell>
          <cell r="O322">
            <v>112.98</v>
          </cell>
          <cell r="P322">
            <v>128.06</v>
          </cell>
          <cell r="Q322">
            <v>145.52000000000001</v>
          </cell>
          <cell r="R322">
            <v>147.91</v>
          </cell>
          <cell r="S322">
            <v>155.22999999999999</v>
          </cell>
          <cell r="T322">
            <v>156.18</v>
          </cell>
          <cell r="U322">
            <v>153.44999999999999</v>
          </cell>
          <cell r="V322">
            <v>156.18</v>
          </cell>
        </row>
        <row r="323">
          <cell r="B323" t="str">
            <v>F000029134</v>
          </cell>
          <cell r="C323">
            <v>522718030076417</v>
          </cell>
          <cell r="D323" t="str">
            <v>LIPITOR 20mg FCT 3x10 BLST BR</v>
          </cell>
          <cell r="E323" t="str">
            <v>POSITIVA</v>
          </cell>
          <cell r="F323">
            <v>0</v>
          </cell>
          <cell r="G323">
            <v>112.98</v>
          </cell>
          <cell r="H323">
            <v>0</v>
          </cell>
          <cell r="I323">
            <v>92.64</v>
          </cell>
          <cell r="J323">
            <v>105.27</v>
          </cell>
          <cell r="K323">
            <v>106.99</v>
          </cell>
          <cell r="L323">
            <v>112.29</v>
          </cell>
          <cell r="M323">
            <v>112.98</v>
          </cell>
          <cell r="N323">
            <v>111</v>
          </cell>
          <cell r="O323">
            <v>112.98</v>
          </cell>
          <cell r="P323">
            <v>128.06</v>
          </cell>
          <cell r="Q323">
            <v>145.52000000000001</v>
          </cell>
          <cell r="R323">
            <v>147.91</v>
          </cell>
          <cell r="S323">
            <v>155.22999999999999</v>
          </cell>
          <cell r="T323">
            <v>156.18</v>
          </cell>
          <cell r="U323">
            <v>153.44999999999999</v>
          </cell>
          <cell r="V323">
            <v>156.18</v>
          </cell>
        </row>
        <row r="324">
          <cell r="B324" t="str">
            <v>F000204192</v>
          </cell>
          <cell r="C324">
            <v>522718030076517</v>
          </cell>
          <cell r="D324" t="str">
            <v>LIPITOR 20mg FCT 9 BLST x 10 EA BR</v>
          </cell>
          <cell r="E324" t="str">
            <v>POSITIVA</v>
          </cell>
          <cell r="F324">
            <v>0</v>
          </cell>
          <cell r="G324">
            <v>338.93</v>
          </cell>
          <cell r="H324">
            <v>0</v>
          </cell>
          <cell r="I324">
            <v>277.92</v>
          </cell>
          <cell r="J324">
            <v>315.82</v>
          </cell>
          <cell r="K324">
            <v>334.84</v>
          </cell>
          <cell r="L324">
            <v>336.87</v>
          </cell>
          <cell r="M324">
            <v>338.93</v>
          </cell>
          <cell r="N324">
            <v>347.4</v>
          </cell>
          <cell r="O324">
            <v>338.93</v>
          </cell>
          <cell r="P324">
            <v>384.2</v>
          </cell>
          <cell r="Q324">
            <v>436.6</v>
          </cell>
          <cell r="R324">
            <v>462.89</v>
          </cell>
          <cell r="S324">
            <v>465.7</v>
          </cell>
          <cell r="T324">
            <v>468.55</v>
          </cell>
          <cell r="U324">
            <v>480.26</v>
          </cell>
          <cell r="V324">
            <v>468.55</v>
          </cell>
        </row>
        <row r="325">
          <cell r="B325" t="str">
            <v>F000129578</v>
          </cell>
          <cell r="C325">
            <v>522718030076817</v>
          </cell>
          <cell r="D325" t="str">
            <v>LIPITOR 40mg FCT 1x10 BLS BR</v>
          </cell>
          <cell r="E325" t="str">
            <v>POSITIVA</v>
          </cell>
          <cell r="F325">
            <v>0</v>
          </cell>
          <cell r="G325">
            <v>55.39</v>
          </cell>
          <cell r="H325">
            <v>0</v>
          </cell>
          <cell r="I325">
            <v>45.41</v>
          </cell>
          <cell r="J325">
            <v>51.61</v>
          </cell>
          <cell r="K325">
            <v>54.72</v>
          </cell>
          <cell r="L325">
            <v>55.05</v>
          </cell>
          <cell r="M325">
            <v>55.39</v>
          </cell>
          <cell r="N325">
            <v>56.77</v>
          </cell>
          <cell r="O325">
            <v>55.39</v>
          </cell>
          <cell r="P325">
            <v>62.77</v>
          </cell>
          <cell r="Q325">
            <v>71.34</v>
          </cell>
          <cell r="R325">
            <v>75.64</v>
          </cell>
          <cell r="S325">
            <v>76.099999999999994</v>
          </cell>
          <cell r="T325">
            <v>76.569999999999993</v>
          </cell>
          <cell r="U325">
            <v>78.48</v>
          </cell>
          <cell r="V325">
            <v>76.569999999999993</v>
          </cell>
        </row>
        <row r="326">
          <cell r="B326" t="str">
            <v>F000101184</v>
          </cell>
          <cell r="C326">
            <v>0</v>
          </cell>
          <cell r="D326" t="str">
            <v>LIPITOR 40mg FCT 1x7 BLS MS BR</v>
          </cell>
          <cell r="E326" t="str">
            <v>POSITIVA</v>
          </cell>
          <cell r="F326">
            <v>0</v>
          </cell>
          <cell r="G326">
            <v>38.76</v>
          </cell>
          <cell r="H326">
            <v>0</v>
          </cell>
          <cell r="I326">
            <v>31.78</v>
          </cell>
          <cell r="J326">
            <v>36.11</v>
          </cell>
          <cell r="K326">
            <v>38.29</v>
          </cell>
          <cell r="L326">
            <v>38.520000000000003</v>
          </cell>
          <cell r="M326">
            <v>38.76</v>
          </cell>
          <cell r="N326">
            <v>39.72</v>
          </cell>
          <cell r="O326">
            <v>38.76</v>
          </cell>
          <cell r="P326">
            <v>43.93</v>
          </cell>
          <cell r="Q326">
            <v>49.91</v>
          </cell>
          <cell r="R326">
            <v>52.93</v>
          </cell>
          <cell r="S326">
            <v>53.25</v>
          </cell>
          <cell r="T326">
            <v>53.58</v>
          </cell>
          <cell r="U326">
            <v>54.91</v>
          </cell>
          <cell r="V326">
            <v>53.58</v>
          </cell>
        </row>
        <row r="327">
          <cell r="B327" t="str">
            <v>F000128901</v>
          </cell>
          <cell r="C327">
            <v>522718030076717</v>
          </cell>
          <cell r="D327" t="str">
            <v>LIPITOR 40mg FCT 3x10 BLS BR</v>
          </cell>
          <cell r="E327" t="str">
            <v>POSITIVA</v>
          </cell>
          <cell r="F327">
            <v>0</v>
          </cell>
          <cell r="G327">
            <v>166.13</v>
          </cell>
          <cell r="H327">
            <v>0</v>
          </cell>
          <cell r="I327">
            <v>136.22</v>
          </cell>
          <cell r="J327">
            <v>154.80000000000001</v>
          </cell>
          <cell r="K327">
            <v>164.12</v>
          </cell>
          <cell r="L327">
            <v>165.12</v>
          </cell>
          <cell r="M327">
            <v>166.13</v>
          </cell>
          <cell r="N327">
            <v>170.28</v>
          </cell>
          <cell r="O327">
            <v>166.13</v>
          </cell>
          <cell r="P327">
            <v>188.31</v>
          </cell>
          <cell r="Q327">
            <v>214</v>
          </cell>
          <cell r="R327">
            <v>226.88</v>
          </cell>
          <cell r="S327">
            <v>228.26</v>
          </cell>
          <cell r="T327">
            <v>229.66</v>
          </cell>
          <cell r="U327">
            <v>235.4</v>
          </cell>
          <cell r="V327">
            <v>229.66</v>
          </cell>
        </row>
        <row r="328">
          <cell r="B328" t="str">
            <v>F000128903</v>
          </cell>
          <cell r="C328">
            <v>522718030076917</v>
          </cell>
          <cell r="D328" t="str">
            <v>LIPITOR 80mg FCT 3x10 BLS BR</v>
          </cell>
          <cell r="E328" t="str">
            <v>POSITIVA</v>
          </cell>
          <cell r="F328">
            <v>0</v>
          </cell>
          <cell r="G328">
            <v>166.13</v>
          </cell>
          <cell r="H328">
            <v>0</v>
          </cell>
          <cell r="I328">
            <v>136.22</v>
          </cell>
          <cell r="J328">
            <v>154.80000000000001</v>
          </cell>
          <cell r="K328">
            <v>164.12</v>
          </cell>
          <cell r="L328">
            <v>165.12</v>
          </cell>
          <cell r="M328">
            <v>166.13</v>
          </cell>
          <cell r="N328">
            <v>170.28</v>
          </cell>
          <cell r="O328">
            <v>166.13</v>
          </cell>
          <cell r="P328">
            <v>188.31</v>
          </cell>
          <cell r="Q328">
            <v>214</v>
          </cell>
          <cell r="R328">
            <v>226.88</v>
          </cell>
          <cell r="S328">
            <v>228.26</v>
          </cell>
          <cell r="T328">
            <v>229.66</v>
          </cell>
          <cell r="U328">
            <v>235.4</v>
          </cell>
          <cell r="V328">
            <v>229.66</v>
          </cell>
        </row>
        <row r="329">
          <cell r="B329" t="str">
            <v>F000113537</v>
          </cell>
          <cell r="C329">
            <v>522717110061017</v>
          </cell>
          <cell r="D329" t="str">
            <v>LONITEN 10mg tab 3x10 BLST BR</v>
          </cell>
          <cell r="E329" t="str">
            <v>POSITIVA</v>
          </cell>
          <cell r="F329">
            <v>0</v>
          </cell>
          <cell r="G329">
            <v>40.89</v>
          </cell>
          <cell r="H329">
            <v>0</v>
          </cell>
          <cell r="I329">
            <v>33.520000000000003</v>
          </cell>
          <cell r="J329">
            <v>38.1</v>
          </cell>
          <cell r="K329">
            <v>40.39</v>
          </cell>
          <cell r="L329">
            <v>40.64</v>
          </cell>
          <cell r="M329">
            <v>40.89</v>
          </cell>
          <cell r="N329">
            <v>41.91</v>
          </cell>
          <cell r="O329">
            <v>40.89</v>
          </cell>
          <cell r="P329">
            <v>46.33</v>
          </cell>
          <cell r="Q329">
            <v>52.67</v>
          </cell>
          <cell r="R329">
            <v>55.84</v>
          </cell>
          <cell r="S329">
            <v>56.18</v>
          </cell>
          <cell r="T329">
            <v>56.52</v>
          </cell>
          <cell r="U329">
            <v>57.94</v>
          </cell>
          <cell r="V329">
            <v>56.52</v>
          </cell>
        </row>
        <row r="330">
          <cell r="B330" t="str">
            <v>F000204199</v>
          </cell>
          <cell r="C330">
            <v>522718010071917</v>
          </cell>
          <cell r="D330" t="str">
            <v>LOPID 600mg FCT 2 BLST x 12 EA BR</v>
          </cell>
          <cell r="E330" t="str">
            <v>POSITIVA</v>
          </cell>
          <cell r="F330">
            <v>0</v>
          </cell>
          <cell r="G330">
            <v>107.72</v>
          </cell>
          <cell r="H330">
            <v>0</v>
          </cell>
          <cell r="I330">
            <v>88.33</v>
          </cell>
          <cell r="J330">
            <v>100.38</v>
          </cell>
          <cell r="K330">
            <v>106.42</v>
          </cell>
          <cell r="L330">
            <v>107.07</v>
          </cell>
          <cell r="M330">
            <v>107.72</v>
          </cell>
          <cell r="N330">
            <v>110.41</v>
          </cell>
          <cell r="O330">
            <v>107.72</v>
          </cell>
          <cell r="P330">
            <v>122.11</v>
          </cell>
          <cell r="Q330">
            <v>138.77000000000001</v>
          </cell>
          <cell r="R330">
            <v>147.12</v>
          </cell>
          <cell r="S330">
            <v>148.02000000000001</v>
          </cell>
          <cell r="T330">
            <v>148.91999999999999</v>
          </cell>
          <cell r="U330">
            <v>152.63999999999999</v>
          </cell>
          <cell r="V330">
            <v>148.91999999999999</v>
          </cell>
        </row>
        <row r="331">
          <cell r="B331" t="str">
            <v>F000204193</v>
          </cell>
          <cell r="C331">
            <v>522718010072017</v>
          </cell>
          <cell r="D331" t="str">
            <v>LOPID 900mg FCT 1 BLST x 10 EA BR</v>
          </cell>
          <cell r="E331" t="str">
            <v>POSITIVA</v>
          </cell>
          <cell r="F331">
            <v>0</v>
          </cell>
          <cell r="G331">
            <v>66</v>
          </cell>
          <cell r="H331">
            <v>0</v>
          </cell>
          <cell r="I331">
            <v>54.12</v>
          </cell>
          <cell r="J331">
            <v>61.5</v>
          </cell>
          <cell r="K331">
            <v>65.2</v>
          </cell>
          <cell r="L331">
            <v>65.599999999999994</v>
          </cell>
          <cell r="M331">
            <v>66</v>
          </cell>
          <cell r="N331">
            <v>67.650000000000006</v>
          </cell>
          <cell r="O331">
            <v>66</v>
          </cell>
          <cell r="P331">
            <v>74.81</v>
          </cell>
          <cell r="Q331">
            <v>85.02</v>
          </cell>
          <cell r="R331">
            <v>90.14</v>
          </cell>
          <cell r="S331">
            <v>90.69</v>
          </cell>
          <cell r="T331">
            <v>91.24</v>
          </cell>
          <cell r="U331">
            <v>93.52</v>
          </cell>
          <cell r="V331">
            <v>91.24</v>
          </cell>
        </row>
        <row r="332">
          <cell r="B332" t="str">
            <v>F000146300</v>
          </cell>
          <cell r="C332">
            <v>522701603111417</v>
          </cell>
          <cell r="D332" t="str">
            <v>LORAX(B1) 1MG 1x30 TB</v>
          </cell>
          <cell r="E332" t="str">
            <v>POSITIVA</v>
          </cell>
          <cell r="F332">
            <v>0</v>
          </cell>
          <cell r="G332">
            <v>19.18</v>
          </cell>
          <cell r="H332">
            <v>0</v>
          </cell>
          <cell r="I332">
            <v>15.72</v>
          </cell>
          <cell r="J332">
            <v>17.87</v>
          </cell>
          <cell r="K332">
            <v>18.940000000000001</v>
          </cell>
          <cell r="L332">
            <v>19.059999999999999</v>
          </cell>
          <cell r="M332">
            <v>19.18</v>
          </cell>
          <cell r="N332">
            <v>19.66</v>
          </cell>
          <cell r="O332">
            <v>19.18</v>
          </cell>
          <cell r="P332">
            <v>21.73</v>
          </cell>
          <cell r="Q332">
            <v>24.7</v>
          </cell>
          <cell r="R332">
            <v>26.18</v>
          </cell>
          <cell r="S332">
            <v>26.35</v>
          </cell>
          <cell r="T332">
            <v>26.51</v>
          </cell>
          <cell r="U332">
            <v>27.18</v>
          </cell>
          <cell r="V332">
            <v>26.51</v>
          </cell>
        </row>
        <row r="333">
          <cell r="B333" t="str">
            <v>F000146302</v>
          </cell>
          <cell r="C333">
            <v>522701604118415</v>
          </cell>
          <cell r="D333" t="str">
            <v>LORAX(B1) 2MG 1x30 TB</v>
          </cell>
          <cell r="E333" t="str">
            <v>POSITIVA</v>
          </cell>
          <cell r="F333">
            <v>0</v>
          </cell>
          <cell r="G333">
            <v>27.17</v>
          </cell>
          <cell r="H333">
            <v>0</v>
          </cell>
          <cell r="I333">
            <v>22.27</v>
          </cell>
          <cell r="J333">
            <v>25.32</v>
          </cell>
          <cell r="K333">
            <v>26.84</v>
          </cell>
          <cell r="L333">
            <v>27</v>
          </cell>
          <cell r="M333">
            <v>27.17</v>
          </cell>
          <cell r="N333">
            <v>27.85</v>
          </cell>
          <cell r="O333">
            <v>27.17</v>
          </cell>
          <cell r="P333">
            <v>30.78</v>
          </cell>
          <cell r="Q333">
            <v>35</v>
          </cell>
          <cell r="R333">
            <v>37.1</v>
          </cell>
          <cell r="S333">
            <v>37.33</v>
          </cell>
          <cell r="T333">
            <v>37.56</v>
          </cell>
          <cell r="U333">
            <v>38.5</v>
          </cell>
          <cell r="V333">
            <v>37.56</v>
          </cell>
        </row>
        <row r="334">
          <cell r="B334" t="str">
            <v>F000125998</v>
          </cell>
          <cell r="C334">
            <v>522242410114312</v>
          </cell>
          <cell r="D334" t="str">
            <v>LYRICA 150mg CAP 2x14 BLS BR</v>
          </cell>
          <cell r="E334" t="str">
            <v>POSITIVA</v>
          </cell>
          <cell r="F334">
            <v>0</v>
          </cell>
          <cell r="G334">
            <v>164.71</v>
          </cell>
          <cell r="H334">
            <v>0</v>
          </cell>
          <cell r="I334">
            <v>135.06</v>
          </cell>
          <cell r="J334">
            <v>153.47999999999999</v>
          </cell>
          <cell r="K334">
            <v>162.72</v>
          </cell>
          <cell r="L334">
            <v>163.71</v>
          </cell>
          <cell r="M334">
            <v>164.71</v>
          </cell>
          <cell r="N334">
            <v>168.82</v>
          </cell>
          <cell r="O334">
            <v>164.71</v>
          </cell>
          <cell r="P334">
            <v>186.71</v>
          </cell>
          <cell r="Q334">
            <v>212.18</v>
          </cell>
          <cell r="R334">
            <v>224.95</v>
          </cell>
          <cell r="S334">
            <v>226.32</v>
          </cell>
          <cell r="T334">
            <v>227.7</v>
          </cell>
          <cell r="U334">
            <v>233.38</v>
          </cell>
          <cell r="V334">
            <v>227.7</v>
          </cell>
        </row>
        <row r="335">
          <cell r="B335" t="str">
            <v>F000679206</v>
          </cell>
          <cell r="C335">
            <v>522216040058903</v>
          </cell>
          <cell r="D335" t="str">
            <v>LYRICA 25mg CAP 1x14 BLS BR</v>
          </cell>
          <cell r="E335" t="str">
            <v>POSITIVA</v>
          </cell>
          <cell r="F335">
            <v>0</v>
          </cell>
          <cell r="G335">
            <v>13.05</v>
          </cell>
          <cell r="H335">
            <v>0</v>
          </cell>
          <cell r="I335">
            <v>10.7</v>
          </cell>
          <cell r="J335">
            <v>12.16</v>
          </cell>
          <cell r="K335">
            <v>12.89</v>
          </cell>
          <cell r="L335">
            <v>12.97</v>
          </cell>
          <cell r="M335">
            <v>13.05</v>
          </cell>
          <cell r="N335">
            <v>13.38</v>
          </cell>
          <cell r="O335">
            <v>13.05</v>
          </cell>
          <cell r="P335">
            <v>14.79</v>
          </cell>
          <cell r="Q335">
            <v>16.809999999999999</v>
          </cell>
          <cell r="R335">
            <v>17.82</v>
          </cell>
          <cell r="S335">
            <v>17.93</v>
          </cell>
          <cell r="T335">
            <v>18.04</v>
          </cell>
          <cell r="U335">
            <v>18.5</v>
          </cell>
          <cell r="V335">
            <v>18.04</v>
          </cell>
        </row>
        <row r="336">
          <cell r="B336" t="str">
            <v>F000127452</v>
          </cell>
          <cell r="C336">
            <v>522242437111314</v>
          </cell>
          <cell r="D336" t="str">
            <v>LYRICA 75mg CAP 1x14 BLS BR</v>
          </cell>
          <cell r="E336" t="str">
            <v>POSITIVA</v>
          </cell>
          <cell r="F336">
            <v>0</v>
          </cell>
          <cell r="G336">
            <v>53.71</v>
          </cell>
          <cell r="H336">
            <v>0</v>
          </cell>
          <cell r="I336">
            <v>44.04</v>
          </cell>
          <cell r="J336">
            <v>50.05</v>
          </cell>
          <cell r="K336">
            <v>53.06</v>
          </cell>
          <cell r="L336">
            <v>53.38</v>
          </cell>
          <cell r="M336">
            <v>53.71</v>
          </cell>
          <cell r="N336">
            <v>55.05</v>
          </cell>
          <cell r="O336">
            <v>53.71</v>
          </cell>
          <cell r="P336">
            <v>60.88</v>
          </cell>
          <cell r="Q336">
            <v>69.19</v>
          </cell>
          <cell r="R336">
            <v>73.349999999999994</v>
          </cell>
          <cell r="S336">
            <v>73.790000000000006</v>
          </cell>
          <cell r="T336">
            <v>74.25</v>
          </cell>
          <cell r="U336">
            <v>76.099999999999994</v>
          </cell>
          <cell r="V336">
            <v>74.25</v>
          </cell>
        </row>
        <row r="337">
          <cell r="B337" t="str">
            <v>F000127458</v>
          </cell>
          <cell r="C337">
            <v>0</v>
          </cell>
          <cell r="D337" t="str">
            <v>LYRICA 75mg CAP 1x14 BLS SAM BR</v>
          </cell>
          <cell r="E337" t="str">
            <v>POSITIVA</v>
          </cell>
          <cell r="F337">
            <v>0</v>
          </cell>
          <cell r="G337">
            <v>53.71</v>
          </cell>
          <cell r="H337">
            <v>0</v>
          </cell>
          <cell r="I337">
            <v>44.04</v>
          </cell>
          <cell r="J337">
            <v>50.04</v>
          </cell>
          <cell r="K337">
            <v>53.06</v>
          </cell>
          <cell r="L337">
            <v>53.38</v>
          </cell>
          <cell r="M337">
            <v>53.71</v>
          </cell>
          <cell r="N337">
            <v>55.05</v>
          </cell>
          <cell r="O337">
            <v>53.71</v>
          </cell>
          <cell r="P337">
            <v>60.88</v>
          </cell>
          <cell r="Q337">
            <v>69.17</v>
          </cell>
          <cell r="R337">
            <v>73.349999999999994</v>
          </cell>
          <cell r="S337">
            <v>73.790000000000006</v>
          </cell>
          <cell r="T337">
            <v>74.25</v>
          </cell>
          <cell r="U337">
            <v>76.099999999999994</v>
          </cell>
          <cell r="V337">
            <v>74.25</v>
          </cell>
        </row>
        <row r="338">
          <cell r="B338" t="str">
            <v>F000127454</v>
          </cell>
          <cell r="C338">
            <v>522242439112318</v>
          </cell>
          <cell r="D338" t="str">
            <v>LYRICA 75mg CAP 2x14 BLS BR</v>
          </cell>
          <cell r="E338" t="str">
            <v>POSITIVA</v>
          </cell>
          <cell r="F338">
            <v>0</v>
          </cell>
          <cell r="G338">
            <v>107.4</v>
          </cell>
          <cell r="H338">
            <v>0</v>
          </cell>
          <cell r="I338">
            <v>88.06</v>
          </cell>
          <cell r="J338">
            <v>100.07</v>
          </cell>
          <cell r="K338">
            <v>106.1</v>
          </cell>
          <cell r="L338">
            <v>106.75</v>
          </cell>
          <cell r="M338">
            <v>107.4</v>
          </cell>
          <cell r="N338">
            <v>110.08</v>
          </cell>
          <cell r="O338">
            <v>107.4</v>
          </cell>
          <cell r="P338">
            <v>121.73</v>
          </cell>
          <cell r="Q338">
            <v>138.34</v>
          </cell>
          <cell r="R338">
            <v>146.68</v>
          </cell>
          <cell r="S338">
            <v>147.58000000000001</v>
          </cell>
          <cell r="T338">
            <v>148.47</v>
          </cell>
          <cell r="U338">
            <v>152.18</v>
          </cell>
          <cell r="V338">
            <v>148.47</v>
          </cell>
        </row>
        <row r="339">
          <cell r="B339" t="str">
            <v>F000148824</v>
          </cell>
          <cell r="C339">
            <v>552817090002117</v>
          </cell>
          <cell r="D339" t="str">
            <v>MAGNESIA BISURADA 1X200 TB</v>
          </cell>
          <cell r="E339" t="str">
            <v>NEGATIVA</v>
          </cell>
          <cell r="F339">
            <v>0</v>
          </cell>
          <cell r="G339">
            <v>90.76</v>
          </cell>
          <cell r="H339">
            <v>0</v>
          </cell>
          <cell r="I339">
            <v>72.42</v>
          </cell>
          <cell r="J339">
            <v>83.69</v>
          </cell>
          <cell r="K339">
            <v>89.5</v>
          </cell>
          <cell r="L339">
            <v>90.12</v>
          </cell>
          <cell r="M339">
            <v>90.76</v>
          </cell>
          <cell r="N339">
            <v>93.38</v>
          </cell>
          <cell r="O339">
            <v>78.86</v>
          </cell>
          <cell r="P339">
            <v>97.14</v>
          </cell>
          <cell r="Q339">
            <v>111.79</v>
          </cell>
          <cell r="R339">
            <v>119.3</v>
          </cell>
          <cell r="S339">
            <v>120.1</v>
          </cell>
          <cell r="T339">
            <v>120.92</v>
          </cell>
          <cell r="U339">
            <v>124.29</v>
          </cell>
          <cell r="V339">
            <v>109.01</v>
          </cell>
        </row>
        <row r="340">
          <cell r="B340" t="str">
            <v>F000148822</v>
          </cell>
          <cell r="C340">
            <v>552817090002017</v>
          </cell>
          <cell r="D340" t="str">
            <v>MAGNESIA BISURADA 1X40 TB</v>
          </cell>
          <cell r="E340" t="str">
            <v>NEGATIVA</v>
          </cell>
          <cell r="F340">
            <v>0</v>
          </cell>
          <cell r="G340">
            <v>18.12</v>
          </cell>
          <cell r="H340">
            <v>0</v>
          </cell>
          <cell r="I340">
            <v>14.46</v>
          </cell>
          <cell r="J340">
            <v>16.71</v>
          </cell>
          <cell r="K340">
            <v>17.87</v>
          </cell>
          <cell r="L340">
            <v>18</v>
          </cell>
          <cell r="M340">
            <v>18.12</v>
          </cell>
          <cell r="N340">
            <v>18.649999999999999</v>
          </cell>
          <cell r="O340">
            <v>15.74</v>
          </cell>
          <cell r="P340">
            <v>19.39</v>
          </cell>
          <cell r="Q340">
            <v>22.32</v>
          </cell>
          <cell r="R340">
            <v>23.82</v>
          </cell>
          <cell r="S340">
            <v>23.99</v>
          </cell>
          <cell r="T340">
            <v>24.14</v>
          </cell>
          <cell r="U340">
            <v>24.82</v>
          </cell>
          <cell r="V340">
            <v>21.75</v>
          </cell>
        </row>
        <row r="341">
          <cell r="B341" t="str">
            <v>F000034813</v>
          </cell>
          <cell r="C341">
            <v>522718040080217</v>
          </cell>
          <cell r="D341" t="str">
            <v>MERONEM 1gm POW 10x30ml VIAL BR</v>
          </cell>
          <cell r="E341" t="str">
            <v>POSITIVA</v>
          </cell>
          <cell r="F341">
            <v>0</v>
          </cell>
          <cell r="G341">
            <v>2767.85</v>
          </cell>
          <cell r="H341">
            <v>0</v>
          </cell>
          <cell r="I341">
            <v>2269.63</v>
          </cell>
          <cell r="J341">
            <v>2579.14</v>
          </cell>
          <cell r="K341">
            <v>2734.51</v>
          </cell>
          <cell r="L341">
            <v>2751.08</v>
          </cell>
          <cell r="M341">
            <v>2767.85</v>
          </cell>
          <cell r="N341">
            <v>2837.05</v>
          </cell>
          <cell r="O341">
            <v>2767.85</v>
          </cell>
          <cell r="P341">
            <v>3137.63</v>
          </cell>
          <cell r="Q341">
            <v>3565.51</v>
          </cell>
          <cell r="R341">
            <v>3780.3</v>
          </cell>
          <cell r="S341">
            <v>3803.21</v>
          </cell>
          <cell r="T341">
            <v>3826.4</v>
          </cell>
          <cell r="U341">
            <v>3922.06</v>
          </cell>
          <cell r="V341">
            <v>3826.4</v>
          </cell>
        </row>
        <row r="342">
          <cell r="B342" t="str">
            <v>F000034812</v>
          </cell>
          <cell r="C342">
            <v>522718040080317</v>
          </cell>
          <cell r="D342" t="str">
            <v>MERONEM 500mg POW 10x20ml VIAL BR</v>
          </cell>
          <cell r="E342" t="str">
            <v>POSITIVA</v>
          </cell>
          <cell r="F342">
            <v>0</v>
          </cell>
          <cell r="G342">
            <v>1595.54</v>
          </cell>
          <cell r="H342">
            <v>0</v>
          </cell>
          <cell r="I342">
            <v>1308.3399999999999</v>
          </cell>
          <cell r="J342">
            <v>1486.75</v>
          </cell>
          <cell r="K342">
            <v>1576.32</v>
          </cell>
          <cell r="L342">
            <v>1585.87</v>
          </cell>
          <cell r="M342">
            <v>1595.54</v>
          </cell>
          <cell r="N342">
            <v>1635.43</v>
          </cell>
          <cell r="O342">
            <v>1595.54</v>
          </cell>
          <cell r="P342">
            <v>1808.7</v>
          </cell>
          <cell r="Q342">
            <v>2055.34</v>
          </cell>
          <cell r="R342">
            <v>2179.17</v>
          </cell>
          <cell r="S342">
            <v>2192.37</v>
          </cell>
          <cell r="T342">
            <v>2205.7399999999998</v>
          </cell>
          <cell r="U342">
            <v>2260.89</v>
          </cell>
          <cell r="V342">
            <v>2205.7399999999998</v>
          </cell>
        </row>
        <row r="343">
          <cell r="B343" t="str">
            <v>F000034761</v>
          </cell>
          <cell r="C343">
            <v>522718040080117</v>
          </cell>
          <cell r="D343" t="str">
            <v>MEROPENEM SFDPO 1000 MG 10ML GBTL X10</v>
          </cell>
          <cell r="E343" t="str">
            <v>POSITIVA</v>
          </cell>
          <cell r="F343">
            <v>0</v>
          </cell>
          <cell r="G343">
            <v>2767.85</v>
          </cell>
          <cell r="H343">
            <v>0</v>
          </cell>
          <cell r="I343">
            <v>2269.63</v>
          </cell>
          <cell r="J343">
            <v>2579.14</v>
          </cell>
          <cell r="K343">
            <v>2734.51</v>
          </cell>
          <cell r="L343">
            <v>2751.08</v>
          </cell>
          <cell r="M343">
            <v>2767.85</v>
          </cell>
          <cell r="N343">
            <v>2837.05</v>
          </cell>
          <cell r="O343">
            <v>2767.85</v>
          </cell>
          <cell r="P343">
            <v>3137.63</v>
          </cell>
          <cell r="Q343">
            <v>3565.51</v>
          </cell>
          <cell r="R343">
            <v>3780.3</v>
          </cell>
          <cell r="S343">
            <v>3803.21</v>
          </cell>
          <cell r="T343">
            <v>3826.4</v>
          </cell>
          <cell r="U343">
            <v>3922.06</v>
          </cell>
          <cell r="V343">
            <v>3826.4</v>
          </cell>
        </row>
        <row r="344">
          <cell r="B344" t="str">
            <v>F000034760</v>
          </cell>
          <cell r="C344">
            <v>522718040080417</v>
          </cell>
          <cell r="D344" t="str">
            <v>MEROPENEM SFDPO 500 MG 10 ML GBTL X10</v>
          </cell>
          <cell r="E344" t="str">
            <v>POSITIVA</v>
          </cell>
          <cell r="F344">
            <v>0</v>
          </cell>
          <cell r="G344">
            <v>1595.54</v>
          </cell>
          <cell r="H344">
            <v>0</v>
          </cell>
          <cell r="I344">
            <v>1308.3399999999999</v>
          </cell>
          <cell r="J344">
            <v>1486.75</v>
          </cell>
          <cell r="K344">
            <v>1576.32</v>
          </cell>
          <cell r="L344">
            <v>1585.87</v>
          </cell>
          <cell r="M344">
            <v>1595.54</v>
          </cell>
          <cell r="N344">
            <v>1635.43</v>
          </cell>
          <cell r="O344">
            <v>1595.54</v>
          </cell>
          <cell r="P344">
            <v>1808.7</v>
          </cell>
          <cell r="Q344">
            <v>2055.34</v>
          </cell>
          <cell r="R344">
            <v>2179.17</v>
          </cell>
          <cell r="S344">
            <v>2192.37</v>
          </cell>
          <cell r="T344">
            <v>2205.7399999999998</v>
          </cell>
          <cell r="U344">
            <v>2260.89</v>
          </cell>
          <cell r="V344">
            <v>2205.7399999999998</v>
          </cell>
        </row>
        <row r="345">
          <cell r="B345" t="str">
            <v>F000113543</v>
          </cell>
          <cell r="C345">
            <v>0</v>
          </cell>
          <cell r="D345" t="str">
            <v>MIANTREX 100mg/ml SSOL 1x10ml PVL BR</v>
          </cell>
          <cell r="E345" t="str">
            <v>POSITIVA</v>
          </cell>
          <cell r="F345">
            <v>0</v>
          </cell>
          <cell r="G345" t="e">
            <v>#N/A</v>
          </cell>
          <cell r="H345">
            <v>0</v>
          </cell>
          <cell r="I345" t="e">
            <v>#N/A</v>
          </cell>
          <cell r="J345" t="e">
            <v>#N/A</v>
          </cell>
          <cell r="K345" t="e">
            <v>#N/A</v>
          </cell>
          <cell r="L345" t="e">
            <v>#N/A</v>
          </cell>
          <cell r="M345" t="e">
            <v>#N/A</v>
          </cell>
          <cell r="N345" t="e">
            <v>#N/A</v>
          </cell>
          <cell r="O345" t="e">
            <v>#N/A</v>
          </cell>
          <cell r="P345" t="e">
            <v>#N/A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</row>
        <row r="346">
          <cell r="B346" t="str">
            <v>F000113545</v>
          </cell>
          <cell r="C346">
            <v>0</v>
          </cell>
          <cell r="D346" t="str">
            <v>MIANTREX 25mg/ml SSOL 1x20ml PVL BR</v>
          </cell>
          <cell r="E346" t="str">
            <v>POSITIVA</v>
          </cell>
          <cell r="F346">
            <v>0</v>
          </cell>
          <cell r="G346" t="e">
            <v>#N/A</v>
          </cell>
          <cell r="H346">
            <v>0</v>
          </cell>
          <cell r="I346" t="e">
            <v>#N/A</v>
          </cell>
          <cell r="J346" t="e">
            <v>#N/A</v>
          </cell>
          <cell r="K346" t="e">
            <v>#N/A</v>
          </cell>
          <cell r="L346" t="e">
            <v>#N/A</v>
          </cell>
          <cell r="M346" t="e">
            <v>#N/A</v>
          </cell>
          <cell r="N346" t="e">
            <v>#N/A</v>
          </cell>
          <cell r="O346" t="e">
            <v>#N/A</v>
          </cell>
          <cell r="P346" t="e">
            <v>#N/A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</row>
        <row r="347">
          <cell r="B347" t="str">
            <v>F000113547</v>
          </cell>
          <cell r="C347">
            <v>0</v>
          </cell>
          <cell r="D347" t="str">
            <v>MIANTREX 25mg/ml SSOL 1x2ml PVL BR</v>
          </cell>
          <cell r="E347" t="str">
            <v>POSITIVA</v>
          </cell>
          <cell r="F347">
            <v>0</v>
          </cell>
          <cell r="G347" t="e">
            <v>#N/A</v>
          </cell>
          <cell r="H347">
            <v>0</v>
          </cell>
          <cell r="I347" t="e">
            <v>#N/A</v>
          </cell>
          <cell r="J347" t="e">
            <v>#N/A</v>
          </cell>
          <cell r="K347" t="e">
            <v>#N/A</v>
          </cell>
          <cell r="L347" t="e">
            <v>#N/A</v>
          </cell>
          <cell r="M347" t="e">
            <v>#N/A</v>
          </cell>
          <cell r="N347" t="e">
            <v>#N/A</v>
          </cell>
          <cell r="O347" t="e">
            <v>#N/A</v>
          </cell>
          <cell r="P347" t="e">
            <v>#N/A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</row>
        <row r="348">
          <cell r="B348" t="str">
            <v>F000148744</v>
          </cell>
          <cell r="C348">
            <v>522701802114319</v>
          </cell>
          <cell r="D348" t="str">
            <v>MINESSE 1x24 TB</v>
          </cell>
          <cell r="E348" t="str">
            <v>POSITIVA</v>
          </cell>
          <cell r="F348">
            <v>0</v>
          </cell>
          <cell r="G348">
            <v>26.64</v>
          </cell>
          <cell r="H348">
            <v>0</v>
          </cell>
          <cell r="I348">
            <v>21.84</v>
          </cell>
          <cell r="J348">
            <v>24.82</v>
          </cell>
          <cell r="K348">
            <v>26.31</v>
          </cell>
          <cell r="L348">
            <v>26.47</v>
          </cell>
          <cell r="M348">
            <v>26.64</v>
          </cell>
          <cell r="N348">
            <v>27.3</v>
          </cell>
          <cell r="O348">
            <v>26.64</v>
          </cell>
          <cell r="P348">
            <v>30.19</v>
          </cell>
          <cell r="Q348">
            <v>34.31</v>
          </cell>
          <cell r="R348">
            <v>36.369999999999997</v>
          </cell>
          <cell r="S348">
            <v>36.590000000000003</v>
          </cell>
          <cell r="T348">
            <v>36.82</v>
          </cell>
          <cell r="U348">
            <v>37.74</v>
          </cell>
          <cell r="V348">
            <v>36.82</v>
          </cell>
        </row>
        <row r="349">
          <cell r="B349" t="str">
            <v>F000148746</v>
          </cell>
          <cell r="C349">
            <v>0</v>
          </cell>
          <cell r="D349" t="str">
            <v>MINESSE 1X24 TB SAMPLE</v>
          </cell>
          <cell r="E349" t="str">
            <v>POSITIVA</v>
          </cell>
          <cell r="F349">
            <v>0</v>
          </cell>
          <cell r="G349">
            <v>26.64</v>
          </cell>
          <cell r="H349">
            <v>0</v>
          </cell>
          <cell r="I349">
            <v>21.84</v>
          </cell>
          <cell r="J349">
            <v>24.82</v>
          </cell>
          <cell r="K349">
            <v>26.31</v>
          </cell>
          <cell r="L349">
            <v>26.47</v>
          </cell>
          <cell r="M349">
            <v>26.64</v>
          </cell>
          <cell r="N349">
            <v>27.3</v>
          </cell>
          <cell r="O349">
            <v>26.64</v>
          </cell>
          <cell r="P349">
            <v>30.19</v>
          </cell>
          <cell r="Q349">
            <v>34.31</v>
          </cell>
          <cell r="R349">
            <v>36.369999999999997</v>
          </cell>
          <cell r="S349">
            <v>36.590000000000003</v>
          </cell>
          <cell r="T349">
            <v>36.82</v>
          </cell>
          <cell r="U349">
            <v>37.74</v>
          </cell>
          <cell r="V349">
            <v>36.82</v>
          </cell>
        </row>
        <row r="350">
          <cell r="B350" t="str">
            <v>F000113549</v>
          </cell>
          <cell r="C350">
            <v>522717110062517</v>
          </cell>
          <cell r="D350" t="str">
            <v>MINIDIAB 5mg TAB 30</v>
          </cell>
          <cell r="E350" t="str">
            <v>POSITIVA</v>
          </cell>
          <cell r="F350">
            <v>0</v>
          </cell>
          <cell r="G350">
            <v>30.31</v>
          </cell>
          <cell r="H350">
            <v>0</v>
          </cell>
          <cell r="I350">
            <v>24.85</v>
          </cell>
          <cell r="J350">
            <v>28.24</v>
          </cell>
          <cell r="K350">
            <v>29.94</v>
          </cell>
          <cell r="L350">
            <v>30.12</v>
          </cell>
          <cell r="M350">
            <v>30.31</v>
          </cell>
          <cell r="N350">
            <v>31.07</v>
          </cell>
          <cell r="O350">
            <v>30.31</v>
          </cell>
          <cell r="P350">
            <v>34.35</v>
          </cell>
          <cell r="Q350">
            <v>39.04</v>
          </cell>
          <cell r="R350">
            <v>41.39</v>
          </cell>
          <cell r="S350">
            <v>41.64</v>
          </cell>
          <cell r="T350">
            <v>41.9</v>
          </cell>
          <cell r="U350">
            <v>42.95</v>
          </cell>
          <cell r="V350">
            <v>41.9</v>
          </cell>
        </row>
        <row r="351">
          <cell r="B351" t="str">
            <v>F000204211</v>
          </cell>
          <cell r="C351">
            <v>522717120068207</v>
          </cell>
          <cell r="D351" t="str">
            <v>MINIPRESS 1mg GELCAP 1 BLST x 15 EA BR</v>
          </cell>
          <cell r="E351" t="str">
            <v>POSITIVA</v>
          </cell>
          <cell r="F351">
            <v>0</v>
          </cell>
          <cell r="G351">
            <v>17.37</v>
          </cell>
          <cell r="H351">
            <v>0</v>
          </cell>
          <cell r="I351">
            <v>14.24</v>
          </cell>
          <cell r="J351">
            <v>16.190000000000001</v>
          </cell>
          <cell r="K351">
            <v>17.16</v>
          </cell>
          <cell r="L351">
            <v>17.27</v>
          </cell>
          <cell r="M351">
            <v>17.37</v>
          </cell>
          <cell r="N351">
            <v>17.809999999999999</v>
          </cell>
          <cell r="O351">
            <v>17.37</v>
          </cell>
          <cell r="P351">
            <v>19.68</v>
          </cell>
          <cell r="Q351">
            <v>22.38</v>
          </cell>
          <cell r="R351">
            <v>23.72</v>
          </cell>
          <cell r="S351">
            <v>23.87</v>
          </cell>
          <cell r="T351">
            <v>24.01</v>
          </cell>
          <cell r="U351">
            <v>24.62</v>
          </cell>
          <cell r="V351">
            <v>24.01</v>
          </cell>
        </row>
        <row r="352">
          <cell r="B352" t="str">
            <v>F000204212</v>
          </cell>
          <cell r="C352">
            <v>522717120068307</v>
          </cell>
          <cell r="D352" t="str">
            <v>MINIPRESS 2mg GELCAP 1 BLST x 15 EA BR</v>
          </cell>
          <cell r="E352" t="str">
            <v>POSITIVA</v>
          </cell>
          <cell r="F352">
            <v>0</v>
          </cell>
          <cell r="G352">
            <v>30.39</v>
          </cell>
          <cell r="H352">
            <v>0</v>
          </cell>
          <cell r="I352">
            <v>24.91</v>
          </cell>
          <cell r="J352">
            <v>28.32</v>
          </cell>
          <cell r="K352">
            <v>30.02</v>
          </cell>
          <cell r="L352">
            <v>30.21</v>
          </cell>
          <cell r="M352">
            <v>30.39</v>
          </cell>
          <cell r="N352">
            <v>31.15</v>
          </cell>
          <cell r="O352">
            <v>30.39</v>
          </cell>
          <cell r="P352">
            <v>34.43</v>
          </cell>
          <cell r="Q352">
            <v>39.15</v>
          </cell>
          <cell r="R352">
            <v>41.5</v>
          </cell>
          <cell r="S352">
            <v>41.76</v>
          </cell>
          <cell r="T352">
            <v>42.01</v>
          </cell>
          <cell r="U352">
            <v>43.06</v>
          </cell>
          <cell r="V352">
            <v>42.01</v>
          </cell>
        </row>
        <row r="353">
          <cell r="B353" t="str">
            <v>F000204213</v>
          </cell>
          <cell r="C353">
            <v>522717120068407</v>
          </cell>
          <cell r="D353" t="str">
            <v>MINIPRESS 4mg GELCAP 1 BLST x 15 EA BR</v>
          </cell>
          <cell r="E353" t="str">
            <v>POSITIVA</v>
          </cell>
          <cell r="F353">
            <v>0</v>
          </cell>
          <cell r="G353">
            <v>41.52</v>
          </cell>
          <cell r="H353">
            <v>0</v>
          </cell>
          <cell r="I353">
            <v>34.04</v>
          </cell>
          <cell r="J353">
            <v>38.69</v>
          </cell>
          <cell r="K353">
            <v>41.02</v>
          </cell>
          <cell r="L353">
            <v>41.27</v>
          </cell>
          <cell r="M353">
            <v>41.52</v>
          </cell>
          <cell r="N353">
            <v>42.56</v>
          </cell>
          <cell r="O353">
            <v>41.52</v>
          </cell>
          <cell r="P353">
            <v>47.05</v>
          </cell>
          <cell r="Q353">
            <v>53.49</v>
          </cell>
          <cell r="R353">
            <v>56.71</v>
          </cell>
          <cell r="S353">
            <v>57.05</v>
          </cell>
          <cell r="T353">
            <v>57.4</v>
          </cell>
          <cell r="U353">
            <v>58.84</v>
          </cell>
          <cell r="V353">
            <v>57.4</v>
          </cell>
        </row>
        <row r="354">
          <cell r="B354" t="str">
            <v>F000146358</v>
          </cell>
          <cell r="C354">
            <v>522702001115315</v>
          </cell>
          <cell r="D354" t="str">
            <v>MINULET 1X21 TB</v>
          </cell>
          <cell r="E354" t="str">
            <v>POSITIVA</v>
          </cell>
          <cell r="F354">
            <v>0</v>
          </cell>
          <cell r="G354">
            <v>32.54</v>
          </cell>
          <cell r="H354">
            <v>0</v>
          </cell>
          <cell r="I354">
            <v>26.68</v>
          </cell>
          <cell r="J354">
            <v>30.32</v>
          </cell>
          <cell r="K354">
            <v>32.15</v>
          </cell>
          <cell r="L354">
            <v>32.340000000000003</v>
          </cell>
          <cell r="M354">
            <v>32.54</v>
          </cell>
          <cell r="N354">
            <v>33.35</v>
          </cell>
          <cell r="O354">
            <v>32.54</v>
          </cell>
          <cell r="P354">
            <v>36.880000000000003</v>
          </cell>
          <cell r="Q354">
            <v>41.92</v>
          </cell>
          <cell r="R354">
            <v>44.45</v>
          </cell>
          <cell r="S354">
            <v>44.71</v>
          </cell>
          <cell r="T354">
            <v>44.99</v>
          </cell>
          <cell r="U354">
            <v>46.1</v>
          </cell>
          <cell r="V354">
            <v>44.99</v>
          </cell>
        </row>
        <row r="355">
          <cell r="B355" t="str">
            <v>F000170696</v>
          </cell>
          <cell r="C355">
            <v>0</v>
          </cell>
          <cell r="D355" t="str">
            <v>MINULET 1X21 TB SAMPLE (TAX)</v>
          </cell>
          <cell r="E355" t="str">
            <v>POSITIVA</v>
          </cell>
          <cell r="F355">
            <v>0</v>
          </cell>
          <cell r="G355">
            <v>32.54</v>
          </cell>
          <cell r="H355">
            <v>0</v>
          </cell>
          <cell r="I355">
            <v>26.68</v>
          </cell>
          <cell r="J355">
            <v>30.32</v>
          </cell>
          <cell r="K355">
            <v>32.14</v>
          </cell>
          <cell r="L355">
            <v>32.340000000000003</v>
          </cell>
          <cell r="M355">
            <v>32.54</v>
          </cell>
          <cell r="N355">
            <v>33.35</v>
          </cell>
          <cell r="O355">
            <v>32.54</v>
          </cell>
          <cell r="P355">
            <v>36.880000000000003</v>
          </cell>
          <cell r="Q355">
            <v>41.91</v>
          </cell>
          <cell r="R355">
            <v>44.43</v>
          </cell>
          <cell r="S355">
            <v>44.7</v>
          </cell>
          <cell r="T355">
            <v>44.98</v>
          </cell>
          <cell r="U355">
            <v>46.1</v>
          </cell>
          <cell r="V355">
            <v>44.98</v>
          </cell>
        </row>
        <row r="356">
          <cell r="B356" t="str">
            <v>F000204101</v>
          </cell>
          <cell r="C356">
            <v>522718030077317</v>
          </cell>
          <cell r="D356" t="str">
            <v>MOTRIN 600mg FCT 1 PBTL x 30 EA BR</v>
          </cell>
          <cell r="E356" t="str">
            <v>POSITIVA</v>
          </cell>
          <cell r="F356">
            <v>0</v>
          </cell>
          <cell r="G356">
            <v>36.1</v>
          </cell>
          <cell r="H356">
            <v>0</v>
          </cell>
          <cell r="I356">
            <v>29.6</v>
          </cell>
          <cell r="J356">
            <v>33.64</v>
          </cell>
          <cell r="K356">
            <v>35.659999999999997</v>
          </cell>
          <cell r="L356">
            <v>35.880000000000003</v>
          </cell>
          <cell r="M356">
            <v>36.1</v>
          </cell>
          <cell r="N356">
            <v>37</v>
          </cell>
          <cell r="O356">
            <v>36.1</v>
          </cell>
          <cell r="P356">
            <v>40.92</v>
          </cell>
          <cell r="Q356">
            <v>46.51</v>
          </cell>
          <cell r="R356">
            <v>49.3</v>
          </cell>
          <cell r="S356">
            <v>49.6</v>
          </cell>
          <cell r="T356">
            <v>49.9</v>
          </cell>
          <cell r="U356">
            <v>51.15</v>
          </cell>
          <cell r="V356">
            <v>49.9</v>
          </cell>
        </row>
        <row r="357">
          <cell r="B357" t="str">
            <v>F000204245</v>
          </cell>
          <cell r="C357">
            <v>0</v>
          </cell>
          <cell r="D357" t="str">
            <v>MOTRIN 600mg FCT 1x6 EA BR SAM</v>
          </cell>
          <cell r="E357" t="str">
            <v>POSITIVA</v>
          </cell>
          <cell r="F357">
            <v>0</v>
          </cell>
          <cell r="G357">
            <v>7.23</v>
          </cell>
          <cell r="H357">
            <v>0</v>
          </cell>
          <cell r="I357">
            <v>5.92</v>
          </cell>
          <cell r="J357">
            <v>6.73</v>
          </cell>
          <cell r="K357">
            <v>7.14</v>
          </cell>
          <cell r="L357">
            <v>7.18</v>
          </cell>
          <cell r="M357">
            <v>7.23</v>
          </cell>
          <cell r="N357">
            <v>7.41</v>
          </cell>
          <cell r="O357">
            <v>7.23</v>
          </cell>
          <cell r="P357">
            <v>8.18</v>
          </cell>
          <cell r="Q357">
            <v>9.3000000000000007</v>
          </cell>
          <cell r="R357">
            <v>9.8699999999999992</v>
          </cell>
          <cell r="S357">
            <v>9.92</v>
          </cell>
          <cell r="T357">
            <v>9.99</v>
          </cell>
          <cell r="U357">
            <v>10.24</v>
          </cell>
          <cell r="V357">
            <v>9.99</v>
          </cell>
        </row>
        <row r="358">
          <cell r="B358" t="str">
            <v>F000204099</v>
          </cell>
          <cell r="C358">
            <v>522718030077217</v>
          </cell>
          <cell r="D358" t="str">
            <v>MOTRIN 600mg FCT 3BLST x 4 EA BR</v>
          </cell>
          <cell r="E358" t="str">
            <v>POSITIVA</v>
          </cell>
          <cell r="F358">
            <v>0</v>
          </cell>
          <cell r="G358">
            <v>14.45</v>
          </cell>
          <cell r="H358">
            <v>0</v>
          </cell>
          <cell r="I358">
            <v>11.84</v>
          </cell>
          <cell r="J358">
            <v>13.46</v>
          </cell>
          <cell r="K358">
            <v>14.28</v>
          </cell>
          <cell r="L358">
            <v>14.36</v>
          </cell>
          <cell r="M358">
            <v>14.45</v>
          </cell>
          <cell r="N358">
            <v>14.81</v>
          </cell>
          <cell r="O358">
            <v>14.45</v>
          </cell>
          <cell r="P358">
            <v>16.36</v>
          </cell>
          <cell r="Q358">
            <v>18.61</v>
          </cell>
          <cell r="R358">
            <v>19.739999999999998</v>
          </cell>
          <cell r="S358">
            <v>19.850000000000001</v>
          </cell>
          <cell r="T358">
            <v>19.98</v>
          </cell>
          <cell r="U358">
            <v>20.47</v>
          </cell>
          <cell r="V358">
            <v>19.98</v>
          </cell>
        </row>
        <row r="359">
          <cell r="B359" t="str">
            <v>F000034878</v>
          </cell>
          <cell r="C359" t="str">
            <v>NA</v>
          </cell>
          <cell r="D359" t="str">
            <v>NESTLE MATERNA TAB 1X30*</v>
          </cell>
          <cell r="E359" t="str">
            <v>NEUTRA</v>
          </cell>
          <cell r="F359">
            <v>0</v>
          </cell>
          <cell r="G359">
            <v>38.909999999999997</v>
          </cell>
          <cell r="H359">
            <v>0</v>
          </cell>
          <cell r="I359">
            <v>31.26</v>
          </cell>
          <cell r="J359">
            <v>35.97</v>
          </cell>
          <cell r="K359">
            <v>38.380000000000003</v>
          </cell>
          <cell r="L359">
            <v>38.64</v>
          </cell>
          <cell r="M359">
            <v>38.909999999999997</v>
          </cell>
          <cell r="N359">
            <v>39.99</v>
          </cell>
          <cell r="O359">
            <v>34.99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</row>
        <row r="360">
          <cell r="B360" t="str">
            <v>F000039164</v>
          </cell>
          <cell r="C360">
            <v>0</v>
          </cell>
          <cell r="D360" t="str">
            <v>NESTLE MATERNA TAB 1X30 SAM</v>
          </cell>
          <cell r="E360" t="str">
            <v>NEUTRA</v>
          </cell>
          <cell r="F360">
            <v>0</v>
          </cell>
          <cell r="G360">
            <v>38.909999999999997</v>
          </cell>
          <cell r="H360">
            <v>0</v>
          </cell>
          <cell r="I360">
            <v>31.26</v>
          </cell>
          <cell r="J360">
            <v>35.97</v>
          </cell>
          <cell r="K360">
            <v>38.380000000000003</v>
          </cell>
          <cell r="L360">
            <v>38.64</v>
          </cell>
          <cell r="M360">
            <v>38.909999999999997</v>
          </cell>
          <cell r="N360">
            <v>39.99</v>
          </cell>
          <cell r="O360">
            <v>34.99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B361" t="str">
            <v>F000034880</v>
          </cell>
          <cell r="C361">
            <v>0</v>
          </cell>
          <cell r="D361" t="str">
            <v>NESTLE MATERNA TAB 1X6 SAM</v>
          </cell>
          <cell r="E361" t="str">
            <v>NEUTRA</v>
          </cell>
          <cell r="F361">
            <v>0</v>
          </cell>
          <cell r="G361">
            <v>7.54</v>
          </cell>
          <cell r="H361">
            <v>0</v>
          </cell>
          <cell r="I361">
            <v>6.05</v>
          </cell>
          <cell r="J361">
            <v>6.97</v>
          </cell>
          <cell r="K361">
            <v>7.43</v>
          </cell>
          <cell r="L361">
            <v>7.48</v>
          </cell>
          <cell r="M361">
            <v>7.54</v>
          </cell>
          <cell r="N361">
            <v>7.75</v>
          </cell>
          <cell r="O361">
            <v>6.78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</row>
        <row r="362">
          <cell r="B362" t="str">
            <v>F000034879</v>
          </cell>
          <cell r="C362" t="str">
            <v>NA</v>
          </cell>
          <cell r="D362" t="str">
            <v>NESTLE MATERNA TAB 1X60*</v>
          </cell>
          <cell r="E362" t="str">
            <v>NEUTRA</v>
          </cell>
          <cell r="F362">
            <v>0</v>
          </cell>
          <cell r="G362">
            <v>72.319999999999993</v>
          </cell>
          <cell r="H362">
            <v>0</v>
          </cell>
          <cell r="I362">
            <v>58.11</v>
          </cell>
          <cell r="J362">
            <v>66.87</v>
          </cell>
          <cell r="K362">
            <v>71.349999999999994</v>
          </cell>
          <cell r="L362">
            <v>71.83</v>
          </cell>
          <cell r="M362">
            <v>72.319999999999993</v>
          </cell>
          <cell r="N362">
            <v>74.33</v>
          </cell>
          <cell r="O362">
            <v>65.040000000000006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</row>
        <row r="363">
          <cell r="B363" t="str">
            <v>F000128885</v>
          </cell>
          <cell r="C363">
            <v>522717110064417</v>
          </cell>
          <cell r="D363" t="str">
            <v>NEURONTIN 300mg CAP 1x30 BLST BR</v>
          </cell>
          <cell r="E363" t="str">
            <v>POSITIVA</v>
          </cell>
          <cell r="F363">
            <v>0</v>
          </cell>
          <cell r="G363">
            <v>121.66</v>
          </cell>
          <cell r="H363">
            <v>0</v>
          </cell>
          <cell r="I363">
            <v>99.76</v>
          </cell>
          <cell r="J363">
            <v>113.36</v>
          </cell>
          <cell r="K363">
            <v>120.19</v>
          </cell>
          <cell r="L363">
            <v>120.92</v>
          </cell>
          <cell r="M363">
            <v>121.66</v>
          </cell>
          <cell r="N363">
            <v>124.7</v>
          </cell>
          <cell r="O363">
            <v>121.66</v>
          </cell>
          <cell r="P363">
            <v>137.91</v>
          </cell>
          <cell r="Q363">
            <v>156.71</v>
          </cell>
          <cell r="R363">
            <v>166.16</v>
          </cell>
          <cell r="S363">
            <v>167.16</v>
          </cell>
          <cell r="T363">
            <v>168.19</v>
          </cell>
          <cell r="U363">
            <v>172.39</v>
          </cell>
          <cell r="V363">
            <v>168.19</v>
          </cell>
        </row>
        <row r="364">
          <cell r="B364" t="str">
            <v>F000128887</v>
          </cell>
          <cell r="C364">
            <v>522717110064617</v>
          </cell>
          <cell r="D364" t="str">
            <v>NEURONTIN 400mg CAP 1x30 BLST BR</v>
          </cell>
          <cell r="E364" t="str">
            <v>POSITIVA</v>
          </cell>
          <cell r="F364">
            <v>0</v>
          </cell>
          <cell r="G364">
            <v>148.07</v>
          </cell>
          <cell r="H364">
            <v>0</v>
          </cell>
          <cell r="I364">
            <v>121.41</v>
          </cell>
          <cell r="J364">
            <v>137.97</v>
          </cell>
          <cell r="K364">
            <v>146.28</v>
          </cell>
          <cell r="L364">
            <v>147.16999999999999</v>
          </cell>
          <cell r="M364">
            <v>148.07</v>
          </cell>
          <cell r="N364">
            <v>151.77000000000001</v>
          </cell>
          <cell r="O364">
            <v>148.07</v>
          </cell>
          <cell r="P364">
            <v>167.84</v>
          </cell>
          <cell r="Q364">
            <v>190.74</v>
          </cell>
          <cell r="R364">
            <v>202.22</v>
          </cell>
          <cell r="S364">
            <v>203.45</v>
          </cell>
          <cell r="T364">
            <v>204.69</v>
          </cell>
          <cell r="U364">
            <v>209.81</v>
          </cell>
          <cell r="V364">
            <v>204.69</v>
          </cell>
        </row>
        <row r="365">
          <cell r="B365" t="str">
            <v>F000089974</v>
          </cell>
          <cell r="C365">
            <v>522717110064317</v>
          </cell>
          <cell r="D365" t="str">
            <v>NEURONTIN 600mg TAB 1x27 BLST BR</v>
          </cell>
          <cell r="E365" t="str">
            <v>POSITIVA</v>
          </cell>
          <cell r="F365">
            <v>0</v>
          </cell>
          <cell r="G365">
            <v>175.16</v>
          </cell>
          <cell r="H365">
            <v>0</v>
          </cell>
          <cell r="I365">
            <v>143.63</v>
          </cell>
          <cell r="J365">
            <v>163.22</v>
          </cell>
          <cell r="K365">
            <v>173.05</v>
          </cell>
          <cell r="L365">
            <v>174.1</v>
          </cell>
          <cell r="M365">
            <v>175.16</v>
          </cell>
          <cell r="N365">
            <v>179.54</v>
          </cell>
          <cell r="O365">
            <v>175.16</v>
          </cell>
          <cell r="P365">
            <v>198.56</v>
          </cell>
          <cell r="Q365">
            <v>225.64</v>
          </cell>
          <cell r="R365">
            <v>239.23</v>
          </cell>
          <cell r="S365">
            <v>240.68</v>
          </cell>
          <cell r="T365">
            <v>242.15</v>
          </cell>
          <cell r="U365">
            <v>248.2</v>
          </cell>
          <cell r="V365">
            <v>242.15</v>
          </cell>
        </row>
        <row r="366">
          <cell r="B366" t="str">
            <v>F000028454</v>
          </cell>
          <cell r="C366">
            <v>552817060000217</v>
          </cell>
          <cell r="D366" t="str">
            <v>NIMENRIX 1X0.5ML VIAL+DIL PRTC+2N BR</v>
          </cell>
          <cell r="E366" t="str">
            <v>NEGATIVA</v>
          </cell>
          <cell r="F366">
            <v>0</v>
          </cell>
          <cell r="G366">
            <v>230.83</v>
          </cell>
          <cell r="H366">
            <v>0</v>
          </cell>
          <cell r="I366">
            <v>184.2</v>
          </cell>
          <cell r="J366">
            <v>212.87</v>
          </cell>
          <cell r="K366">
            <v>227.63</v>
          </cell>
          <cell r="L366">
            <v>229.22</v>
          </cell>
          <cell r="M366">
            <v>230.83</v>
          </cell>
          <cell r="N366">
            <v>237.51</v>
          </cell>
          <cell r="O366">
            <v>200.57</v>
          </cell>
          <cell r="P366">
            <v>247.09</v>
          </cell>
          <cell r="Q366">
            <v>284.35000000000002</v>
          </cell>
          <cell r="R366">
            <v>303.41000000000003</v>
          </cell>
          <cell r="S366">
            <v>305.45999999999998</v>
          </cell>
          <cell r="T366">
            <v>307.54000000000002</v>
          </cell>
          <cell r="U366">
            <v>316.13</v>
          </cell>
          <cell r="V366">
            <v>277.27</v>
          </cell>
        </row>
        <row r="367">
          <cell r="B367" t="str">
            <v>F000035534</v>
          </cell>
          <cell r="C367">
            <v>552817060000217</v>
          </cell>
          <cell r="D367" t="str">
            <v>NIMENRIX SFDPO 1X0.5ml GVL+SYR BR</v>
          </cell>
          <cell r="E367" t="str">
            <v>NEGATIVA</v>
          </cell>
          <cell r="F367">
            <v>0</v>
          </cell>
          <cell r="G367">
            <v>230.83</v>
          </cell>
          <cell r="H367">
            <v>0</v>
          </cell>
          <cell r="I367">
            <v>184.2</v>
          </cell>
          <cell r="J367">
            <v>212.87</v>
          </cell>
          <cell r="K367">
            <v>227.63</v>
          </cell>
          <cell r="L367">
            <v>229.22</v>
          </cell>
          <cell r="M367">
            <v>230.83</v>
          </cell>
          <cell r="N367">
            <v>237.51</v>
          </cell>
          <cell r="O367">
            <v>200.57</v>
          </cell>
          <cell r="P367">
            <v>247.09</v>
          </cell>
          <cell r="Q367">
            <v>284.35000000000002</v>
          </cell>
          <cell r="R367">
            <v>303.41000000000003</v>
          </cell>
          <cell r="S367">
            <v>305.45999999999998</v>
          </cell>
          <cell r="T367">
            <v>307.54000000000002</v>
          </cell>
          <cell r="U367">
            <v>316.13</v>
          </cell>
          <cell r="V367">
            <v>277.27</v>
          </cell>
        </row>
        <row r="368">
          <cell r="B368" t="str">
            <v>F000148748</v>
          </cell>
          <cell r="C368">
            <v>522702203117319</v>
          </cell>
          <cell r="D368" t="str">
            <v>NORDETTE 1x21 TB</v>
          </cell>
          <cell r="E368" t="str">
            <v>POSITIVA</v>
          </cell>
          <cell r="F368">
            <v>0</v>
          </cell>
          <cell r="G368">
            <v>6.87</v>
          </cell>
          <cell r="H368">
            <v>0</v>
          </cell>
          <cell r="I368">
            <v>5.63</v>
          </cell>
          <cell r="J368">
            <v>6.4</v>
          </cell>
          <cell r="K368">
            <v>6.78</v>
          </cell>
          <cell r="L368">
            <v>6.82</v>
          </cell>
          <cell r="M368">
            <v>6.87</v>
          </cell>
          <cell r="N368">
            <v>7.04</v>
          </cell>
          <cell r="O368">
            <v>6.87</v>
          </cell>
          <cell r="P368">
            <v>7.78</v>
          </cell>
          <cell r="Q368">
            <v>8.85</v>
          </cell>
          <cell r="R368">
            <v>9.3699999999999992</v>
          </cell>
          <cell r="S368">
            <v>9.43</v>
          </cell>
          <cell r="T368">
            <v>9.49</v>
          </cell>
          <cell r="U368">
            <v>9.73</v>
          </cell>
          <cell r="V368">
            <v>9.49</v>
          </cell>
        </row>
        <row r="369">
          <cell r="B369" t="str">
            <v>F000172944</v>
          </cell>
          <cell r="C369">
            <v>0</v>
          </cell>
          <cell r="D369" t="str">
            <v>NORDETTE 1X21 TB SAMPLE (TAX)</v>
          </cell>
          <cell r="E369" t="str">
            <v>POSITIVA</v>
          </cell>
          <cell r="F369">
            <v>0</v>
          </cell>
          <cell r="G369">
            <v>6.87</v>
          </cell>
          <cell r="H369">
            <v>0</v>
          </cell>
          <cell r="I369">
            <v>5.63</v>
          </cell>
          <cell r="J369">
            <v>6.4</v>
          </cell>
          <cell r="K369">
            <v>6.78</v>
          </cell>
          <cell r="L369">
            <v>6.82</v>
          </cell>
          <cell r="M369">
            <v>6.87</v>
          </cell>
          <cell r="N369">
            <v>7.04</v>
          </cell>
          <cell r="O369">
            <v>6.87</v>
          </cell>
          <cell r="P369">
            <v>7.78</v>
          </cell>
          <cell r="Q369">
            <v>8.84</v>
          </cell>
          <cell r="R369">
            <v>9.3699999999999992</v>
          </cell>
          <cell r="S369">
            <v>9.42</v>
          </cell>
          <cell r="T369">
            <v>9.49</v>
          </cell>
          <cell r="U369">
            <v>9.73</v>
          </cell>
          <cell r="V369">
            <v>9.49</v>
          </cell>
        </row>
        <row r="370">
          <cell r="B370" t="str">
            <v>F000148750</v>
          </cell>
          <cell r="C370">
            <v>522702204113317</v>
          </cell>
          <cell r="D370" t="str">
            <v>NORDETTE 3X21 TB</v>
          </cell>
          <cell r="E370" t="str">
            <v>POSITIVA</v>
          </cell>
          <cell r="F370">
            <v>0</v>
          </cell>
          <cell r="G370">
            <v>19.16</v>
          </cell>
          <cell r="H370">
            <v>0</v>
          </cell>
          <cell r="I370">
            <v>15.71</v>
          </cell>
          <cell r="J370">
            <v>17.850000000000001</v>
          </cell>
          <cell r="K370">
            <v>18.920000000000002</v>
          </cell>
          <cell r="L370">
            <v>19.04</v>
          </cell>
          <cell r="M370">
            <v>19.16</v>
          </cell>
          <cell r="N370">
            <v>19.63</v>
          </cell>
          <cell r="O370">
            <v>19.16</v>
          </cell>
          <cell r="P370">
            <v>21.71</v>
          </cell>
          <cell r="Q370">
            <v>24.68</v>
          </cell>
          <cell r="R370">
            <v>26.16</v>
          </cell>
          <cell r="S370">
            <v>26.32</v>
          </cell>
          <cell r="T370">
            <v>26.48</v>
          </cell>
          <cell r="U370">
            <v>27.14</v>
          </cell>
          <cell r="V370">
            <v>26.48</v>
          </cell>
        </row>
        <row r="371">
          <cell r="B371" t="str">
            <v>F000204215</v>
          </cell>
          <cell r="C371">
            <v>522717110065617</v>
          </cell>
          <cell r="D371" t="str">
            <v>NORVASC 10mg TAB 3 BLST x 10 EA BR</v>
          </cell>
          <cell r="E371" t="str">
            <v>POSITIVA</v>
          </cell>
          <cell r="F371">
            <v>0</v>
          </cell>
          <cell r="G371">
            <v>88.41</v>
          </cell>
          <cell r="H371">
            <v>0</v>
          </cell>
          <cell r="I371">
            <v>72.489999999999995</v>
          </cell>
          <cell r="J371">
            <v>82.38</v>
          </cell>
          <cell r="K371">
            <v>87.34</v>
          </cell>
          <cell r="L371">
            <v>87.87</v>
          </cell>
          <cell r="M371">
            <v>88.41</v>
          </cell>
          <cell r="N371">
            <v>90.62</v>
          </cell>
          <cell r="O371">
            <v>88.41</v>
          </cell>
          <cell r="P371">
            <v>100.21</v>
          </cell>
          <cell r="Q371">
            <v>113.89</v>
          </cell>
          <cell r="R371">
            <v>120.74</v>
          </cell>
          <cell r="S371">
            <v>121.48</v>
          </cell>
          <cell r="T371">
            <v>122.22</v>
          </cell>
          <cell r="U371">
            <v>125.28</v>
          </cell>
          <cell r="V371">
            <v>122.22</v>
          </cell>
        </row>
        <row r="372">
          <cell r="B372" t="str">
            <v>F000204210</v>
          </cell>
          <cell r="C372">
            <v>522717110065717</v>
          </cell>
          <cell r="D372" t="str">
            <v>NORVASC 10mg TAB 6 BLST x 10 EA BR</v>
          </cell>
          <cell r="E372" t="str">
            <v>POSITIVA</v>
          </cell>
          <cell r="F372">
            <v>0</v>
          </cell>
          <cell r="G372">
            <v>179.7</v>
          </cell>
          <cell r="H372">
            <v>0</v>
          </cell>
          <cell r="I372">
            <v>147.35</v>
          </cell>
          <cell r="J372">
            <v>167.45</v>
          </cell>
          <cell r="K372">
            <v>177.53</v>
          </cell>
          <cell r="L372">
            <v>178.61</v>
          </cell>
          <cell r="M372">
            <v>179.7</v>
          </cell>
          <cell r="N372">
            <v>184.19</v>
          </cell>
          <cell r="O372">
            <v>179.7</v>
          </cell>
          <cell r="P372">
            <v>203.7</v>
          </cell>
          <cell r="Q372">
            <v>231.49</v>
          </cell>
          <cell r="R372">
            <v>245.42</v>
          </cell>
          <cell r="S372">
            <v>246.92</v>
          </cell>
          <cell r="T372">
            <v>248.42</v>
          </cell>
          <cell r="U372">
            <v>254.63</v>
          </cell>
          <cell r="V372">
            <v>248.42</v>
          </cell>
        </row>
        <row r="373">
          <cell r="B373" t="str">
            <v>F000204224</v>
          </cell>
          <cell r="C373">
            <v>522717110066017</v>
          </cell>
          <cell r="D373" t="str">
            <v>NORVASC 5mg TAB 1 BLST x 10 EA BR</v>
          </cell>
          <cell r="E373" t="str">
            <v>POSITIVA</v>
          </cell>
          <cell r="F373">
            <v>0</v>
          </cell>
          <cell r="G373">
            <v>15.19</v>
          </cell>
          <cell r="H373">
            <v>0</v>
          </cell>
          <cell r="I373">
            <v>12.45</v>
          </cell>
          <cell r="J373">
            <v>14.15</v>
          </cell>
          <cell r="K373">
            <v>15.01</v>
          </cell>
          <cell r="L373">
            <v>15.1</v>
          </cell>
          <cell r="M373">
            <v>15.19</v>
          </cell>
          <cell r="N373">
            <v>15.57</v>
          </cell>
          <cell r="O373">
            <v>15.19</v>
          </cell>
          <cell r="P373">
            <v>17.21</v>
          </cell>
          <cell r="Q373">
            <v>19.559999999999999</v>
          </cell>
          <cell r="R373">
            <v>20.75</v>
          </cell>
          <cell r="S373">
            <v>20.87</v>
          </cell>
          <cell r="T373">
            <v>21</v>
          </cell>
          <cell r="U373">
            <v>21.52</v>
          </cell>
          <cell r="V373">
            <v>21</v>
          </cell>
        </row>
        <row r="374">
          <cell r="B374" t="str">
            <v>F000204225</v>
          </cell>
          <cell r="C374">
            <v>0</v>
          </cell>
          <cell r="D374" t="str">
            <v>NORVASC 5mg TAB 1 BLST x 6 EA BR SAM</v>
          </cell>
          <cell r="E374" t="str">
            <v>POSITIVA</v>
          </cell>
          <cell r="F374">
            <v>0</v>
          </cell>
          <cell r="G374">
            <v>7.19</v>
          </cell>
          <cell r="H374">
            <v>0</v>
          </cell>
          <cell r="I374">
            <v>5.89</v>
          </cell>
          <cell r="J374">
            <v>6.69</v>
          </cell>
          <cell r="K374">
            <v>7.1</v>
          </cell>
          <cell r="L374">
            <v>7.14</v>
          </cell>
          <cell r="M374">
            <v>7.19</v>
          </cell>
          <cell r="N374">
            <v>7.36</v>
          </cell>
          <cell r="O374">
            <v>7.19</v>
          </cell>
          <cell r="P374">
            <v>8.14</v>
          </cell>
          <cell r="Q374">
            <v>9.24</v>
          </cell>
          <cell r="R374">
            <v>9.81</v>
          </cell>
          <cell r="S374">
            <v>9.8699999999999992</v>
          </cell>
          <cell r="T374">
            <v>9.93</v>
          </cell>
          <cell r="U374">
            <v>10.17</v>
          </cell>
          <cell r="V374">
            <v>9.93</v>
          </cell>
        </row>
        <row r="375">
          <cell r="B375" t="str">
            <v>F000204214</v>
          </cell>
          <cell r="C375">
            <v>522717110065917</v>
          </cell>
          <cell r="D375" t="str">
            <v>NORVASC 5mg TAB 3 BLST x 10 EA BR</v>
          </cell>
          <cell r="E375" t="str">
            <v>POSITIVA</v>
          </cell>
          <cell r="F375">
            <v>0</v>
          </cell>
          <cell r="G375">
            <v>44.94</v>
          </cell>
          <cell r="H375">
            <v>0</v>
          </cell>
          <cell r="I375">
            <v>36.85</v>
          </cell>
          <cell r="J375">
            <v>41.87</v>
          </cell>
          <cell r="K375">
            <v>44.39</v>
          </cell>
          <cell r="L375">
            <v>44.66</v>
          </cell>
          <cell r="M375">
            <v>44.94</v>
          </cell>
          <cell r="N375">
            <v>46.06</v>
          </cell>
          <cell r="O375">
            <v>44.94</v>
          </cell>
          <cell r="P375">
            <v>50.94</v>
          </cell>
          <cell r="Q375">
            <v>57.88</v>
          </cell>
          <cell r="R375">
            <v>61.37</v>
          </cell>
          <cell r="S375">
            <v>61.74</v>
          </cell>
          <cell r="T375">
            <v>62.12</v>
          </cell>
          <cell r="U375">
            <v>63.68</v>
          </cell>
          <cell r="V375">
            <v>62.12</v>
          </cell>
        </row>
        <row r="376">
          <cell r="B376" t="str">
            <v>F000204209</v>
          </cell>
          <cell r="C376">
            <v>522717110066117</v>
          </cell>
          <cell r="D376" t="str">
            <v>NORVASC 5mg TAB 6 BLST x 10 EA BR</v>
          </cell>
          <cell r="E376" t="str">
            <v>POSITIVA</v>
          </cell>
          <cell r="F376">
            <v>0</v>
          </cell>
          <cell r="G376">
            <v>91.21</v>
          </cell>
          <cell r="H376">
            <v>0</v>
          </cell>
          <cell r="I376">
            <v>74.790000000000006</v>
          </cell>
          <cell r="J376">
            <v>84.99</v>
          </cell>
          <cell r="K376">
            <v>90.11</v>
          </cell>
          <cell r="L376">
            <v>90.65</v>
          </cell>
          <cell r="M376">
            <v>91.21</v>
          </cell>
          <cell r="N376">
            <v>93.49</v>
          </cell>
          <cell r="O376">
            <v>91.21</v>
          </cell>
          <cell r="P376">
            <v>103.39</v>
          </cell>
          <cell r="Q376">
            <v>117.49</v>
          </cell>
          <cell r="R376">
            <v>124.57</v>
          </cell>
          <cell r="S376">
            <v>125.32</v>
          </cell>
          <cell r="T376">
            <v>126.09</v>
          </cell>
          <cell r="U376">
            <v>129.24</v>
          </cell>
          <cell r="V376">
            <v>126.09</v>
          </cell>
        </row>
        <row r="377">
          <cell r="B377" t="str">
            <v>F000129418</v>
          </cell>
          <cell r="C377">
            <v>522718010072617</v>
          </cell>
          <cell r="D377" t="str">
            <v>OLMETEC 20mg TAB 1 BLST x 10 EA BR</v>
          </cell>
          <cell r="E377" t="str">
            <v>POSITIVA</v>
          </cell>
          <cell r="F377">
            <v>0</v>
          </cell>
          <cell r="G377">
            <v>32.909999999999997</v>
          </cell>
          <cell r="H377">
            <v>0</v>
          </cell>
          <cell r="I377">
            <v>26.98</v>
          </cell>
          <cell r="J377">
            <v>30.66</v>
          </cell>
          <cell r="K377">
            <v>32.51</v>
          </cell>
          <cell r="L377">
            <v>32.71</v>
          </cell>
          <cell r="M377">
            <v>32.909999999999997</v>
          </cell>
          <cell r="N377">
            <v>33.729999999999997</v>
          </cell>
          <cell r="O377">
            <v>32.909999999999997</v>
          </cell>
          <cell r="P377">
            <v>37.29</v>
          </cell>
          <cell r="Q377">
            <v>42.39</v>
          </cell>
          <cell r="R377">
            <v>44.94</v>
          </cell>
          <cell r="S377">
            <v>45.22</v>
          </cell>
          <cell r="T377">
            <v>45.49</v>
          </cell>
          <cell r="U377">
            <v>46.63</v>
          </cell>
          <cell r="V377">
            <v>45.49</v>
          </cell>
        </row>
        <row r="378">
          <cell r="B378" t="str">
            <v>F000204235</v>
          </cell>
          <cell r="C378">
            <v>0</v>
          </cell>
          <cell r="D378" t="str">
            <v>OLMETEC 20mg TAB 1x5 EA BR SAM</v>
          </cell>
          <cell r="E378" t="str">
            <v>POSITIVA</v>
          </cell>
          <cell r="F378">
            <v>0</v>
          </cell>
          <cell r="G378">
            <v>16.46</v>
          </cell>
          <cell r="H378">
            <v>0</v>
          </cell>
          <cell r="I378">
            <v>13.49</v>
          </cell>
          <cell r="J378">
            <v>15.33</v>
          </cell>
          <cell r="K378">
            <v>16.260000000000002</v>
          </cell>
          <cell r="L378">
            <v>16.36</v>
          </cell>
          <cell r="M378">
            <v>16.46</v>
          </cell>
          <cell r="N378">
            <v>16.87</v>
          </cell>
          <cell r="O378">
            <v>16.46</v>
          </cell>
          <cell r="P378">
            <v>18.64</v>
          </cell>
          <cell r="Q378">
            <v>21.19</v>
          </cell>
          <cell r="R378">
            <v>22.47</v>
          </cell>
          <cell r="S378">
            <v>22.61</v>
          </cell>
          <cell r="T378">
            <v>22.75</v>
          </cell>
          <cell r="U378">
            <v>23.32</v>
          </cell>
          <cell r="V378">
            <v>22.75</v>
          </cell>
        </row>
        <row r="379">
          <cell r="B379" t="str">
            <v>F000204216</v>
          </cell>
          <cell r="C379">
            <v>522718010072817</v>
          </cell>
          <cell r="D379" t="str">
            <v>OLMETEC 20mg TAB 3 BLST x 10 EA BR</v>
          </cell>
          <cell r="E379" t="str">
            <v>POSITIVA</v>
          </cell>
          <cell r="F379">
            <v>0</v>
          </cell>
          <cell r="G379">
            <v>99.45</v>
          </cell>
          <cell r="H379">
            <v>0</v>
          </cell>
          <cell r="I379">
            <v>81.540000000000006</v>
          </cell>
          <cell r="J379">
            <v>92.67</v>
          </cell>
          <cell r="K379">
            <v>98.25</v>
          </cell>
          <cell r="L379">
            <v>98.84</v>
          </cell>
          <cell r="M379">
            <v>99.45</v>
          </cell>
          <cell r="N379">
            <v>101.93</v>
          </cell>
          <cell r="O379">
            <v>99.45</v>
          </cell>
          <cell r="P379">
            <v>112.72</v>
          </cell>
          <cell r="Q379">
            <v>128.11000000000001</v>
          </cell>
          <cell r="R379">
            <v>135.82</v>
          </cell>
          <cell r="S379">
            <v>136.63999999999999</v>
          </cell>
          <cell r="T379">
            <v>137.47999999999999</v>
          </cell>
          <cell r="U379">
            <v>140.91</v>
          </cell>
          <cell r="V379">
            <v>137.47999999999999</v>
          </cell>
        </row>
        <row r="380">
          <cell r="B380" t="str">
            <v>F000129420</v>
          </cell>
          <cell r="C380">
            <v>522718010072717</v>
          </cell>
          <cell r="D380" t="str">
            <v>OLMETEC 40mg TAB 1 BLST X 10 EA BR</v>
          </cell>
          <cell r="E380" t="str">
            <v>POSITIVA</v>
          </cell>
          <cell r="F380">
            <v>0</v>
          </cell>
          <cell r="G380">
            <v>38.04</v>
          </cell>
          <cell r="H380">
            <v>0</v>
          </cell>
          <cell r="I380">
            <v>31.19</v>
          </cell>
          <cell r="J380">
            <v>35.450000000000003</v>
          </cell>
          <cell r="K380">
            <v>37.58</v>
          </cell>
          <cell r="L380">
            <v>37.81</v>
          </cell>
          <cell r="M380">
            <v>38.04</v>
          </cell>
          <cell r="N380">
            <v>38.99</v>
          </cell>
          <cell r="O380">
            <v>38.04</v>
          </cell>
          <cell r="P380">
            <v>43.11</v>
          </cell>
          <cell r="Q380">
            <v>49.01</v>
          </cell>
          <cell r="R380">
            <v>51.95</v>
          </cell>
          <cell r="S380">
            <v>52.27</v>
          </cell>
          <cell r="T380">
            <v>52.59</v>
          </cell>
          <cell r="U380">
            <v>53.9</v>
          </cell>
          <cell r="V380">
            <v>52.59</v>
          </cell>
        </row>
        <row r="381">
          <cell r="B381" t="str">
            <v>F000204217</v>
          </cell>
          <cell r="C381">
            <v>522718010072917</v>
          </cell>
          <cell r="D381" t="str">
            <v>OLMETEC 40mg TAB 3 BLST X 10 EA BR</v>
          </cell>
          <cell r="E381" t="str">
            <v>POSITIVA</v>
          </cell>
          <cell r="F381">
            <v>0</v>
          </cell>
          <cell r="G381">
            <v>114.43</v>
          </cell>
          <cell r="H381">
            <v>0</v>
          </cell>
          <cell r="I381">
            <v>93.83</v>
          </cell>
          <cell r="J381">
            <v>106.63</v>
          </cell>
          <cell r="K381">
            <v>113.05</v>
          </cell>
          <cell r="L381">
            <v>113.74</v>
          </cell>
          <cell r="M381">
            <v>114.43</v>
          </cell>
          <cell r="N381">
            <v>117.29</v>
          </cell>
          <cell r="O381">
            <v>114.43</v>
          </cell>
          <cell r="P381">
            <v>129.71</v>
          </cell>
          <cell r="Q381">
            <v>147.41</v>
          </cell>
          <cell r="R381">
            <v>156.28</v>
          </cell>
          <cell r="S381">
            <v>157.24</v>
          </cell>
          <cell r="T381">
            <v>158.19</v>
          </cell>
          <cell r="U381">
            <v>162.15</v>
          </cell>
          <cell r="V381">
            <v>158.19</v>
          </cell>
        </row>
        <row r="382">
          <cell r="B382" t="str">
            <v>F000204242</v>
          </cell>
          <cell r="C382">
            <v>0</v>
          </cell>
          <cell r="D382" t="str">
            <v>OLMETEC AMLO 20mg/5mg FCT 1x5 EA BR SAM</v>
          </cell>
          <cell r="E382" t="str">
            <v>POSITIVA</v>
          </cell>
          <cell r="F382">
            <v>0</v>
          </cell>
          <cell r="G382">
            <v>15.18</v>
          </cell>
          <cell r="H382">
            <v>0</v>
          </cell>
          <cell r="I382">
            <v>12.44</v>
          </cell>
          <cell r="J382">
            <v>14.14</v>
          </cell>
          <cell r="K382">
            <v>14.99</v>
          </cell>
          <cell r="L382">
            <v>15.08</v>
          </cell>
          <cell r="M382">
            <v>15.18</v>
          </cell>
          <cell r="N382">
            <v>15.55</v>
          </cell>
          <cell r="O382">
            <v>15.18</v>
          </cell>
          <cell r="P382">
            <v>17.190000000000001</v>
          </cell>
          <cell r="Q382">
            <v>19.54</v>
          </cell>
          <cell r="R382">
            <v>20.72</v>
          </cell>
          <cell r="S382">
            <v>20.84</v>
          </cell>
          <cell r="T382">
            <v>20.98</v>
          </cell>
          <cell r="U382">
            <v>21.49</v>
          </cell>
          <cell r="V382">
            <v>20.98</v>
          </cell>
        </row>
        <row r="383">
          <cell r="B383" t="str">
            <v>F000204221</v>
          </cell>
          <cell r="C383">
            <v>522717110063217</v>
          </cell>
          <cell r="D383" t="str">
            <v>OLMETEC AMLO 20mg/5mg FCT 3x10 EA BR</v>
          </cell>
          <cell r="E383" t="str">
            <v>POSITIVA</v>
          </cell>
          <cell r="F383">
            <v>0</v>
          </cell>
          <cell r="G383">
            <v>91.11</v>
          </cell>
          <cell r="H383">
            <v>0</v>
          </cell>
          <cell r="I383">
            <v>74.709999999999994</v>
          </cell>
          <cell r="J383">
            <v>84.9</v>
          </cell>
          <cell r="K383">
            <v>90.01</v>
          </cell>
          <cell r="L383">
            <v>90.56</v>
          </cell>
          <cell r="M383">
            <v>91.11</v>
          </cell>
          <cell r="N383">
            <v>93.39</v>
          </cell>
          <cell r="O383">
            <v>91.11</v>
          </cell>
          <cell r="P383">
            <v>103.28</v>
          </cell>
          <cell r="Q383">
            <v>117.37</v>
          </cell>
          <cell r="R383">
            <v>124.43</v>
          </cell>
          <cell r="S383">
            <v>125.19</v>
          </cell>
          <cell r="T383">
            <v>125.96</v>
          </cell>
          <cell r="U383">
            <v>129.11000000000001</v>
          </cell>
          <cell r="V383">
            <v>125.96</v>
          </cell>
        </row>
        <row r="384">
          <cell r="B384" t="str">
            <v>F000204244</v>
          </cell>
          <cell r="C384">
            <v>0</v>
          </cell>
          <cell r="D384" t="str">
            <v>OLMETEC AMLO 40mg/10mg FCT 1x5 EA BR SAM</v>
          </cell>
          <cell r="E384" t="str">
            <v>POSITIVA</v>
          </cell>
          <cell r="F384">
            <v>0</v>
          </cell>
          <cell r="G384">
            <v>17.16</v>
          </cell>
          <cell r="H384">
            <v>0</v>
          </cell>
          <cell r="I384">
            <v>14.07</v>
          </cell>
          <cell r="J384">
            <v>15.98</v>
          </cell>
          <cell r="K384">
            <v>16.95</v>
          </cell>
          <cell r="L384">
            <v>17.05</v>
          </cell>
          <cell r="M384">
            <v>17.16</v>
          </cell>
          <cell r="N384">
            <v>17.579999999999998</v>
          </cell>
          <cell r="O384">
            <v>17.16</v>
          </cell>
          <cell r="P384">
            <v>19.45</v>
          </cell>
          <cell r="Q384">
            <v>22.09</v>
          </cell>
          <cell r="R384">
            <v>23.43</v>
          </cell>
          <cell r="S384">
            <v>23.57</v>
          </cell>
          <cell r="T384">
            <v>23.72</v>
          </cell>
          <cell r="U384">
            <v>24.3</v>
          </cell>
          <cell r="V384">
            <v>23.72</v>
          </cell>
        </row>
        <row r="385">
          <cell r="B385" t="str">
            <v>F000204223</v>
          </cell>
          <cell r="C385">
            <v>522717110062817</v>
          </cell>
          <cell r="D385" t="str">
            <v>OLMETEC AMLO 40mg/10mg FCT 3x10 EA BR</v>
          </cell>
          <cell r="E385" t="str">
            <v>POSITIVA</v>
          </cell>
          <cell r="F385">
            <v>0</v>
          </cell>
          <cell r="G385">
            <v>102.98</v>
          </cell>
          <cell r="H385">
            <v>0</v>
          </cell>
          <cell r="I385">
            <v>84.44</v>
          </cell>
          <cell r="J385">
            <v>95.96</v>
          </cell>
          <cell r="K385">
            <v>101.74</v>
          </cell>
          <cell r="L385">
            <v>102.36</v>
          </cell>
          <cell r="M385">
            <v>102.98</v>
          </cell>
          <cell r="N385">
            <v>105.56</v>
          </cell>
          <cell r="O385">
            <v>102.98</v>
          </cell>
          <cell r="P385">
            <v>116.73</v>
          </cell>
          <cell r="Q385">
            <v>132.66</v>
          </cell>
          <cell r="R385">
            <v>140.65</v>
          </cell>
          <cell r="S385">
            <v>141.51</v>
          </cell>
          <cell r="T385">
            <v>142.37</v>
          </cell>
          <cell r="U385">
            <v>145.93</v>
          </cell>
          <cell r="V385">
            <v>142.37</v>
          </cell>
        </row>
        <row r="386">
          <cell r="B386" t="str">
            <v>F000204243</v>
          </cell>
          <cell r="C386">
            <v>0</v>
          </cell>
          <cell r="D386" t="str">
            <v>OLMETEC AMLO 40mg/5mg FCT 1x5 EA BR SAM</v>
          </cell>
          <cell r="E386" t="str">
            <v>POSITIVA</v>
          </cell>
          <cell r="F386">
            <v>0</v>
          </cell>
          <cell r="G386">
            <v>17.16</v>
          </cell>
          <cell r="H386">
            <v>0</v>
          </cell>
          <cell r="I386">
            <v>14.07</v>
          </cell>
          <cell r="J386">
            <v>15.98</v>
          </cell>
          <cell r="K386">
            <v>16.95</v>
          </cell>
          <cell r="L386">
            <v>17.05</v>
          </cell>
          <cell r="M386">
            <v>17.16</v>
          </cell>
          <cell r="N386">
            <v>17.579999999999998</v>
          </cell>
          <cell r="O386">
            <v>17.16</v>
          </cell>
          <cell r="P386">
            <v>19.45</v>
          </cell>
          <cell r="Q386">
            <v>22.09</v>
          </cell>
          <cell r="R386">
            <v>23.43</v>
          </cell>
          <cell r="S386">
            <v>23.57</v>
          </cell>
          <cell r="T386">
            <v>23.72</v>
          </cell>
          <cell r="U386">
            <v>24.3</v>
          </cell>
          <cell r="V386">
            <v>23.72</v>
          </cell>
        </row>
        <row r="387">
          <cell r="B387" t="str">
            <v>F000204222</v>
          </cell>
          <cell r="C387">
            <v>522717110063417</v>
          </cell>
          <cell r="D387" t="str">
            <v>OLMETEC AMLO 40mg/5mg FCT 3x10 EA BR</v>
          </cell>
          <cell r="E387" t="str">
            <v>POSITIVA</v>
          </cell>
          <cell r="F387">
            <v>0</v>
          </cell>
          <cell r="G387">
            <v>102.98</v>
          </cell>
          <cell r="H387">
            <v>0</v>
          </cell>
          <cell r="I387">
            <v>84.44</v>
          </cell>
          <cell r="J387">
            <v>95.96</v>
          </cell>
          <cell r="K387">
            <v>101.74</v>
          </cell>
          <cell r="L387">
            <v>102.36</v>
          </cell>
          <cell r="M387">
            <v>102.98</v>
          </cell>
          <cell r="N387">
            <v>105.56</v>
          </cell>
          <cell r="O387">
            <v>102.98</v>
          </cell>
          <cell r="P387">
            <v>116.73</v>
          </cell>
          <cell r="Q387">
            <v>132.66</v>
          </cell>
          <cell r="R387">
            <v>140.65</v>
          </cell>
          <cell r="S387">
            <v>141.51</v>
          </cell>
          <cell r="T387">
            <v>142.37</v>
          </cell>
          <cell r="U387">
            <v>145.93</v>
          </cell>
          <cell r="V387">
            <v>142.37</v>
          </cell>
        </row>
        <row r="388">
          <cell r="B388" t="str">
            <v>F000204218</v>
          </cell>
          <cell r="C388">
            <v>522718010071117</v>
          </cell>
          <cell r="D388" t="str">
            <v>OLMETEC HCT 20/12,5mg TAB 1x30 EA BR</v>
          </cell>
          <cell r="E388" t="str">
            <v>POSITIVA</v>
          </cell>
          <cell r="F388">
            <v>0</v>
          </cell>
          <cell r="G388">
            <v>96.06</v>
          </cell>
          <cell r="H388">
            <v>0</v>
          </cell>
          <cell r="I388">
            <v>78.760000000000005</v>
          </cell>
          <cell r="J388">
            <v>89.51</v>
          </cell>
          <cell r="K388">
            <v>94.9</v>
          </cell>
          <cell r="L388">
            <v>95.47</v>
          </cell>
          <cell r="M388">
            <v>96.06</v>
          </cell>
          <cell r="N388">
            <v>98.46</v>
          </cell>
          <cell r="O388">
            <v>96.06</v>
          </cell>
          <cell r="P388">
            <v>108.88</v>
          </cell>
          <cell r="Q388">
            <v>123.74</v>
          </cell>
          <cell r="R388">
            <v>131.19</v>
          </cell>
          <cell r="S388">
            <v>131.97999999999999</v>
          </cell>
          <cell r="T388">
            <v>132.79</v>
          </cell>
          <cell r="U388">
            <v>136.12</v>
          </cell>
          <cell r="V388">
            <v>132.79</v>
          </cell>
        </row>
        <row r="389">
          <cell r="B389" t="str">
            <v>F000204236</v>
          </cell>
          <cell r="C389">
            <v>0</v>
          </cell>
          <cell r="D389" t="str">
            <v>OLMETEC HCT 20/12,5mg TAB 1x5 EA BR SAM</v>
          </cell>
          <cell r="E389" t="str">
            <v>POSITIVA</v>
          </cell>
          <cell r="F389">
            <v>0</v>
          </cell>
          <cell r="G389">
            <v>15.99</v>
          </cell>
          <cell r="H389">
            <v>0</v>
          </cell>
          <cell r="I389">
            <v>13.11</v>
          </cell>
          <cell r="J389">
            <v>14.89</v>
          </cell>
          <cell r="K389">
            <v>15.79</v>
          </cell>
          <cell r="L389">
            <v>15.89</v>
          </cell>
          <cell r="M389">
            <v>15.99</v>
          </cell>
          <cell r="N389">
            <v>16.38</v>
          </cell>
          <cell r="O389">
            <v>15.99</v>
          </cell>
          <cell r="P389">
            <v>18.12</v>
          </cell>
          <cell r="Q389">
            <v>20.58</v>
          </cell>
          <cell r="R389">
            <v>21.82</v>
          </cell>
          <cell r="S389">
            <v>21.96</v>
          </cell>
          <cell r="T389">
            <v>22.1</v>
          </cell>
          <cell r="U389">
            <v>22.64</v>
          </cell>
          <cell r="V389">
            <v>22.1</v>
          </cell>
        </row>
        <row r="390">
          <cell r="B390" t="str">
            <v>F000204219</v>
          </cell>
          <cell r="C390">
            <v>522718010071217</v>
          </cell>
          <cell r="D390" t="str">
            <v>OLMETEC HCT 40/12,5mg TAB 1x30 EA BR</v>
          </cell>
          <cell r="E390" t="str">
            <v>POSITIVA</v>
          </cell>
          <cell r="F390">
            <v>0</v>
          </cell>
          <cell r="G390">
            <v>109.43</v>
          </cell>
          <cell r="H390">
            <v>0</v>
          </cell>
          <cell r="I390">
            <v>89.73</v>
          </cell>
          <cell r="J390">
            <v>101.97</v>
          </cell>
          <cell r="K390">
            <v>108.11</v>
          </cell>
          <cell r="L390">
            <v>108.77</v>
          </cell>
          <cell r="M390">
            <v>109.43</v>
          </cell>
          <cell r="N390">
            <v>112.17</v>
          </cell>
          <cell r="O390">
            <v>109.43</v>
          </cell>
          <cell r="P390">
            <v>124.04</v>
          </cell>
          <cell r="Q390">
            <v>140.97</v>
          </cell>
          <cell r="R390">
            <v>149.46</v>
          </cell>
          <cell r="S390">
            <v>150.37</v>
          </cell>
          <cell r="T390">
            <v>151.28</v>
          </cell>
          <cell r="U390">
            <v>155.07</v>
          </cell>
          <cell r="V390">
            <v>151.28</v>
          </cell>
        </row>
        <row r="391">
          <cell r="B391" t="str">
            <v>F000204220</v>
          </cell>
          <cell r="C391">
            <v>522718010071317</v>
          </cell>
          <cell r="D391" t="str">
            <v>OLMETEC HCT 40/25mg TAB 1x30 EA BR</v>
          </cell>
          <cell r="E391" t="str">
            <v>POSITIVA</v>
          </cell>
          <cell r="F391">
            <v>0</v>
          </cell>
          <cell r="G391">
            <v>109.43</v>
          </cell>
          <cell r="H391">
            <v>0</v>
          </cell>
          <cell r="I391">
            <v>89.73</v>
          </cell>
          <cell r="J391">
            <v>101.97</v>
          </cell>
          <cell r="K391">
            <v>108.11</v>
          </cell>
          <cell r="L391">
            <v>108.77</v>
          </cell>
          <cell r="M391">
            <v>109.43</v>
          </cell>
          <cell r="N391">
            <v>112.17</v>
          </cell>
          <cell r="O391">
            <v>109.43</v>
          </cell>
          <cell r="P391">
            <v>124.04</v>
          </cell>
          <cell r="Q391">
            <v>140.97</v>
          </cell>
          <cell r="R391">
            <v>149.46</v>
          </cell>
          <cell r="S391">
            <v>150.37</v>
          </cell>
          <cell r="T391">
            <v>151.28</v>
          </cell>
          <cell r="U391">
            <v>155.07</v>
          </cell>
          <cell r="V391">
            <v>151.28</v>
          </cell>
        </row>
        <row r="392">
          <cell r="B392" t="str">
            <v>F000113287</v>
          </cell>
          <cell r="C392">
            <v>522717110062317</v>
          </cell>
          <cell r="D392" t="str">
            <v>PLATAMINE 10mg/ml SSOL 1x15mlPVL BR</v>
          </cell>
          <cell r="E392" t="str">
            <v>POSITIVA</v>
          </cell>
          <cell r="F392">
            <v>0</v>
          </cell>
          <cell r="G392">
            <v>210.35</v>
          </cell>
          <cell r="H392">
            <v>0</v>
          </cell>
          <cell r="I392">
            <v>172.48</v>
          </cell>
          <cell r="J392">
            <v>196.01</v>
          </cell>
          <cell r="K392">
            <v>207.82</v>
          </cell>
          <cell r="L392">
            <v>209.08</v>
          </cell>
          <cell r="M392">
            <v>210.35</v>
          </cell>
          <cell r="N392">
            <v>215.61</v>
          </cell>
          <cell r="O392">
            <v>210.35</v>
          </cell>
          <cell r="P392">
            <v>238.44</v>
          </cell>
          <cell r="Q392">
            <v>270.97000000000003</v>
          </cell>
          <cell r="R392">
            <v>287.3</v>
          </cell>
          <cell r="S392">
            <v>289.04000000000002</v>
          </cell>
          <cell r="T392">
            <v>290.8</v>
          </cell>
          <cell r="U392">
            <v>298.07</v>
          </cell>
          <cell r="V392">
            <v>290.8</v>
          </cell>
        </row>
        <row r="393">
          <cell r="B393" t="str">
            <v>F000113289</v>
          </cell>
          <cell r="C393">
            <v>522717110062417</v>
          </cell>
          <cell r="D393" t="str">
            <v>PLATAMINE 10mg/ml SSOL 1x45ml PVL BR</v>
          </cell>
          <cell r="E393" t="str">
            <v>POSITIVA</v>
          </cell>
          <cell r="F393">
            <v>0</v>
          </cell>
          <cell r="G393">
            <v>633.78</v>
          </cell>
          <cell r="H393">
            <v>0</v>
          </cell>
          <cell r="I393">
            <v>519.69000000000005</v>
          </cell>
          <cell r="J393">
            <v>590.57000000000005</v>
          </cell>
          <cell r="K393">
            <v>626.15</v>
          </cell>
          <cell r="L393">
            <v>629.94000000000005</v>
          </cell>
          <cell r="M393">
            <v>633.78</v>
          </cell>
          <cell r="N393">
            <v>649.63</v>
          </cell>
          <cell r="O393">
            <v>633.78</v>
          </cell>
          <cell r="P393">
            <v>718.44</v>
          </cell>
          <cell r="Q393">
            <v>816.43</v>
          </cell>
          <cell r="R393">
            <v>865.62</v>
          </cell>
          <cell r="S393">
            <v>870.86</v>
          </cell>
          <cell r="T393">
            <v>876.17</v>
          </cell>
          <cell r="U393">
            <v>898.08</v>
          </cell>
          <cell r="V393">
            <v>876.17</v>
          </cell>
        </row>
        <row r="394">
          <cell r="B394" t="str">
            <v>F000113291</v>
          </cell>
          <cell r="C394">
            <v>522717110062617</v>
          </cell>
          <cell r="D394" t="str">
            <v>PLATAMINE 10mg/ml SSOL 1x5ml PVL BR</v>
          </cell>
          <cell r="E394" t="str">
            <v>POSITIVA</v>
          </cell>
          <cell r="F394">
            <v>0</v>
          </cell>
          <cell r="G394">
            <v>104.09</v>
          </cell>
          <cell r="H394">
            <v>0</v>
          </cell>
          <cell r="I394">
            <v>85.35</v>
          </cell>
          <cell r="J394">
            <v>96.99</v>
          </cell>
          <cell r="K394">
            <v>102.84</v>
          </cell>
          <cell r="L394">
            <v>103.46</v>
          </cell>
          <cell r="M394">
            <v>104.09</v>
          </cell>
          <cell r="N394">
            <v>106.69</v>
          </cell>
          <cell r="O394">
            <v>104.09</v>
          </cell>
          <cell r="P394">
            <v>117.99</v>
          </cell>
          <cell r="Q394">
            <v>134.08000000000001</v>
          </cell>
          <cell r="R394">
            <v>142.16999999999999</v>
          </cell>
          <cell r="S394">
            <v>143.03</v>
          </cell>
          <cell r="T394">
            <v>143.9</v>
          </cell>
          <cell r="U394">
            <v>147.49</v>
          </cell>
          <cell r="V394">
            <v>143.9</v>
          </cell>
        </row>
        <row r="395">
          <cell r="B395" t="str">
            <v>F000204103</v>
          </cell>
          <cell r="C395">
            <v>522718050081317</v>
          </cell>
          <cell r="D395" t="str">
            <v>PLETIL 500mg FCT  1 BLST x 4 EA BR</v>
          </cell>
          <cell r="E395" t="str">
            <v>NEGATIVA</v>
          </cell>
          <cell r="F395">
            <v>0</v>
          </cell>
          <cell r="G395">
            <v>12.49</v>
          </cell>
          <cell r="H395">
            <v>0</v>
          </cell>
          <cell r="I395">
            <v>9.9600000000000009</v>
          </cell>
          <cell r="J395">
            <v>11.52</v>
          </cell>
          <cell r="K395">
            <v>12.31</v>
          </cell>
          <cell r="L395">
            <v>12.4</v>
          </cell>
          <cell r="M395">
            <v>12.49</v>
          </cell>
          <cell r="N395">
            <v>12.85</v>
          </cell>
          <cell r="O395">
            <v>10.85</v>
          </cell>
          <cell r="P395">
            <v>13.36</v>
          </cell>
          <cell r="Q395">
            <v>15.39</v>
          </cell>
          <cell r="R395">
            <v>16.41</v>
          </cell>
          <cell r="S395">
            <v>16.52</v>
          </cell>
          <cell r="T395">
            <v>16.64</v>
          </cell>
          <cell r="U395">
            <v>17.100000000000001</v>
          </cell>
          <cell r="V395">
            <v>14.99</v>
          </cell>
        </row>
        <row r="396">
          <cell r="B396" t="str">
            <v>F000137547</v>
          </cell>
          <cell r="C396">
            <v>0</v>
          </cell>
          <cell r="D396" t="str">
            <v>PLETIL 500mg FCT  1 BLST x 4 EA BR SAM</v>
          </cell>
          <cell r="E396" t="str">
            <v>NEGATIVA</v>
          </cell>
          <cell r="F396">
            <v>0</v>
          </cell>
          <cell r="G396">
            <v>12.49</v>
          </cell>
          <cell r="H396">
            <v>0</v>
          </cell>
          <cell r="I396">
            <v>9.9600000000000009</v>
          </cell>
          <cell r="J396">
            <v>11.51</v>
          </cell>
          <cell r="K396">
            <v>12.31</v>
          </cell>
          <cell r="L396">
            <v>12.4</v>
          </cell>
          <cell r="M396">
            <v>12.49</v>
          </cell>
          <cell r="N396">
            <v>12.85</v>
          </cell>
          <cell r="O396">
            <v>10.85</v>
          </cell>
          <cell r="P396">
            <v>13.36</v>
          </cell>
          <cell r="Q396">
            <v>15.37</v>
          </cell>
          <cell r="R396">
            <v>16.399999999999999</v>
          </cell>
          <cell r="S396">
            <v>16.52</v>
          </cell>
          <cell r="T396">
            <v>16.64</v>
          </cell>
          <cell r="U396">
            <v>17.100000000000001</v>
          </cell>
          <cell r="V396">
            <v>14.99</v>
          </cell>
        </row>
        <row r="397">
          <cell r="B397" t="str">
            <v>F000204104</v>
          </cell>
          <cell r="C397">
            <v>522718050081217</v>
          </cell>
          <cell r="D397" t="str">
            <v>PLETIL 500mg FCT  2 BLST x 4 EA BR</v>
          </cell>
          <cell r="E397" t="str">
            <v>NEGATIVA</v>
          </cell>
          <cell r="F397">
            <v>0</v>
          </cell>
          <cell r="G397">
            <v>20.85</v>
          </cell>
          <cell r="H397">
            <v>0</v>
          </cell>
          <cell r="I397">
            <v>16.63</v>
          </cell>
          <cell r="J397">
            <v>19.22</v>
          </cell>
          <cell r="K397">
            <v>20.56</v>
          </cell>
          <cell r="L397">
            <v>20.7</v>
          </cell>
          <cell r="M397">
            <v>20.85</v>
          </cell>
          <cell r="N397">
            <v>21.45</v>
          </cell>
          <cell r="O397">
            <v>18.11</v>
          </cell>
          <cell r="P397">
            <v>22.3</v>
          </cell>
          <cell r="Q397">
            <v>25.67</v>
          </cell>
          <cell r="R397">
            <v>27.4</v>
          </cell>
          <cell r="S397">
            <v>27.59</v>
          </cell>
          <cell r="T397">
            <v>27.77</v>
          </cell>
          <cell r="U397">
            <v>28.55</v>
          </cell>
          <cell r="V397">
            <v>25.03</v>
          </cell>
        </row>
        <row r="398">
          <cell r="B398" t="str">
            <v>F000204252</v>
          </cell>
          <cell r="C398">
            <v>0</v>
          </cell>
          <cell r="D398" t="str">
            <v>PONSTAN 500mg UCT 2 BLST x 6  EA BR SAM</v>
          </cell>
          <cell r="E398" t="str">
            <v>POSITIVA</v>
          </cell>
          <cell r="F398">
            <v>0</v>
          </cell>
          <cell r="G398">
            <v>11.5</v>
          </cell>
          <cell r="H398">
            <v>0</v>
          </cell>
          <cell r="I398">
            <v>9.43</v>
          </cell>
          <cell r="J398">
            <v>10.71</v>
          </cell>
          <cell r="K398">
            <v>11.36</v>
          </cell>
          <cell r="L398">
            <v>11.43</v>
          </cell>
          <cell r="M398">
            <v>11.5</v>
          </cell>
          <cell r="N398">
            <v>11.78</v>
          </cell>
          <cell r="O398">
            <v>11.5</v>
          </cell>
          <cell r="P398">
            <v>13.03</v>
          </cell>
          <cell r="Q398">
            <v>14.8</v>
          </cell>
          <cell r="R398">
            <v>15.7</v>
          </cell>
          <cell r="S398">
            <v>15.8</v>
          </cell>
          <cell r="T398">
            <v>15.89</v>
          </cell>
          <cell r="U398">
            <v>16.28</v>
          </cell>
          <cell r="V398">
            <v>15.89</v>
          </cell>
        </row>
        <row r="399">
          <cell r="B399" t="str">
            <v>F000204232</v>
          </cell>
          <cell r="C399">
            <v>0</v>
          </cell>
          <cell r="D399" t="str">
            <v>PONSTAN 500mg UCT 2 BLST x 8  EA BR SAM</v>
          </cell>
          <cell r="E399" t="str">
            <v>POSITIVA</v>
          </cell>
          <cell r="F399">
            <v>0</v>
          </cell>
          <cell r="G399">
            <v>15.35</v>
          </cell>
          <cell r="H399">
            <v>0</v>
          </cell>
          <cell r="I399">
            <v>12.58</v>
          </cell>
          <cell r="J399">
            <v>14.3</v>
          </cell>
          <cell r="K399">
            <v>15.16</v>
          </cell>
          <cell r="L399">
            <v>15.25</v>
          </cell>
          <cell r="M399">
            <v>15.35</v>
          </cell>
          <cell r="N399">
            <v>15.73</v>
          </cell>
          <cell r="O399">
            <v>15.35</v>
          </cell>
          <cell r="P399">
            <v>17.39</v>
          </cell>
          <cell r="Q399">
            <v>19.760000000000002</v>
          </cell>
          <cell r="R399">
            <v>20.95</v>
          </cell>
          <cell r="S399">
            <v>21.08</v>
          </cell>
          <cell r="T399">
            <v>21.22</v>
          </cell>
          <cell r="U399">
            <v>21.74</v>
          </cell>
          <cell r="V399">
            <v>21.22</v>
          </cell>
        </row>
        <row r="400">
          <cell r="B400" t="str">
            <v>F000204195</v>
          </cell>
          <cell r="C400">
            <v>522718010069617</v>
          </cell>
          <cell r="D400" t="str">
            <v>PONSTAN 500mg UCT 3 BLST x 8  EA BR</v>
          </cell>
          <cell r="E400" t="str">
            <v>POSITIVA</v>
          </cell>
          <cell r="F400">
            <v>0</v>
          </cell>
          <cell r="G400">
            <v>23.02</v>
          </cell>
          <cell r="H400">
            <v>0</v>
          </cell>
          <cell r="I400">
            <v>18.87</v>
          </cell>
          <cell r="J400">
            <v>21.45</v>
          </cell>
          <cell r="K400">
            <v>22.74</v>
          </cell>
          <cell r="L400">
            <v>22.88</v>
          </cell>
          <cell r="M400">
            <v>23.02</v>
          </cell>
          <cell r="N400">
            <v>23.59</v>
          </cell>
          <cell r="O400">
            <v>23.02</v>
          </cell>
          <cell r="P400">
            <v>26.08</v>
          </cell>
          <cell r="Q400">
            <v>29.65</v>
          </cell>
          <cell r="R400">
            <v>31.44</v>
          </cell>
          <cell r="S400">
            <v>31.63</v>
          </cell>
          <cell r="T400">
            <v>31.82</v>
          </cell>
          <cell r="U400">
            <v>32.61</v>
          </cell>
          <cell r="V400">
            <v>31.82</v>
          </cell>
        </row>
        <row r="401">
          <cell r="B401" t="str">
            <v>F000207406</v>
          </cell>
          <cell r="C401">
            <v>522717100060208</v>
          </cell>
          <cell r="D401" t="str">
            <v>PRECEDEX 100 MCG/2ML 1X5 VL AMP BR</v>
          </cell>
          <cell r="E401" t="str">
            <v>POSITIVA</v>
          </cell>
          <cell r="F401">
            <v>0</v>
          </cell>
          <cell r="G401">
            <v>833.65</v>
          </cell>
          <cell r="H401">
            <v>0</v>
          </cell>
          <cell r="I401">
            <v>683.59</v>
          </cell>
          <cell r="J401">
            <v>776.81</v>
          </cell>
          <cell r="K401">
            <v>823.61</v>
          </cell>
          <cell r="L401">
            <v>828.6</v>
          </cell>
          <cell r="M401">
            <v>833.65</v>
          </cell>
          <cell r="N401">
            <v>854.49</v>
          </cell>
          <cell r="O401">
            <v>833.65</v>
          </cell>
          <cell r="P401">
            <v>945.02</v>
          </cell>
          <cell r="Q401">
            <v>1073.8900000000001</v>
          </cell>
          <cell r="R401">
            <v>1138.5899999999999</v>
          </cell>
          <cell r="S401">
            <v>1145.49</v>
          </cell>
          <cell r="T401">
            <v>1152.47</v>
          </cell>
          <cell r="U401">
            <v>1181.28</v>
          </cell>
          <cell r="V401">
            <v>1152.47</v>
          </cell>
        </row>
        <row r="402">
          <cell r="B402" t="str">
            <v>F000148754</v>
          </cell>
          <cell r="C402">
            <v>522702701117310</v>
          </cell>
          <cell r="D402" t="str">
            <v>PREMARIN 0.3MG 1x28 TB</v>
          </cell>
          <cell r="E402" t="str">
            <v>POSITIVA</v>
          </cell>
          <cell r="F402">
            <v>0</v>
          </cell>
          <cell r="G402">
            <v>20.82</v>
          </cell>
          <cell r="H402">
            <v>0</v>
          </cell>
          <cell r="I402">
            <v>17.07</v>
          </cell>
          <cell r="J402">
            <v>19.399999999999999</v>
          </cell>
          <cell r="K402">
            <v>20.57</v>
          </cell>
          <cell r="L402">
            <v>20.7</v>
          </cell>
          <cell r="M402">
            <v>20.82</v>
          </cell>
          <cell r="N402">
            <v>21.34</v>
          </cell>
          <cell r="O402">
            <v>20.82</v>
          </cell>
          <cell r="P402">
            <v>23.59</v>
          </cell>
          <cell r="Q402">
            <v>26.82</v>
          </cell>
          <cell r="R402">
            <v>28.44</v>
          </cell>
          <cell r="S402">
            <v>28.62</v>
          </cell>
          <cell r="T402">
            <v>28.79</v>
          </cell>
          <cell r="U402">
            <v>29.5</v>
          </cell>
          <cell r="V402">
            <v>28.79</v>
          </cell>
        </row>
        <row r="403">
          <cell r="B403" t="str">
            <v>F000148752</v>
          </cell>
          <cell r="C403">
            <v>0</v>
          </cell>
          <cell r="D403" t="str">
            <v>PREMARIN 0.3MG 1X28 TB SAMPLE (TAX)</v>
          </cell>
          <cell r="E403" t="str">
            <v>POSITIVA</v>
          </cell>
          <cell r="F403">
            <v>0</v>
          </cell>
          <cell r="G403">
            <v>20.82</v>
          </cell>
          <cell r="H403">
            <v>0</v>
          </cell>
          <cell r="I403">
            <v>17.07</v>
          </cell>
          <cell r="J403">
            <v>19.399999999999999</v>
          </cell>
          <cell r="K403">
            <v>20.56</v>
          </cell>
          <cell r="L403">
            <v>20.69</v>
          </cell>
          <cell r="M403">
            <v>20.82</v>
          </cell>
          <cell r="N403">
            <v>21.34</v>
          </cell>
          <cell r="O403">
            <v>20.82</v>
          </cell>
          <cell r="P403">
            <v>23.59</v>
          </cell>
          <cell r="Q403">
            <v>26.81</v>
          </cell>
          <cell r="R403">
            <v>28.42</v>
          </cell>
          <cell r="S403">
            <v>28.6</v>
          </cell>
          <cell r="T403">
            <v>28.78</v>
          </cell>
          <cell r="U403">
            <v>29.5</v>
          </cell>
          <cell r="V403">
            <v>28.78</v>
          </cell>
        </row>
        <row r="404">
          <cell r="B404" t="str">
            <v>F000146296</v>
          </cell>
          <cell r="C404">
            <v>522702707166410</v>
          </cell>
          <cell r="D404" t="str">
            <v>PREMARIN 0.625MG 1x26G CREAM</v>
          </cell>
          <cell r="E404" t="str">
            <v>POSITIVA</v>
          </cell>
          <cell r="F404">
            <v>0</v>
          </cell>
          <cell r="G404">
            <v>33.659999999999997</v>
          </cell>
          <cell r="H404">
            <v>0</v>
          </cell>
          <cell r="I404">
            <v>27.6</v>
          </cell>
          <cell r="J404">
            <v>31.36</v>
          </cell>
          <cell r="K404">
            <v>33.25</v>
          </cell>
          <cell r="L404">
            <v>33.450000000000003</v>
          </cell>
          <cell r="M404">
            <v>33.659999999999997</v>
          </cell>
          <cell r="N404">
            <v>34.5</v>
          </cell>
          <cell r="O404">
            <v>33.659999999999997</v>
          </cell>
          <cell r="P404">
            <v>38.15</v>
          </cell>
          <cell r="Q404">
            <v>43.35</v>
          </cell>
          <cell r="R404">
            <v>45.97</v>
          </cell>
          <cell r="S404">
            <v>46.24</v>
          </cell>
          <cell r="T404">
            <v>46.53</v>
          </cell>
          <cell r="U404">
            <v>47.69</v>
          </cell>
          <cell r="V404">
            <v>46.53</v>
          </cell>
        </row>
        <row r="405">
          <cell r="B405" t="str">
            <v>F000146360</v>
          </cell>
          <cell r="C405">
            <v>522702703111311</v>
          </cell>
          <cell r="D405" t="str">
            <v>PREMARIN 0.625MG 1x28 TB</v>
          </cell>
          <cell r="E405" t="str">
            <v>POSITIVA</v>
          </cell>
          <cell r="F405">
            <v>0</v>
          </cell>
          <cell r="G405">
            <v>32.29</v>
          </cell>
          <cell r="H405">
            <v>0</v>
          </cell>
          <cell r="I405">
            <v>26.47</v>
          </cell>
          <cell r="J405">
            <v>30.09</v>
          </cell>
          <cell r="K405">
            <v>31.9</v>
          </cell>
          <cell r="L405">
            <v>32.090000000000003</v>
          </cell>
          <cell r="M405">
            <v>32.29</v>
          </cell>
          <cell r="N405">
            <v>33.1</v>
          </cell>
          <cell r="O405">
            <v>32.29</v>
          </cell>
          <cell r="P405">
            <v>36.590000000000003</v>
          </cell>
          <cell r="Q405">
            <v>41.6</v>
          </cell>
          <cell r="R405">
            <v>44.1</v>
          </cell>
          <cell r="S405">
            <v>44.36</v>
          </cell>
          <cell r="T405">
            <v>44.64</v>
          </cell>
          <cell r="U405">
            <v>45.76</v>
          </cell>
          <cell r="V405">
            <v>44.64</v>
          </cell>
        </row>
        <row r="406">
          <cell r="B406" t="str">
            <v>F000027904</v>
          </cell>
          <cell r="C406">
            <v>552817090001817</v>
          </cell>
          <cell r="D406" t="str">
            <v>PREVENAR 13 0.5ML PFS 1x1 BR</v>
          </cell>
          <cell r="E406" t="str">
            <v>POSITIVA</v>
          </cell>
          <cell r="F406">
            <v>0</v>
          </cell>
          <cell r="G406">
            <v>167.71</v>
          </cell>
          <cell r="H406">
            <v>0</v>
          </cell>
          <cell r="I406">
            <v>137.52000000000001</v>
          </cell>
          <cell r="J406">
            <v>156.28</v>
          </cell>
          <cell r="K406">
            <v>165.69</v>
          </cell>
          <cell r="L406">
            <v>166.69</v>
          </cell>
          <cell r="M406">
            <v>167.71</v>
          </cell>
          <cell r="N406">
            <v>171.9</v>
          </cell>
          <cell r="O406">
            <v>167.71</v>
          </cell>
          <cell r="P406">
            <v>190.11</v>
          </cell>
          <cell r="Q406">
            <v>216.05</v>
          </cell>
          <cell r="R406">
            <v>229.06</v>
          </cell>
          <cell r="S406">
            <v>230.44</v>
          </cell>
          <cell r="T406">
            <v>231.85</v>
          </cell>
          <cell r="U406">
            <v>237.64</v>
          </cell>
          <cell r="V406">
            <v>231.85</v>
          </cell>
        </row>
        <row r="407">
          <cell r="B407" t="str">
            <v>F000024490</v>
          </cell>
          <cell r="C407">
            <v>522710305111213</v>
          </cell>
          <cell r="D407" t="str">
            <v>PRISTIQ 100MG CAP 1X14 BLST BR</v>
          </cell>
          <cell r="E407" t="str">
            <v>POSITIVA</v>
          </cell>
          <cell r="F407">
            <v>0</v>
          </cell>
          <cell r="G407">
            <v>73.849999999999994</v>
          </cell>
          <cell r="H407">
            <v>0</v>
          </cell>
          <cell r="I407">
            <v>60.55</v>
          </cell>
          <cell r="J407">
            <v>68.81</v>
          </cell>
          <cell r="K407">
            <v>72.959999999999994</v>
          </cell>
          <cell r="L407">
            <v>73.400000000000006</v>
          </cell>
          <cell r="M407">
            <v>73.849999999999994</v>
          </cell>
          <cell r="N407">
            <v>75.69</v>
          </cell>
          <cell r="O407">
            <v>73.849999999999994</v>
          </cell>
          <cell r="P407">
            <v>83.7</v>
          </cell>
          <cell r="Q407">
            <v>95.13</v>
          </cell>
          <cell r="R407">
            <v>100.86</v>
          </cell>
          <cell r="S407">
            <v>101.47</v>
          </cell>
          <cell r="T407">
            <v>102.09</v>
          </cell>
          <cell r="U407">
            <v>104.64</v>
          </cell>
          <cell r="V407">
            <v>102.09</v>
          </cell>
        </row>
        <row r="408">
          <cell r="B408" t="str">
            <v>F000190010</v>
          </cell>
          <cell r="C408">
            <v>522710310113210</v>
          </cell>
          <cell r="D408" t="str">
            <v>Pristiq 100MG CAP 2X14 BLST</v>
          </cell>
          <cell r="E408" t="str">
            <v>POSITIVA</v>
          </cell>
          <cell r="F408">
            <v>0</v>
          </cell>
          <cell r="G408">
            <v>137.01</v>
          </cell>
          <cell r="H408">
            <v>0</v>
          </cell>
          <cell r="I408">
            <v>112.34</v>
          </cell>
          <cell r="J408">
            <v>127.66</v>
          </cell>
          <cell r="K408">
            <v>135.36000000000001</v>
          </cell>
          <cell r="L408">
            <v>136.18</v>
          </cell>
          <cell r="M408">
            <v>137.01</v>
          </cell>
          <cell r="N408">
            <v>140.43</v>
          </cell>
          <cell r="O408">
            <v>137.01</v>
          </cell>
          <cell r="P408">
            <v>155.30000000000001</v>
          </cell>
          <cell r="Q408">
            <v>176.48</v>
          </cell>
          <cell r="R408">
            <v>187.13</v>
          </cell>
          <cell r="S408">
            <v>188.26</v>
          </cell>
          <cell r="T408">
            <v>189.4</v>
          </cell>
          <cell r="U408">
            <v>194.14</v>
          </cell>
          <cell r="V408">
            <v>189.4</v>
          </cell>
        </row>
        <row r="409">
          <cell r="B409" t="str">
            <v>F000019494</v>
          </cell>
          <cell r="C409">
            <v>0</v>
          </cell>
          <cell r="D409" t="str">
            <v>PRISTIQ 100MG TAB 1X14 BLST SAM</v>
          </cell>
          <cell r="E409" t="str">
            <v>POSITIVA</v>
          </cell>
          <cell r="F409">
            <v>0</v>
          </cell>
          <cell r="G409">
            <v>73.849999999999994</v>
          </cell>
          <cell r="H409">
            <v>0</v>
          </cell>
          <cell r="I409">
            <v>60.55</v>
          </cell>
          <cell r="J409">
            <v>68.81</v>
          </cell>
          <cell r="K409">
            <v>72.959999999999994</v>
          </cell>
          <cell r="L409">
            <v>73.400000000000006</v>
          </cell>
          <cell r="M409">
            <v>73.849999999999994</v>
          </cell>
          <cell r="N409">
            <v>75.69</v>
          </cell>
          <cell r="O409">
            <v>73.849999999999994</v>
          </cell>
          <cell r="P409">
            <v>83.7</v>
          </cell>
          <cell r="Q409">
            <v>95.12</v>
          </cell>
          <cell r="R409">
            <v>100.86</v>
          </cell>
          <cell r="S409">
            <v>101.47</v>
          </cell>
          <cell r="T409">
            <v>102.09</v>
          </cell>
          <cell r="U409">
            <v>104.63</v>
          </cell>
          <cell r="V409">
            <v>102.09</v>
          </cell>
        </row>
        <row r="410">
          <cell r="B410" t="str">
            <v>F000024491</v>
          </cell>
          <cell r="C410">
            <v>0</v>
          </cell>
          <cell r="D410" t="str">
            <v>PRISTIQ 100MG TAB 1X14 BLST SAM</v>
          </cell>
          <cell r="E410" t="str">
            <v>POSITIVA</v>
          </cell>
          <cell r="F410">
            <v>0</v>
          </cell>
          <cell r="G410">
            <v>73.849999999999994</v>
          </cell>
          <cell r="H410">
            <v>0</v>
          </cell>
          <cell r="I410">
            <v>60.55</v>
          </cell>
          <cell r="J410">
            <v>68.81</v>
          </cell>
          <cell r="K410">
            <v>72.959999999999994</v>
          </cell>
          <cell r="L410">
            <v>73.400000000000006</v>
          </cell>
          <cell r="M410">
            <v>73.849999999999994</v>
          </cell>
          <cell r="N410">
            <v>75.69</v>
          </cell>
          <cell r="O410">
            <v>73.849999999999994</v>
          </cell>
          <cell r="P410">
            <v>83.7</v>
          </cell>
          <cell r="Q410">
            <v>95.12</v>
          </cell>
          <cell r="R410">
            <v>100.86</v>
          </cell>
          <cell r="S410">
            <v>101.47</v>
          </cell>
          <cell r="T410">
            <v>102.09</v>
          </cell>
          <cell r="U410">
            <v>104.63</v>
          </cell>
          <cell r="V410">
            <v>102.09</v>
          </cell>
        </row>
        <row r="411">
          <cell r="B411" t="str">
            <v>F000146364</v>
          </cell>
          <cell r="C411">
            <v>522710305111213</v>
          </cell>
          <cell r="D411" t="str">
            <v>PRISTIQ 100MG TAB 1X14 BLST SIEG NBG BR</v>
          </cell>
          <cell r="E411" t="str">
            <v>POSITIVA</v>
          </cell>
          <cell r="F411">
            <v>0</v>
          </cell>
          <cell r="G411">
            <v>73.849999999999994</v>
          </cell>
          <cell r="H411">
            <v>0</v>
          </cell>
          <cell r="I411">
            <v>60.55</v>
          </cell>
          <cell r="J411">
            <v>68.81</v>
          </cell>
          <cell r="K411">
            <v>72.959999999999994</v>
          </cell>
          <cell r="L411">
            <v>73.400000000000006</v>
          </cell>
          <cell r="M411">
            <v>73.849999999999994</v>
          </cell>
          <cell r="N411">
            <v>75.69</v>
          </cell>
          <cell r="O411">
            <v>73.849999999999994</v>
          </cell>
          <cell r="P411">
            <v>83.7</v>
          </cell>
          <cell r="Q411">
            <v>95.13</v>
          </cell>
          <cell r="R411">
            <v>100.86</v>
          </cell>
          <cell r="S411">
            <v>101.47</v>
          </cell>
          <cell r="T411">
            <v>102.09</v>
          </cell>
          <cell r="U411">
            <v>104.64</v>
          </cell>
          <cell r="V411">
            <v>102.09</v>
          </cell>
        </row>
        <row r="412">
          <cell r="B412" t="str">
            <v>F000024712</v>
          </cell>
          <cell r="C412">
            <v>522710306116219</v>
          </cell>
          <cell r="D412" t="str">
            <v>PRISTIQ 50MG CAP 1X14 BLST BR</v>
          </cell>
          <cell r="E412" t="str">
            <v>POSITIVA</v>
          </cell>
          <cell r="F412">
            <v>0</v>
          </cell>
          <cell r="G412">
            <v>62.23</v>
          </cell>
          <cell r="H412">
            <v>0</v>
          </cell>
          <cell r="I412">
            <v>51.02</v>
          </cell>
          <cell r="J412">
            <v>57.99</v>
          </cell>
          <cell r="K412">
            <v>61.48</v>
          </cell>
          <cell r="L412">
            <v>61.86</v>
          </cell>
          <cell r="M412">
            <v>62.23</v>
          </cell>
          <cell r="N412">
            <v>63.79</v>
          </cell>
          <cell r="O412">
            <v>62.23</v>
          </cell>
          <cell r="P412">
            <v>70.53</v>
          </cell>
          <cell r="Q412">
            <v>80.17</v>
          </cell>
          <cell r="R412">
            <v>84.99</v>
          </cell>
          <cell r="S412">
            <v>85.52</v>
          </cell>
          <cell r="T412">
            <v>86.03</v>
          </cell>
          <cell r="U412">
            <v>88.19</v>
          </cell>
          <cell r="V412">
            <v>86.03</v>
          </cell>
        </row>
        <row r="413">
          <cell r="B413" t="str">
            <v>F000190004</v>
          </cell>
          <cell r="C413">
            <v>522710307112217</v>
          </cell>
          <cell r="D413" t="str">
            <v>Pristiq 50MG CAP 2X14 BLST</v>
          </cell>
          <cell r="E413" t="str">
            <v>POSITIVA</v>
          </cell>
          <cell r="F413">
            <v>0</v>
          </cell>
          <cell r="G413">
            <v>124.47</v>
          </cell>
          <cell r="H413">
            <v>0</v>
          </cell>
          <cell r="I413">
            <v>102.06</v>
          </cell>
          <cell r="J413">
            <v>115.98</v>
          </cell>
          <cell r="K413">
            <v>122.97</v>
          </cell>
          <cell r="L413">
            <v>123.71</v>
          </cell>
          <cell r="M413">
            <v>124.47</v>
          </cell>
          <cell r="N413">
            <v>127.58</v>
          </cell>
          <cell r="O413">
            <v>124.47</v>
          </cell>
          <cell r="P413">
            <v>141.09</v>
          </cell>
          <cell r="Q413">
            <v>160.34</v>
          </cell>
          <cell r="R413">
            <v>170</v>
          </cell>
          <cell r="S413">
            <v>171.02</v>
          </cell>
          <cell r="T413">
            <v>172.07</v>
          </cell>
          <cell r="U413">
            <v>176.37</v>
          </cell>
          <cell r="V413">
            <v>172.07</v>
          </cell>
        </row>
        <row r="414">
          <cell r="B414" t="str">
            <v>F000031477</v>
          </cell>
          <cell r="C414">
            <v>522710308119215</v>
          </cell>
          <cell r="D414" t="str">
            <v>PRISTIQ 50MG TAB 1X7 BLS</v>
          </cell>
          <cell r="E414" t="str">
            <v>POSITIVA</v>
          </cell>
          <cell r="F414">
            <v>0</v>
          </cell>
          <cell r="G414">
            <v>30.74</v>
          </cell>
          <cell r="H414">
            <v>0</v>
          </cell>
          <cell r="I414">
            <v>25.2</v>
          </cell>
          <cell r="J414">
            <v>28.64</v>
          </cell>
          <cell r="K414">
            <v>30.37</v>
          </cell>
          <cell r="L414">
            <v>30.55</v>
          </cell>
          <cell r="M414">
            <v>30.74</v>
          </cell>
          <cell r="N414">
            <v>31.5</v>
          </cell>
          <cell r="O414">
            <v>30.74</v>
          </cell>
          <cell r="P414">
            <v>34.83</v>
          </cell>
          <cell r="Q414">
            <v>39.590000000000003</v>
          </cell>
          <cell r="R414">
            <v>41.98</v>
          </cell>
          <cell r="S414">
            <v>42.23</v>
          </cell>
          <cell r="T414">
            <v>42.49</v>
          </cell>
          <cell r="U414">
            <v>43.55</v>
          </cell>
          <cell r="V414">
            <v>42.49</v>
          </cell>
        </row>
        <row r="415">
          <cell r="B415" t="str">
            <v>F000024713</v>
          </cell>
          <cell r="C415">
            <v>0</v>
          </cell>
          <cell r="D415" t="str">
            <v>PRISTIQ 50MG TAB 1X7 BLST SAM</v>
          </cell>
          <cell r="E415" t="str">
            <v>POSITIVA</v>
          </cell>
          <cell r="F415">
            <v>0</v>
          </cell>
          <cell r="G415">
            <v>30.74</v>
          </cell>
          <cell r="H415">
            <v>0</v>
          </cell>
          <cell r="I415">
            <v>25.2</v>
          </cell>
          <cell r="J415">
            <v>28.64</v>
          </cell>
          <cell r="K415">
            <v>30.36</v>
          </cell>
          <cell r="L415">
            <v>30.55</v>
          </cell>
          <cell r="M415">
            <v>30.74</v>
          </cell>
          <cell r="N415">
            <v>31.5</v>
          </cell>
          <cell r="O415">
            <v>30.74</v>
          </cell>
          <cell r="P415">
            <v>34.83</v>
          </cell>
          <cell r="Q415">
            <v>39.590000000000003</v>
          </cell>
          <cell r="R415">
            <v>41.97</v>
          </cell>
          <cell r="S415">
            <v>42.23</v>
          </cell>
          <cell r="T415">
            <v>42.49</v>
          </cell>
          <cell r="U415">
            <v>43.54</v>
          </cell>
          <cell r="V415">
            <v>42.49</v>
          </cell>
        </row>
        <row r="416">
          <cell r="B416" t="str">
            <v>F000148814</v>
          </cell>
          <cell r="C416">
            <v>0</v>
          </cell>
          <cell r="D416" t="str">
            <v>PRISTIQ 50MG TAB 1X7 BLST SAM</v>
          </cell>
          <cell r="E416" t="str">
            <v>POSITIVA</v>
          </cell>
          <cell r="F416">
            <v>0</v>
          </cell>
          <cell r="G416">
            <v>30.74</v>
          </cell>
          <cell r="H416">
            <v>0</v>
          </cell>
          <cell r="I416">
            <v>25.2</v>
          </cell>
          <cell r="J416">
            <v>28.64</v>
          </cell>
          <cell r="K416">
            <v>30.36</v>
          </cell>
          <cell r="L416">
            <v>30.55</v>
          </cell>
          <cell r="M416">
            <v>30.74</v>
          </cell>
          <cell r="N416">
            <v>31.5</v>
          </cell>
          <cell r="O416">
            <v>30.74</v>
          </cell>
          <cell r="P416">
            <v>34.83</v>
          </cell>
          <cell r="Q416">
            <v>39.590000000000003</v>
          </cell>
          <cell r="R416">
            <v>41.97</v>
          </cell>
          <cell r="S416">
            <v>42.23</v>
          </cell>
          <cell r="T416">
            <v>42.49</v>
          </cell>
          <cell r="U416">
            <v>43.54</v>
          </cell>
          <cell r="V416">
            <v>42.49</v>
          </cell>
        </row>
        <row r="417">
          <cell r="B417" t="str">
            <v>F000113307</v>
          </cell>
          <cell r="C417">
            <v>522717120067907</v>
          </cell>
          <cell r="D417" t="str">
            <v>PROVERA 10mg UCT 1x14 BLST BR</v>
          </cell>
          <cell r="E417" t="str">
            <v>POSITIVA</v>
          </cell>
          <cell r="F417">
            <v>0</v>
          </cell>
          <cell r="G417">
            <v>23.77</v>
          </cell>
          <cell r="H417">
            <v>0</v>
          </cell>
          <cell r="I417">
            <v>19.489999999999998</v>
          </cell>
          <cell r="J417">
            <v>22.15</v>
          </cell>
          <cell r="K417">
            <v>23.48</v>
          </cell>
          <cell r="L417">
            <v>23.62</v>
          </cell>
          <cell r="M417">
            <v>23.77</v>
          </cell>
          <cell r="N417">
            <v>24.36</v>
          </cell>
          <cell r="O417">
            <v>23.77</v>
          </cell>
          <cell r="P417">
            <v>26.94</v>
          </cell>
          <cell r="Q417">
            <v>30.62</v>
          </cell>
          <cell r="R417">
            <v>32.46</v>
          </cell>
          <cell r="S417">
            <v>32.65</v>
          </cell>
          <cell r="T417">
            <v>32.86</v>
          </cell>
          <cell r="U417">
            <v>33.68</v>
          </cell>
          <cell r="V417">
            <v>32.86</v>
          </cell>
        </row>
        <row r="418">
          <cell r="B418" t="str">
            <v>F000016287</v>
          </cell>
          <cell r="C418">
            <v>0</v>
          </cell>
          <cell r="D418" t="str">
            <v>RAPAMUNE 1MG 3X10 SAMPLE BR</v>
          </cell>
          <cell r="E418" t="str">
            <v>POSITIVA</v>
          </cell>
          <cell r="F418">
            <v>0</v>
          </cell>
          <cell r="G418">
            <v>962.44</v>
          </cell>
          <cell r="H418">
            <v>0</v>
          </cell>
          <cell r="I418">
            <v>789.2</v>
          </cell>
          <cell r="J418">
            <v>896.81</v>
          </cell>
          <cell r="K418">
            <v>950.84</v>
          </cell>
          <cell r="L418">
            <v>956.6</v>
          </cell>
          <cell r="M418">
            <v>962.44</v>
          </cell>
          <cell r="N418">
            <v>986.5</v>
          </cell>
          <cell r="O418">
            <v>962.44</v>
          </cell>
          <cell r="P418">
            <v>1091.02</v>
          </cell>
          <cell r="Q418">
            <v>1239.78</v>
          </cell>
          <cell r="R418">
            <v>1314.48</v>
          </cell>
          <cell r="S418">
            <v>1322.44</v>
          </cell>
          <cell r="T418">
            <v>1330.51</v>
          </cell>
          <cell r="U418">
            <v>1363.77</v>
          </cell>
          <cell r="V418">
            <v>1330.51</v>
          </cell>
        </row>
        <row r="419">
          <cell r="B419" t="str">
            <v>F000016298</v>
          </cell>
          <cell r="C419">
            <v>552818040063617</v>
          </cell>
          <cell r="D419" t="str">
            <v>RAPAMUNE 1MG 6X10 BR</v>
          </cell>
          <cell r="E419" t="str">
            <v>POSITIVA</v>
          </cell>
          <cell r="F419">
            <v>0</v>
          </cell>
          <cell r="G419">
            <v>1924.88</v>
          </cell>
          <cell r="H419">
            <v>0</v>
          </cell>
          <cell r="I419">
            <v>1578.4</v>
          </cell>
          <cell r="J419">
            <v>1793.64</v>
          </cell>
          <cell r="K419">
            <v>1901.69</v>
          </cell>
          <cell r="L419">
            <v>1913.21</v>
          </cell>
          <cell r="M419">
            <v>1924.88</v>
          </cell>
          <cell r="N419">
            <v>1973</v>
          </cell>
          <cell r="O419">
            <v>1924.88</v>
          </cell>
          <cell r="P419">
            <v>2182.04</v>
          </cell>
          <cell r="Q419">
            <v>2479.6</v>
          </cell>
          <cell r="R419">
            <v>2628.97</v>
          </cell>
          <cell r="S419">
            <v>2644.9</v>
          </cell>
          <cell r="T419">
            <v>2661.03</v>
          </cell>
          <cell r="U419">
            <v>2727.56</v>
          </cell>
          <cell r="V419">
            <v>2661.03</v>
          </cell>
        </row>
        <row r="420">
          <cell r="B420" t="str">
            <v>F000016296</v>
          </cell>
          <cell r="C420">
            <v>552818040063617</v>
          </cell>
          <cell r="D420" t="str">
            <v>RAPAMUNE 1MG 6X10 MOH BR</v>
          </cell>
          <cell r="E420" t="str">
            <v>POSITIVA</v>
          </cell>
          <cell r="F420">
            <v>0</v>
          </cell>
          <cell r="G420">
            <v>1924.88</v>
          </cell>
          <cell r="H420">
            <v>0</v>
          </cell>
          <cell r="I420">
            <v>1578.4</v>
          </cell>
          <cell r="J420">
            <v>1793.64</v>
          </cell>
          <cell r="K420">
            <v>1901.69</v>
          </cell>
          <cell r="L420">
            <v>1913.21</v>
          </cell>
          <cell r="M420">
            <v>1924.88</v>
          </cell>
          <cell r="N420">
            <v>1973</v>
          </cell>
          <cell r="O420">
            <v>1924.88</v>
          </cell>
          <cell r="P420">
            <v>2182.04</v>
          </cell>
          <cell r="Q420">
            <v>2479.6</v>
          </cell>
          <cell r="R420">
            <v>2628.97</v>
          </cell>
          <cell r="S420">
            <v>2644.9</v>
          </cell>
          <cell r="T420">
            <v>2661.03</v>
          </cell>
          <cell r="U420">
            <v>2727.56</v>
          </cell>
          <cell r="V420">
            <v>2661.03</v>
          </cell>
        </row>
        <row r="421">
          <cell r="B421" t="str">
            <v>F000016288</v>
          </cell>
          <cell r="C421">
            <v>552818040063717</v>
          </cell>
          <cell r="D421" t="str">
            <v>RAPAMUNE 2MG 3X10 BR</v>
          </cell>
          <cell r="E421" t="str">
            <v>POSITIVA</v>
          </cell>
          <cell r="F421">
            <v>0</v>
          </cell>
          <cell r="G421">
            <v>1924.88</v>
          </cell>
          <cell r="H421">
            <v>0</v>
          </cell>
          <cell r="I421">
            <v>1578.4</v>
          </cell>
          <cell r="J421">
            <v>1793.64</v>
          </cell>
          <cell r="K421">
            <v>1901.69</v>
          </cell>
          <cell r="L421">
            <v>1913.21</v>
          </cell>
          <cell r="M421">
            <v>1924.88</v>
          </cell>
          <cell r="N421">
            <v>1973</v>
          </cell>
          <cell r="O421">
            <v>1924.88</v>
          </cell>
          <cell r="P421">
            <v>2182.04</v>
          </cell>
          <cell r="Q421">
            <v>2479.6</v>
          </cell>
          <cell r="R421">
            <v>2628.97</v>
          </cell>
          <cell r="S421">
            <v>2644.9</v>
          </cell>
          <cell r="T421">
            <v>2661.03</v>
          </cell>
          <cell r="U421">
            <v>2727.56</v>
          </cell>
          <cell r="V421">
            <v>2661.03</v>
          </cell>
        </row>
        <row r="422">
          <cell r="B422" t="str">
            <v>F000016290</v>
          </cell>
          <cell r="C422">
            <v>552818040063717</v>
          </cell>
          <cell r="D422" t="str">
            <v>RAPAMUNE 2MG 3X10 MOH BR</v>
          </cell>
          <cell r="E422" t="str">
            <v>POSITIVA</v>
          </cell>
          <cell r="F422">
            <v>0</v>
          </cell>
          <cell r="G422">
            <v>1924.88</v>
          </cell>
          <cell r="H422">
            <v>0</v>
          </cell>
          <cell r="I422">
            <v>1578.4</v>
          </cell>
          <cell r="J422">
            <v>1793.64</v>
          </cell>
          <cell r="K422">
            <v>1901.69</v>
          </cell>
          <cell r="L422">
            <v>1913.21</v>
          </cell>
          <cell r="M422">
            <v>1924.88</v>
          </cell>
          <cell r="N422">
            <v>1973</v>
          </cell>
          <cell r="O422">
            <v>1924.88</v>
          </cell>
          <cell r="P422">
            <v>2182.04</v>
          </cell>
          <cell r="Q422">
            <v>2479.6</v>
          </cell>
          <cell r="R422">
            <v>2628.97</v>
          </cell>
          <cell r="S422">
            <v>2644.9</v>
          </cell>
          <cell r="T422">
            <v>2661.03</v>
          </cell>
          <cell r="U422">
            <v>2727.56</v>
          </cell>
          <cell r="V422">
            <v>2661.03</v>
          </cell>
        </row>
        <row r="423">
          <cell r="B423" t="str">
            <v>F000016294</v>
          </cell>
          <cell r="C423">
            <v>0</v>
          </cell>
          <cell r="D423" t="str">
            <v>RAPAMUNE 2MG 3X5 SAMPLE BR</v>
          </cell>
          <cell r="E423" t="str">
            <v>POSITIVA</v>
          </cell>
          <cell r="F423">
            <v>0</v>
          </cell>
          <cell r="G423">
            <v>962.44</v>
          </cell>
          <cell r="H423">
            <v>0</v>
          </cell>
          <cell r="I423">
            <v>789.2</v>
          </cell>
          <cell r="J423">
            <v>896.81</v>
          </cell>
          <cell r="K423">
            <v>950.84</v>
          </cell>
          <cell r="L423">
            <v>956.6</v>
          </cell>
          <cell r="M423">
            <v>962.44</v>
          </cell>
          <cell r="N423">
            <v>986.5</v>
          </cell>
          <cell r="O423">
            <v>962.44</v>
          </cell>
          <cell r="P423">
            <v>1091.02</v>
          </cell>
          <cell r="Q423">
            <v>1239.78</v>
          </cell>
          <cell r="R423">
            <v>1314.48</v>
          </cell>
          <cell r="S423">
            <v>1322.44</v>
          </cell>
          <cell r="T423">
            <v>1330.51</v>
          </cell>
          <cell r="U423">
            <v>1363.77</v>
          </cell>
          <cell r="V423">
            <v>1330.51</v>
          </cell>
        </row>
        <row r="424">
          <cell r="B424" t="str">
            <v>F000210122</v>
          </cell>
          <cell r="C424">
            <v>545116050000007</v>
          </cell>
          <cell r="D424" t="str">
            <v>REMSIMA 100MG/1ML 1X1 VL BR</v>
          </cell>
          <cell r="E424" t="str">
            <v>NEGATIVA</v>
          </cell>
          <cell r="F424">
            <v>0</v>
          </cell>
          <cell r="G424">
            <v>2629.93</v>
          </cell>
          <cell r="H424">
            <v>0</v>
          </cell>
          <cell r="I424">
            <v>2098.7199999999998</v>
          </cell>
          <cell r="J424">
            <v>2425.25</v>
          </cell>
          <cell r="K424">
            <v>2593.44</v>
          </cell>
          <cell r="L424">
            <v>2611.5500000000002</v>
          </cell>
          <cell r="M424">
            <v>2629.93</v>
          </cell>
          <cell r="N424">
            <v>2706.07</v>
          </cell>
          <cell r="O424">
            <v>2285.19</v>
          </cell>
          <cell r="P424">
            <v>2815.35</v>
          </cell>
          <cell r="Q424">
            <v>3239.61</v>
          </cell>
          <cell r="R424">
            <v>3456.85</v>
          </cell>
          <cell r="S424">
            <v>3480.2</v>
          </cell>
          <cell r="T424">
            <v>3503.87</v>
          </cell>
          <cell r="U424">
            <v>3601.86</v>
          </cell>
          <cell r="V424">
            <v>3159.14</v>
          </cell>
        </row>
        <row r="425">
          <cell r="B425" t="str">
            <v>F000204118</v>
          </cell>
          <cell r="C425">
            <v>522717110064217</v>
          </cell>
          <cell r="D425" t="str">
            <v>REVATIO 20mg TAB 6 BLST x 15 EA BR</v>
          </cell>
          <cell r="E425" t="str">
            <v>POSITIVA</v>
          </cell>
          <cell r="F425">
            <v>0</v>
          </cell>
          <cell r="G425">
            <v>2545.67</v>
          </cell>
          <cell r="H425">
            <v>0</v>
          </cell>
          <cell r="I425">
            <v>2087.44</v>
          </cell>
          <cell r="J425">
            <v>2372.1</v>
          </cell>
          <cell r="K425">
            <v>2515</v>
          </cell>
          <cell r="L425">
            <v>2530.2399999999998</v>
          </cell>
          <cell r="M425">
            <v>2545.67</v>
          </cell>
          <cell r="N425">
            <v>2609.31</v>
          </cell>
          <cell r="O425">
            <v>2545.67</v>
          </cell>
          <cell r="P425">
            <v>2885.76</v>
          </cell>
          <cell r="Q425">
            <v>3279.29</v>
          </cell>
          <cell r="R425">
            <v>3476.84</v>
          </cell>
          <cell r="S425">
            <v>3497.91</v>
          </cell>
          <cell r="T425">
            <v>3519.24</v>
          </cell>
          <cell r="U425">
            <v>3607.22</v>
          </cell>
          <cell r="V425">
            <v>3519.24</v>
          </cell>
        </row>
        <row r="426">
          <cell r="B426" t="str">
            <v>F000029130</v>
          </cell>
          <cell r="C426">
            <v>522717110064217</v>
          </cell>
          <cell r="D426" t="str">
            <v>REVATIO 20mg TAB 6x15 BLST BR</v>
          </cell>
          <cell r="E426" t="str">
            <v>POSITIVA</v>
          </cell>
          <cell r="F426">
            <v>0</v>
          </cell>
          <cell r="G426">
            <v>2545.67</v>
          </cell>
          <cell r="H426">
            <v>0</v>
          </cell>
          <cell r="I426">
            <v>2087.44</v>
          </cell>
          <cell r="J426">
            <v>2372.1</v>
          </cell>
          <cell r="K426">
            <v>2515</v>
          </cell>
          <cell r="L426">
            <v>2530.2399999999998</v>
          </cell>
          <cell r="M426">
            <v>2545.67</v>
          </cell>
          <cell r="N426">
            <v>2609.31</v>
          </cell>
          <cell r="O426">
            <v>2545.67</v>
          </cell>
          <cell r="P426">
            <v>2885.76</v>
          </cell>
          <cell r="Q426">
            <v>3279.29</v>
          </cell>
          <cell r="R426">
            <v>3476.84</v>
          </cell>
          <cell r="S426">
            <v>3497.91</v>
          </cell>
          <cell r="T426">
            <v>3519.24</v>
          </cell>
          <cell r="U426">
            <v>3607.22</v>
          </cell>
          <cell r="V426">
            <v>3519.24</v>
          </cell>
        </row>
        <row r="427">
          <cell r="B427" t="str">
            <v>F000113329</v>
          </cell>
          <cell r="C427">
            <v>522718010072117</v>
          </cell>
          <cell r="D427" t="str">
            <v>S-MEDROL 1000mg SFDPO 1x16ml GV+GV BR</v>
          </cell>
          <cell r="E427" t="str">
            <v>POSITIVA</v>
          </cell>
          <cell r="F427">
            <v>0</v>
          </cell>
          <cell r="G427">
            <v>106.22</v>
          </cell>
          <cell r="H427">
            <v>0</v>
          </cell>
          <cell r="I427">
            <v>87.1</v>
          </cell>
          <cell r="J427">
            <v>98.98</v>
          </cell>
          <cell r="K427">
            <v>104.94</v>
          </cell>
          <cell r="L427">
            <v>105.57</v>
          </cell>
          <cell r="M427">
            <v>106.22</v>
          </cell>
          <cell r="N427">
            <v>108.87</v>
          </cell>
          <cell r="O427">
            <v>106.22</v>
          </cell>
          <cell r="P427">
            <v>120.41</v>
          </cell>
          <cell r="Q427">
            <v>136.83000000000001</v>
          </cell>
          <cell r="R427">
            <v>145.07</v>
          </cell>
          <cell r="S427">
            <v>145.94</v>
          </cell>
          <cell r="T427">
            <v>146.84</v>
          </cell>
          <cell r="U427">
            <v>150.51</v>
          </cell>
          <cell r="V427">
            <v>146.84</v>
          </cell>
        </row>
        <row r="428">
          <cell r="B428" t="str">
            <v>F000113327</v>
          </cell>
          <cell r="C428">
            <v>522718010072217</v>
          </cell>
          <cell r="D428" t="str">
            <v>S-MEDROL 125mg SFDPO 1x2ml GVL+AMP BR</v>
          </cell>
          <cell r="E428" t="str">
            <v>POSITIVA</v>
          </cell>
          <cell r="F428">
            <v>0</v>
          </cell>
          <cell r="G428">
            <v>17.97</v>
          </cell>
          <cell r="H428">
            <v>0</v>
          </cell>
          <cell r="I428">
            <v>14.73</v>
          </cell>
          <cell r="J428">
            <v>16.739999999999998</v>
          </cell>
          <cell r="K428">
            <v>17.75</v>
          </cell>
          <cell r="L428">
            <v>17.86</v>
          </cell>
          <cell r="M428">
            <v>17.97</v>
          </cell>
          <cell r="N428">
            <v>18.420000000000002</v>
          </cell>
          <cell r="O428">
            <v>17.97</v>
          </cell>
          <cell r="P428">
            <v>20.36</v>
          </cell>
          <cell r="Q428">
            <v>23.14</v>
          </cell>
          <cell r="R428">
            <v>24.54</v>
          </cell>
          <cell r="S428">
            <v>24.69</v>
          </cell>
          <cell r="T428">
            <v>24.84</v>
          </cell>
          <cell r="U428">
            <v>25.46</v>
          </cell>
          <cell r="V428">
            <v>24.84</v>
          </cell>
        </row>
        <row r="429">
          <cell r="B429" t="str">
            <v>F000113331</v>
          </cell>
          <cell r="C429">
            <v>522718010072317</v>
          </cell>
          <cell r="D429" t="str">
            <v>S-MEDROL 40mg SFDPO 1x1ml GV+GA BR</v>
          </cell>
          <cell r="E429" t="str">
            <v>POSITIVA</v>
          </cell>
          <cell r="F429">
            <v>0</v>
          </cell>
          <cell r="G429">
            <v>9.5299999999999994</v>
          </cell>
          <cell r="H429">
            <v>0</v>
          </cell>
          <cell r="I429">
            <v>7.81</v>
          </cell>
          <cell r="J429">
            <v>8.8800000000000008</v>
          </cell>
          <cell r="K429">
            <v>9.41</v>
          </cell>
          <cell r="L429">
            <v>9.4700000000000006</v>
          </cell>
          <cell r="M429">
            <v>9.5299999999999994</v>
          </cell>
          <cell r="N429">
            <v>9.76</v>
          </cell>
          <cell r="O429">
            <v>9.5299999999999994</v>
          </cell>
          <cell r="P429">
            <v>10.79</v>
          </cell>
          <cell r="Q429">
            <v>12.28</v>
          </cell>
          <cell r="R429">
            <v>13.01</v>
          </cell>
          <cell r="S429">
            <v>13.09</v>
          </cell>
          <cell r="T429">
            <v>13.17</v>
          </cell>
          <cell r="U429">
            <v>13.49</v>
          </cell>
          <cell r="V429">
            <v>13.17</v>
          </cell>
        </row>
        <row r="430">
          <cell r="B430" t="str">
            <v>F000028996</v>
          </cell>
          <cell r="C430">
            <v>522718010072417</v>
          </cell>
          <cell r="D430" t="str">
            <v>S-MEDROL 500mg SFDPO 1x8ml GV+GV BR</v>
          </cell>
          <cell r="E430" t="str">
            <v>POSITIVA</v>
          </cell>
          <cell r="F430">
            <v>0</v>
          </cell>
          <cell r="G430">
            <v>50.93</v>
          </cell>
          <cell r="H430">
            <v>0</v>
          </cell>
          <cell r="I430">
            <v>41.76</v>
          </cell>
          <cell r="J430">
            <v>47.46</v>
          </cell>
          <cell r="K430">
            <v>50.32</v>
          </cell>
          <cell r="L430">
            <v>50.63</v>
          </cell>
          <cell r="M430">
            <v>50.93</v>
          </cell>
          <cell r="N430">
            <v>52.21</v>
          </cell>
          <cell r="O430">
            <v>50.93</v>
          </cell>
          <cell r="P430">
            <v>57.73</v>
          </cell>
          <cell r="Q430">
            <v>65.61</v>
          </cell>
          <cell r="R430">
            <v>69.56</v>
          </cell>
          <cell r="S430">
            <v>69.989999999999995</v>
          </cell>
          <cell r="T430">
            <v>70.41</v>
          </cell>
          <cell r="U430">
            <v>72.180000000000007</v>
          </cell>
          <cell r="V430">
            <v>70.41</v>
          </cell>
        </row>
        <row r="431">
          <cell r="B431" t="str">
            <v>F000113333</v>
          </cell>
          <cell r="C431">
            <v>522718010072417</v>
          </cell>
          <cell r="D431" t="str">
            <v>S-MEDROL 500mg SFDPO 1x8ml GV+GV BR</v>
          </cell>
          <cell r="E431" t="str">
            <v>POSITIVA</v>
          </cell>
          <cell r="F431">
            <v>0</v>
          </cell>
          <cell r="G431">
            <v>50.93</v>
          </cell>
          <cell r="H431">
            <v>0</v>
          </cell>
          <cell r="I431">
            <v>41.76</v>
          </cell>
          <cell r="J431">
            <v>47.46</v>
          </cell>
          <cell r="K431">
            <v>50.32</v>
          </cell>
          <cell r="L431">
            <v>50.63</v>
          </cell>
          <cell r="M431">
            <v>50.93</v>
          </cell>
          <cell r="N431">
            <v>52.21</v>
          </cell>
          <cell r="O431">
            <v>50.93</v>
          </cell>
          <cell r="P431">
            <v>57.73</v>
          </cell>
          <cell r="Q431">
            <v>65.61</v>
          </cell>
          <cell r="R431">
            <v>69.56</v>
          </cell>
          <cell r="S431">
            <v>69.989999999999995</v>
          </cell>
          <cell r="T431">
            <v>70.41</v>
          </cell>
          <cell r="U431">
            <v>72.180000000000007</v>
          </cell>
          <cell r="V431">
            <v>70.41</v>
          </cell>
        </row>
        <row r="432">
          <cell r="B432" t="str">
            <v>F000038674</v>
          </cell>
          <cell r="C432">
            <v>522718060081503</v>
          </cell>
          <cell r="D432" t="str">
            <v>SAYANA SASUS 160MG/ML 1X0.65ML UNJ BR</v>
          </cell>
          <cell r="E432" t="str">
            <v>POSITIVA</v>
          </cell>
          <cell r="F432">
            <v>0</v>
          </cell>
          <cell r="G432">
            <v>32.61</v>
          </cell>
          <cell r="H432">
            <v>0</v>
          </cell>
          <cell r="I432">
            <v>26.74</v>
          </cell>
          <cell r="J432">
            <v>30.39</v>
          </cell>
          <cell r="K432">
            <v>32.22</v>
          </cell>
          <cell r="L432">
            <v>32.42</v>
          </cell>
          <cell r="M432">
            <v>32.61</v>
          </cell>
          <cell r="N432">
            <v>33.43</v>
          </cell>
          <cell r="O432">
            <v>32.61</v>
          </cell>
          <cell r="P432">
            <v>36.96</v>
          </cell>
          <cell r="Q432">
            <v>42.01</v>
          </cell>
          <cell r="R432">
            <v>44.54</v>
          </cell>
          <cell r="S432">
            <v>44.82</v>
          </cell>
          <cell r="T432">
            <v>45.09</v>
          </cell>
          <cell r="U432">
            <v>46.22</v>
          </cell>
          <cell r="V432">
            <v>45.09</v>
          </cell>
        </row>
        <row r="433">
          <cell r="B433" t="str">
            <v>F000038675</v>
          </cell>
          <cell r="C433">
            <v>0</v>
          </cell>
          <cell r="D433" t="str">
            <v>SAYANA SASUS 160MG/ML 1X0.65ML UNJ SAM</v>
          </cell>
          <cell r="E433" t="str">
            <v>POSITIVA</v>
          </cell>
          <cell r="F433">
            <v>0</v>
          </cell>
          <cell r="G433">
            <v>32.61</v>
          </cell>
          <cell r="H433">
            <v>0</v>
          </cell>
          <cell r="I433">
            <v>26.74</v>
          </cell>
          <cell r="J433">
            <v>30.38</v>
          </cell>
          <cell r="K433">
            <v>32.21</v>
          </cell>
          <cell r="L433">
            <v>32.409999999999997</v>
          </cell>
          <cell r="M433">
            <v>32.61</v>
          </cell>
          <cell r="N433">
            <v>33.42</v>
          </cell>
          <cell r="O433">
            <v>32.61</v>
          </cell>
          <cell r="P433">
            <v>36.96</v>
          </cell>
          <cell r="Q433">
            <v>41.99</v>
          </cell>
          <cell r="R433">
            <v>44.52</v>
          </cell>
          <cell r="S433">
            <v>44.8</v>
          </cell>
          <cell r="T433">
            <v>45.08</v>
          </cell>
          <cell r="U433">
            <v>46.2</v>
          </cell>
          <cell r="V433">
            <v>45.08</v>
          </cell>
        </row>
        <row r="434">
          <cell r="B434" t="str">
            <v>F000204112</v>
          </cell>
          <cell r="C434">
            <v>522718010073117</v>
          </cell>
          <cell r="D434" t="str">
            <v>SERMION 30mg FCT 2 BLST x 10 EA BR</v>
          </cell>
          <cell r="E434" t="str">
            <v>POSITIVA</v>
          </cell>
          <cell r="F434">
            <v>0</v>
          </cell>
          <cell r="G434">
            <v>96.37</v>
          </cell>
          <cell r="H434">
            <v>0</v>
          </cell>
          <cell r="I434">
            <v>79.02</v>
          </cell>
          <cell r="J434">
            <v>89.8</v>
          </cell>
          <cell r="K434">
            <v>95.21</v>
          </cell>
          <cell r="L434">
            <v>95.79</v>
          </cell>
          <cell r="M434">
            <v>96.37</v>
          </cell>
          <cell r="N434">
            <v>98.78</v>
          </cell>
          <cell r="O434">
            <v>96.37</v>
          </cell>
          <cell r="P434">
            <v>109.24</v>
          </cell>
          <cell r="Q434">
            <v>124.14</v>
          </cell>
          <cell r="R434">
            <v>131.62</v>
          </cell>
          <cell r="S434">
            <v>132.41999999999999</v>
          </cell>
          <cell r="T434">
            <v>133.22999999999999</v>
          </cell>
          <cell r="U434">
            <v>136.56</v>
          </cell>
          <cell r="V434">
            <v>133.22999999999999</v>
          </cell>
        </row>
        <row r="435">
          <cell r="B435" t="str">
            <v>F000204119</v>
          </cell>
          <cell r="C435">
            <v>0</v>
          </cell>
          <cell r="D435" t="str">
            <v>SILDENAFIL 50mg FCT 1 BLST x 1 EA BR</v>
          </cell>
          <cell r="E435" t="e">
            <v>#N/A</v>
          </cell>
          <cell r="F435">
            <v>0</v>
          </cell>
          <cell r="G435" t="e">
            <v>#N/A</v>
          </cell>
          <cell r="H435">
            <v>0</v>
          </cell>
          <cell r="I435" t="e">
            <v>#N/A</v>
          </cell>
          <cell r="J435" t="e">
            <v>#N/A</v>
          </cell>
          <cell r="K435" t="e">
            <v>#N/A</v>
          </cell>
          <cell r="L435" t="e">
            <v>#N/A</v>
          </cell>
          <cell r="M435" t="e">
            <v>#N/A</v>
          </cell>
          <cell r="N435" t="e">
            <v>#N/A</v>
          </cell>
          <cell r="O435" t="e">
            <v>#N/A</v>
          </cell>
          <cell r="P435" t="e">
            <v>#N/A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</row>
        <row r="436">
          <cell r="B436" t="str">
            <v>F000204120</v>
          </cell>
          <cell r="C436">
            <v>0</v>
          </cell>
          <cell r="D436" t="str">
            <v>SILDENAFIL 50mg FCT 1 BLST x 2 EA BR</v>
          </cell>
          <cell r="E436" t="e">
            <v>#N/A</v>
          </cell>
          <cell r="F436">
            <v>0</v>
          </cell>
          <cell r="G436" t="e">
            <v>#N/A</v>
          </cell>
          <cell r="H436">
            <v>0</v>
          </cell>
          <cell r="I436" t="e">
            <v>#N/A</v>
          </cell>
          <cell r="J436" t="e">
            <v>#N/A</v>
          </cell>
          <cell r="K436" t="e">
            <v>#N/A</v>
          </cell>
          <cell r="L436" t="e">
            <v>#N/A</v>
          </cell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</row>
        <row r="437">
          <cell r="B437" t="str">
            <v>F000204121</v>
          </cell>
          <cell r="C437">
            <v>0</v>
          </cell>
          <cell r="D437" t="str">
            <v>SILDENAFIL 50mg FCT 1 BLST x 4 EA BR</v>
          </cell>
          <cell r="E437" t="e">
            <v>#N/A</v>
          </cell>
          <cell r="F437">
            <v>0</v>
          </cell>
          <cell r="G437" t="e">
            <v>#N/A</v>
          </cell>
          <cell r="H437">
            <v>0</v>
          </cell>
          <cell r="I437" t="e">
            <v>#N/A</v>
          </cell>
          <cell r="J437" t="e">
            <v>#N/A</v>
          </cell>
          <cell r="K437" t="e">
            <v>#N/A</v>
          </cell>
          <cell r="L437" t="e">
            <v>#N/A</v>
          </cell>
          <cell r="M437" t="e">
            <v>#N/A</v>
          </cell>
          <cell r="N437" t="e">
            <v>#N/A</v>
          </cell>
          <cell r="O437" t="e">
            <v>#N/A</v>
          </cell>
          <cell r="P437" t="e">
            <v>#N/A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</row>
        <row r="438">
          <cell r="B438" t="str">
            <v>F000204122</v>
          </cell>
          <cell r="C438">
            <v>0</v>
          </cell>
          <cell r="D438" t="str">
            <v>SILDENAFIL 50mg FCT 2 BLST x 4 EA BR</v>
          </cell>
          <cell r="E438" t="e">
            <v>#N/A</v>
          </cell>
          <cell r="F438">
            <v>0</v>
          </cell>
          <cell r="G438" t="e">
            <v>#N/A</v>
          </cell>
          <cell r="H438">
            <v>0</v>
          </cell>
          <cell r="I438" t="e">
            <v>#N/A</v>
          </cell>
          <cell r="J438" t="e">
            <v>#N/A</v>
          </cell>
          <cell r="K438" t="e">
            <v>#N/A</v>
          </cell>
          <cell r="L438" t="e">
            <v>#N/A</v>
          </cell>
          <cell r="M438" t="e">
            <v>#N/A</v>
          </cell>
          <cell r="N438" t="e">
            <v>#N/A</v>
          </cell>
          <cell r="O438" t="e">
            <v>#N/A</v>
          </cell>
          <cell r="P438" t="e">
            <v>#N/A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</row>
        <row r="439">
          <cell r="B439" t="str">
            <v>F000018692</v>
          </cell>
          <cell r="C439">
            <v>522242002172311</v>
          </cell>
          <cell r="D439" t="str">
            <v>SOMAVERT 10MG INJ 30-COMBO GVL BR</v>
          </cell>
          <cell r="E439" t="str">
            <v>POSITIVA</v>
          </cell>
          <cell r="F439">
            <v>0</v>
          </cell>
          <cell r="G439">
            <v>8036.54</v>
          </cell>
          <cell r="H439">
            <v>0</v>
          </cell>
          <cell r="I439">
            <v>6589.96</v>
          </cell>
          <cell r="J439">
            <v>7488.59</v>
          </cell>
          <cell r="K439">
            <v>7939.72</v>
          </cell>
          <cell r="L439">
            <v>7987.83</v>
          </cell>
          <cell r="M439">
            <v>8036.54</v>
          </cell>
          <cell r="N439">
            <v>8237.4500000000007</v>
          </cell>
          <cell r="O439">
            <v>8036.54</v>
          </cell>
          <cell r="P439">
            <v>9110.23</v>
          </cell>
          <cell r="Q439">
            <v>10352.540000000001</v>
          </cell>
          <cell r="R439">
            <v>10976.2</v>
          </cell>
          <cell r="S439">
            <v>11042.71</v>
          </cell>
          <cell r="T439">
            <v>11110.05</v>
          </cell>
          <cell r="U439">
            <v>11387.79</v>
          </cell>
          <cell r="V439">
            <v>11110.05</v>
          </cell>
        </row>
        <row r="440">
          <cell r="B440" t="str">
            <v>F482452111</v>
          </cell>
          <cell r="C440">
            <v>522212010050903</v>
          </cell>
          <cell r="D440" t="str">
            <v>SOMAVERT 10MG INJ COMBO GVL LAM</v>
          </cell>
          <cell r="E440" t="str">
            <v>POSITIVA</v>
          </cell>
          <cell r="F440">
            <v>0</v>
          </cell>
          <cell r="G440">
            <v>7703</v>
          </cell>
          <cell r="H440">
            <v>0</v>
          </cell>
          <cell r="I440">
            <v>6589.96</v>
          </cell>
          <cell r="J440">
            <v>7488.59</v>
          </cell>
          <cell r="K440">
            <v>7939.72</v>
          </cell>
          <cell r="L440">
            <v>7987.83</v>
          </cell>
          <cell r="M440">
            <v>8036.54</v>
          </cell>
          <cell r="N440">
            <v>8237.4500000000007</v>
          </cell>
          <cell r="O440">
            <v>8036.54</v>
          </cell>
          <cell r="P440">
            <v>9110.23</v>
          </cell>
          <cell r="Q440">
            <v>10352.540000000001</v>
          </cell>
          <cell r="R440">
            <v>10976.2</v>
          </cell>
          <cell r="S440">
            <v>11042.71</v>
          </cell>
          <cell r="T440">
            <v>11110.05</v>
          </cell>
          <cell r="U440">
            <v>11387.79</v>
          </cell>
          <cell r="V440">
            <v>11110.05</v>
          </cell>
        </row>
        <row r="441">
          <cell r="B441" t="str">
            <v>F000028652</v>
          </cell>
          <cell r="C441">
            <v>522242002172311</v>
          </cell>
          <cell r="D441" t="str">
            <v>SOMAVERT 10mg SFDPO 30x1ml GVL+GVL BR</v>
          </cell>
          <cell r="E441" t="str">
            <v>POSITIVA</v>
          </cell>
          <cell r="F441">
            <v>0</v>
          </cell>
          <cell r="G441">
            <v>8036.54</v>
          </cell>
          <cell r="H441">
            <v>0</v>
          </cell>
          <cell r="I441">
            <v>6589.96</v>
          </cell>
          <cell r="J441">
            <v>7488.59</v>
          </cell>
          <cell r="K441">
            <v>7939.72</v>
          </cell>
          <cell r="L441">
            <v>7987.83</v>
          </cell>
          <cell r="M441">
            <v>8036.54</v>
          </cell>
          <cell r="N441">
            <v>8237.4500000000007</v>
          </cell>
          <cell r="O441">
            <v>8036.54</v>
          </cell>
          <cell r="P441">
            <v>9110.23</v>
          </cell>
          <cell r="Q441">
            <v>10352.540000000001</v>
          </cell>
          <cell r="R441">
            <v>10976.2</v>
          </cell>
          <cell r="S441">
            <v>11042.71</v>
          </cell>
          <cell r="T441">
            <v>11110.05</v>
          </cell>
          <cell r="U441">
            <v>11387.79</v>
          </cell>
          <cell r="V441">
            <v>11110.05</v>
          </cell>
        </row>
        <row r="442">
          <cell r="B442" t="str">
            <v>F000018693</v>
          </cell>
          <cell r="C442">
            <v>522242004175316</v>
          </cell>
          <cell r="D442" t="str">
            <v>SOMAVERT 15MG INJ 30-COMBO GVL BR</v>
          </cell>
          <cell r="E442" t="str">
            <v>POSITIVA</v>
          </cell>
          <cell r="F442">
            <v>0</v>
          </cell>
          <cell r="G442">
            <v>12054.81</v>
          </cell>
          <cell r="H442">
            <v>0</v>
          </cell>
          <cell r="I442">
            <v>9884.94</v>
          </cell>
          <cell r="J442">
            <v>11232.89</v>
          </cell>
          <cell r="K442">
            <v>11909.57</v>
          </cell>
          <cell r="L442">
            <v>11981.75</v>
          </cell>
          <cell r="M442">
            <v>12054.81</v>
          </cell>
          <cell r="N442">
            <v>12356.18</v>
          </cell>
          <cell r="O442">
            <v>12054.81</v>
          </cell>
          <cell r="P442">
            <v>13665.34</v>
          </cell>
          <cell r="Q442">
            <v>15528.81</v>
          </cell>
          <cell r="R442">
            <v>16464.28</v>
          </cell>
          <cell r="S442">
            <v>16564.07</v>
          </cell>
          <cell r="T442">
            <v>16665.07</v>
          </cell>
          <cell r="U442">
            <v>17081.689999999999</v>
          </cell>
          <cell r="V442">
            <v>16665.07</v>
          </cell>
        </row>
        <row r="443">
          <cell r="B443" t="str">
            <v>F482453111</v>
          </cell>
          <cell r="C443">
            <v>522212010051303</v>
          </cell>
          <cell r="D443" t="str">
            <v>SOMAVERT 15MG INJ COMBO GVL LAR</v>
          </cell>
          <cell r="E443" t="str">
            <v>POSITIVA</v>
          </cell>
          <cell r="F443">
            <v>0</v>
          </cell>
          <cell r="G443">
            <v>11554.5</v>
          </cell>
          <cell r="H443">
            <v>0</v>
          </cell>
          <cell r="I443">
            <v>9884.94</v>
          </cell>
          <cell r="J443">
            <v>11232.89</v>
          </cell>
          <cell r="K443">
            <v>11909.57</v>
          </cell>
          <cell r="L443">
            <v>11981.75</v>
          </cell>
          <cell r="M443">
            <v>12054.81</v>
          </cell>
          <cell r="N443">
            <v>12356.18</v>
          </cell>
          <cell r="O443">
            <v>12054.81</v>
          </cell>
          <cell r="P443">
            <v>13665.34</v>
          </cell>
          <cell r="Q443">
            <v>15528.81</v>
          </cell>
          <cell r="R443">
            <v>16464.28</v>
          </cell>
          <cell r="S443">
            <v>16564.07</v>
          </cell>
          <cell r="T443">
            <v>16665.07</v>
          </cell>
          <cell r="U443">
            <v>17081.689999999999</v>
          </cell>
          <cell r="V443">
            <v>16665.07</v>
          </cell>
        </row>
        <row r="444">
          <cell r="B444" t="str">
            <v>F000028653</v>
          </cell>
          <cell r="C444">
            <v>522242004175316</v>
          </cell>
          <cell r="D444" t="str">
            <v>SOMAVERT 15mg SFDPO 30x1ml GVL+GVL BR</v>
          </cell>
          <cell r="E444" t="str">
            <v>POSITIVA</v>
          </cell>
          <cell r="F444">
            <v>0</v>
          </cell>
          <cell r="G444">
            <v>12054.81</v>
          </cell>
          <cell r="H444">
            <v>0</v>
          </cell>
          <cell r="I444">
            <v>9884.94</v>
          </cell>
          <cell r="J444">
            <v>11232.89</v>
          </cell>
          <cell r="K444">
            <v>11909.57</v>
          </cell>
          <cell r="L444">
            <v>11981.75</v>
          </cell>
          <cell r="M444">
            <v>12054.81</v>
          </cell>
          <cell r="N444">
            <v>12356.18</v>
          </cell>
          <cell r="O444">
            <v>12054.81</v>
          </cell>
          <cell r="P444">
            <v>13665.34</v>
          </cell>
          <cell r="Q444">
            <v>15528.81</v>
          </cell>
          <cell r="R444">
            <v>16464.28</v>
          </cell>
          <cell r="S444">
            <v>16564.07</v>
          </cell>
          <cell r="T444">
            <v>16665.07</v>
          </cell>
          <cell r="U444">
            <v>17081.689999999999</v>
          </cell>
          <cell r="V444">
            <v>16665.07</v>
          </cell>
        </row>
        <row r="445">
          <cell r="B445" t="str">
            <v>F000026610</v>
          </cell>
          <cell r="C445">
            <v>522703301139412</v>
          </cell>
          <cell r="D445" t="str">
            <v>SORCAL 900MG 60x30GM ENV</v>
          </cell>
          <cell r="E445" t="str">
            <v>NEGATIVA</v>
          </cell>
          <cell r="F445">
            <v>0</v>
          </cell>
          <cell r="G445">
            <v>1211.3</v>
          </cell>
          <cell r="H445">
            <v>0</v>
          </cell>
          <cell r="I445">
            <v>966.63</v>
          </cell>
          <cell r="J445">
            <v>1117.03</v>
          </cell>
          <cell r="K445">
            <v>1194.5</v>
          </cell>
          <cell r="L445">
            <v>1202.8399999999999</v>
          </cell>
          <cell r="M445">
            <v>1211.3</v>
          </cell>
          <cell r="N445">
            <v>1246.3699999999999</v>
          </cell>
          <cell r="O445">
            <v>1052.51</v>
          </cell>
          <cell r="P445">
            <v>1296.69</v>
          </cell>
          <cell r="Q445">
            <v>1492.11</v>
          </cell>
          <cell r="R445">
            <v>1592.18</v>
          </cell>
          <cell r="S445">
            <v>1602.93</v>
          </cell>
          <cell r="T445">
            <v>1613.83</v>
          </cell>
          <cell r="U445">
            <v>1658.96</v>
          </cell>
          <cell r="V445">
            <v>1455.03</v>
          </cell>
        </row>
        <row r="446">
          <cell r="B446" t="str">
            <v>F000012659</v>
          </cell>
          <cell r="C446">
            <v>0</v>
          </cell>
          <cell r="D446" t="str">
            <v>Storage Case GoQuick / Swirv 1 EA</v>
          </cell>
          <cell r="E446" t="str">
            <v>POSITIVA</v>
          </cell>
          <cell r="F446">
            <v>0</v>
          </cell>
          <cell r="G446">
            <v>16.670000000000002</v>
          </cell>
          <cell r="H446">
            <v>0</v>
          </cell>
          <cell r="I446">
            <v>13.66</v>
          </cell>
          <cell r="J446">
            <v>15.53</v>
          </cell>
          <cell r="K446">
            <v>16.46</v>
          </cell>
          <cell r="L446">
            <v>16.559999999999999</v>
          </cell>
          <cell r="M446">
            <v>16.670000000000002</v>
          </cell>
          <cell r="N446">
            <v>17.079999999999998</v>
          </cell>
          <cell r="O446">
            <v>16.670000000000002</v>
          </cell>
          <cell r="P446">
            <v>18.88</v>
          </cell>
          <cell r="Q446">
            <v>21.46</v>
          </cell>
          <cell r="R446">
            <v>22.75</v>
          </cell>
          <cell r="S446">
            <v>22.89</v>
          </cell>
          <cell r="T446">
            <v>23.04</v>
          </cell>
          <cell r="U446">
            <v>23.61</v>
          </cell>
          <cell r="V446">
            <v>23.04</v>
          </cell>
        </row>
        <row r="447">
          <cell r="B447" t="str">
            <v>F8314000030172</v>
          </cell>
          <cell r="C447" t="str">
            <v>N/A</v>
          </cell>
          <cell r="D447" t="str">
            <v>STRESSTABS + ZINC TABLETS</v>
          </cell>
          <cell r="E447" t="str">
            <v>NEGATIVA</v>
          </cell>
          <cell r="F447">
            <v>0</v>
          </cell>
          <cell r="G447">
            <v>63.29</v>
          </cell>
          <cell r="H447">
            <v>0</v>
          </cell>
          <cell r="I447">
            <v>50.5</v>
          </cell>
          <cell r="J447">
            <v>58.36</v>
          </cell>
          <cell r="K447">
            <v>62.41</v>
          </cell>
          <cell r="L447">
            <v>62.84</v>
          </cell>
          <cell r="M447">
            <v>63.29</v>
          </cell>
          <cell r="N447">
            <v>65.12</v>
          </cell>
          <cell r="O447">
            <v>54.99</v>
          </cell>
          <cell r="P447">
            <v>67.739999999999995</v>
          </cell>
          <cell r="Q447">
            <v>77.95</v>
          </cell>
          <cell r="R447">
            <v>83.18</v>
          </cell>
          <cell r="S447">
            <v>83.74</v>
          </cell>
          <cell r="T447">
            <v>84.32</v>
          </cell>
          <cell r="U447">
            <v>86.67</v>
          </cell>
          <cell r="V447">
            <v>76.02</v>
          </cell>
        </row>
        <row r="448">
          <cell r="B448" t="str">
            <v>F000034392</v>
          </cell>
          <cell r="C448">
            <v>0</v>
          </cell>
          <cell r="D448" t="str">
            <v>SUCCINATO DESVENLAFAXIN 50MG TAB 1X14 BR</v>
          </cell>
          <cell r="E448" t="str">
            <v>POSITIVA</v>
          </cell>
          <cell r="F448">
            <v>0</v>
          </cell>
          <cell r="G448" t="e">
            <v>#N/A</v>
          </cell>
          <cell r="H448">
            <v>0</v>
          </cell>
          <cell r="I448" t="e">
            <v>#N/A</v>
          </cell>
          <cell r="J448" t="e">
            <v>#N/A</v>
          </cell>
          <cell r="K448" t="e">
            <v>#N/A</v>
          </cell>
          <cell r="L448" t="e">
            <v>#N/A</v>
          </cell>
          <cell r="M448" t="e">
            <v>#N/A</v>
          </cell>
          <cell r="N448" t="e">
            <v>#N/A</v>
          </cell>
          <cell r="O448" t="e">
            <v>#N/A</v>
          </cell>
          <cell r="P448" t="e">
            <v>#N/A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</row>
        <row r="449">
          <cell r="B449" t="str">
            <v>F000034394</v>
          </cell>
          <cell r="C449">
            <v>0</v>
          </cell>
          <cell r="D449" t="str">
            <v>SUCCINATO DESVENLAFAXINA 100MG 1X14CP OR</v>
          </cell>
          <cell r="E449" t="str">
            <v>POSITIVA</v>
          </cell>
          <cell r="F449">
            <v>0</v>
          </cell>
          <cell r="G449" t="e">
            <v>#N/A</v>
          </cell>
          <cell r="H449">
            <v>0</v>
          </cell>
          <cell r="I449" t="e">
            <v>#N/A</v>
          </cell>
          <cell r="J449" t="e">
            <v>#N/A</v>
          </cell>
          <cell r="K449" t="e">
            <v>#N/A</v>
          </cell>
          <cell r="L449" t="e">
            <v>#N/A</v>
          </cell>
          <cell r="M449" t="e">
            <v>#N/A</v>
          </cell>
          <cell r="N449" t="e">
            <v>#N/A</v>
          </cell>
          <cell r="O449" t="e">
            <v>#N/A</v>
          </cell>
          <cell r="P449" t="e">
            <v>#N/A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</row>
        <row r="450">
          <cell r="B450" t="str">
            <v>F000034395</v>
          </cell>
          <cell r="C450">
            <v>0</v>
          </cell>
          <cell r="D450" t="str">
            <v>SUCCINATO DESVENLAFAXINA 100MG 2X14CP OR</v>
          </cell>
          <cell r="E450" t="str">
            <v>POSITIVA</v>
          </cell>
          <cell r="F450">
            <v>0</v>
          </cell>
          <cell r="G450" t="e">
            <v>#N/A</v>
          </cell>
          <cell r="H450">
            <v>0</v>
          </cell>
          <cell r="I450" t="e">
            <v>#N/A</v>
          </cell>
          <cell r="J450" t="e">
            <v>#N/A</v>
          </cell>
          <cell r="K450" t="e">
            <v>#N/A</v>
          </cell>
          <cell r="L450" t="e">
            <v>#N/A</v>
          </cell>
          <cell r="M450" t="e">
            <v>#N/A</v>
          </cell>
          <cell r="N450" t="e">
            <v>#N/A</v>
          </cell>
          <cell r="O450" t="e">
            <v>#N/A</v>
          </cell>
          <cell r="P450" t="e">
            <v>#N/A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</row>
        <row r="451">
          <cell r="B451" t="str">
            <v>F000034393</v>
          </cell>
          <cell r="C451">
            <v>0</v>
          </cell>
          <cell r="D451" t="str">
            <v>SUCCINATO DESVENLAFAXINA 50MG 2X14CP OR</v>
          </cell>
          <cell r="E451" t="str">
            <v>POSITIVA</v>
          </cell>
          <cell r="F451">
            <v>0</v>
          </cell>
          <cell r="G451" t="e">
            <v>#N/A</v>
          </cell>
          <cell r="H451">
            <v>0</v>
          </cell>
          <cell r="I451" t="e">
            <v>#N/A</v>
          </cell>
          <cell r="J451" t="e">
            <v>#N/A</v>
          </cell>
          <cell r="K451" t="e">
            <v>#N/A</v>
          </cell>
          <cell r="L451" t="e">
            <v>#N/A</v>
          </cell>
          <cell r="M451" t="e">
            <v>#N/A</v>
          </cell>
          <cell r="N451" t="e">
            <v>#N/A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</row>
        <row r="452">
          <cell r="B452" t="str">
            <v>F000029125</v>
          </cell>
          <cell r="C452">
            <v>522241601110216</v>
          </cell>
          <cell r="D452" t="str">
            <v>SUTENT 12.5mg HFC 1x28 BTL BR</v>
          </cell>
          <cell r="E452" t="str">
            <v>POSITIVA</v>
          </cell>
          <cell r="F452">
            <v>0</v>
          </cell>
          <cell r="G452">
            <v>4575.5600000000004</v>
          </cell>
          <cell r="H452">
            <v>0</v>
          </cell>
          <cell r="I452">
            <v>3751.95</v>
          </cell>
          <cell r="J452">
            <v>4263.58</v>
          </cell>
          <cell r="K452">
            <v>4520.43</v>
          </cell>
          <cell r="L452">
            <v>4547.82</v>
          </cell>
          <cell r="M452">
            <v>4575.5600000000004</v>
          </cell>
          <cell r="N452">
            <v>4689.9399999999996</v>
          </cell>
          <cell r="O452">
            <v>4575.5600000000004</v>
          </cell>
          <cell r="P452">
            <v>5186.8500000000004</v>
          </cell>
          <cell r="Q452">
            <v>5894.14</v>
          </cell>
          <cell r="R452">
            <v>6249.22</v>
          </cell>
          <cell r="S452">
            <v>6287.09</v>
          </cell>
          <cell r="T452">
            <v>6325.44</v>
          </cell>
          <cell r="U452">
            <v>6483.56</v>
          </cell>
          <cell r="V452">
            <v>6325.44</v>
          </cell>
        </row>
        <row r="453">
          <cell r="B453" t="str">
            <v>F000104148</v>
          </cell>
          <cell r="C453">
            <v>522241601110216</v>
          </cell>
          <cell r="D453" t="str">
            <v>SUTENT 12.5mg HFC 1x28 BTL BR</v>
          </cell>
          <cell r="E453" t="str">
            <v>POSITIVA</v>
          </cell>
          <cell r="F453">
            <v>0</v>
          </cell>
          <cell r="G453">
            <v>4575.5600000000004</v>
          </cell>
          <cell r="H453">
            <v>0</v>
          </cell>
          <cell r="I453">
            <v>3751.95</v>
          </cell>
          <cell r="J453">
            <v>4263.58</v>
          </cell>
          <cell r="K453">
            <v>4520.43</v>
          </cell>
          <cell r="L453">
            <v>4547.82</v>
          </cell>
          <cell r="M453">
            <v>4575.5600000000004</v>
          </cell>
          <cell r="N453">
            <v>4689.9399999999996</v>
          </cell>
          <cell r="O453">
            <v>4575.5600000000004</v>
          </cell>
          <cell r="P453">
            <v>5186.8500000000004</v>
          </cell>
          <cell r="Q453">
            <v>5894.14</v>
          </cell>
          <cell r="R453">
            <v>6249.22</v>
          </cell>
          <cell r="S453">
            <v>6287.09</v>
          </cell>
          <cell r="T453">
            <v>6325.44</v>
          </cell>
          <cell r="U453">
            <v>6483.56</v>
          </cell>
          <cell r="V453">
            <v>6325.44</v>
          </cell>
        </row>
        <row r="454">
          <cell r="B454" t="str">
            <v>F000029124</v>
          </cell>
          <cell r="C454">
            <v>522241603113212</v>
          </cell>
          <cell r="D454" t="str">
            <v>SUTENT 25mg HFC 1x28 BTL BR</v>
          </cell>
          <cell r="E454" t="str">
            <v>POSITIVA</v>
          </cell>
          <cell r="F454">
            <v>0</v>
          </cell>
          <cell r="G454">
            <v>9151.14</v>
          </cell>
          <cell r="H454">
            <v>0</v>
          </cell>
          <cell r="I454">
            <v>7503.93</v>
          </cell>
          <cell r="J454">
            <v>8527.19</v>
          </cell>
          <cell r="K454">
            <v>9040.8799999999992</v>
          </cell>
          <cell r="L454">
            <v>9095.67</v>
          </cell>
          <cell r="M454">
            <v>9151.14</v>
          </cell>
          <cell r="N454">
            <v>9379.91</v>
          </cell>
          <cell r="O454">
            <v>9151.14</v>
          </cell>
          <cell r="P454">
            <v>10373.74</v>
          </cell>
          <cell r="Q454">
            <v>11788.33</v>
          </cell>
          <cell r="R454">
            <v>12498.48</v>
          </cell>
          <cell r="S454">
            <v>12574.23</v>
          </cell>
          <cell r="T454">
            <v>12650.91</v>
          </cell>
          <cell r="U454">
            <v>12967.17</v>
          </cell>
          <cell r="V454">
            <v>12650.91</v>
          </cell>
        </row>
        <row r="455">
          <cell r="B455" t="str">
            <v>F000104146</v>
          </cell>
          <cell r="C455">
            <v>522241603113212</v>
          </cell>
          <cell r="D455" t="str">
            <v>SUTENT 25mg HFC 1x28 BTL BR</v>
          </cell>
          <cell r="E455" t="str">
            <v>POSITIVA</v>
          </cell>
          <cell r="F455">
            <v>0</v>
          </cell>
          <cell r="G455">
            <v>9151.14</v>
          </cell>
          <cell r="H455">
            <v>0</v>
          </cell>
          <cell r="I455">
            <v>7503.93</v>
          </cell>
          <cell r="J455">
            <v>8527.19</v>
          </cell>
          <cell r="K455">
            <v>9040.8799999999992</v>
          </cell>
          <cell r="L455">
            <v>9095.67</v>
          </cell>
          <cell r="M455">
            <v>9151.14</v>
          </cell>
          <cell r="N455">
            <v>9379.91</v>
          </cell>
          <cell r="O455">
            <v>9151.14</v>
          </cell>
          <cell r="P455">
            <v>10373.74</v>
          </cell>
          <cell r="Q455">
            <v>11788.33</v>
          </cell>
          <cell r="R455">
            <v>12498.48</v>
          </cell>
          <cell r="S455">
            <v>12574.23</v>
          </cell>
          <cell r="T455">
            <v>12650.91</v>
          </cell>
          <cell r="U455">
            <v>12967.17</v>
          </cell>
          <cell r="V455">
            <v>12650.91</v>
          </cell>
        </row>
        <row r="456">
          <cell r="B456" t="str">
            <v>F000104150</v>
          </cell>
          <cell r="C456">
            <v>522241605116219</v>
          </cell>
          <cell r="D456" t="str">
            <v>SUTENT 50mg HFC 1x28 BTL BR</v>
          </cell>
          <cell r="E456" t="str">
            <v>POSITIVA</v>
          </cell>
          <cell r="F456">
            <v>0</v>
          </cell>
          <cell r="G456">
            <v>18302.23</v>
          </cell>
          <cell r="H456">
            <v>0</v>
          </cell>
          <cell r="I456">
            <v>15007.82</v>
          </cell>
          <cell r="J456">
            <v>17054.34</v>
          </cell>
          <cell r="K456">
            <v>18081.72</v>
          </cell>
          <cell r="L456">
            <v>18191.3</v>
          </cell>
          <cell r="M456">
            <v>18302.23</v>
          </cell>
          <cell r="N456">
            <v>18759.78</v>
          </cell>
          <cell r="O456">
            <v>18302.23</v>
          </cell>
          <cell r="P456">
            <v>20747.43</v>
          </cell>
          <cell r="Q456">
            <v>23576.62</v>
          </cell>
          <cell r="R456">
            <v>24996.91</v>
          </cell>
          <cell r="S456">
            <v>25148.400000000001</v>
          </cell>
          <cell r="T456">
            <v>25301.75</v>
          </cell>
          <cell r="U456">
            <v>25934.29</v>
          </cell>
          <cell r="V456">
            <v>25301.75</v>
          </cell>
        </row>
        <row r="457">
          <cell r="B457" t="str">
            <v>F000169010</v>
          </cell>
          <cell r="C457">
            <v>522703401151317</v>
          </cell>
          <cell r="D457" t="str">
            <v>TAZOCIN EF VL 2,25GM  (I)BRA/T</v>
          </cell>
          <cell r="E457" t="str">
            <v>POSITIVA</v>
          </cell>
          <cell r="F457">
            <v>0</v>
          </cell>
          <cell r="G457">
            <v>98.18</v>
          </cell>
          <cell r="H457">
            <v>0</v>
          </cell>
          <cell r="I457">
            <v>80.5</v>
          </cell>
          <cell r="J457">
            <v>91.48</v>
          </cell>
          <cell r="K457">
            <v>96.99</v>
          </cell>
          <cell r="L457">
            <v>97.58</v>
          </cell>
          <cell r="M457">
            <v>98.18</v>
          </cell>
          <cell r="N457">
            <v>100.63</v>
          </cell>
          <cell r="O457">
            <v>98.18</v>
          </cell>
          <cell r="P457">
            <v>111.28</v>
          </cell>
          <cell r="Q457">
            <v>126.47</v>
          </cell>
          <cell r="R457">
            <v>134.08000000000001</v>
          </cell>
          <cell r="S457">
            <v>134.9</v>
          </cell>
          <cell r="T457">
            <v>135.72</v>
          </cell>
          <cell r="U457">
            <v>139.12</v>
          </cell>
          <cell r="V457">
            <v>135.72</v>
          </cell>
        </row>
        <row r="458">
          <cell r="B458" t="str">
            <v>F000167132</v>
          </cell>
          <cell r="C458">
            <v>522703402156312</v>
          </cell>
          <cell r="D458" t="str">
            <v>TAZOCIN EF VL 4,5GM   (I)BRA/T</v>
          </cell>
          <cell r="E458" t="str">
            <v>POSITIVA</v>
          </cell>
          <cell r="F458">
            <v>0</v>
          </cell>
          <cell r="G458">
            <v>157.22</v>
          </cell>
          <cell r="H458">
            <v>0</v>
          </cell>
          <cell r="I458">
            <v>128.91999999999999</v>
          </cell>
          <cell r="J458">
            <v>146.5</v>
          </cell>
          <cell r="K458">
            <v>155.32</v>
          </cell>
          <cell r="L458">
            <v>156.26</v>
          </cell>
          <cell r="M458">
            <v>157.22</v>
          </cell>
          <cell r="N458">
            <v>161.15</v>
          </cell>
          <cell r="O458">
            <v>157.22</v>
          </cell>
          <cell r="P458">
            <v>178.22</v>
          </cell>
          <cell r="Q458">
            <v>202.53</v>
          </cell>
          <cell r="R458">
            <v>214.72</v>
          </cell>
          <cell r="S458">
            <v>216.02</v>
          </cell>
          <cell r="T458">
            <v>217.34</v>
          </cell>
          <cell r="U458">
            <v>222.78</v>
          </cell>
          <cell r="V458">
            <v>217.34</v>
          </cell>
        </row>
        <row r="459">
          <cell r="B459" t="str">
            <v>F000204200</v>
          </cell>
          <cell r="C459">
            <v>522717110066217</v>
          </cell>
          <cell r="D459" t="str">
            <v>TERRA CORTRIL 30/10mg/g OINTMENT 15g BR</v>
          </cell>
          <cell r="E459" t="str">
            <v>NEGATIVA</v>
          </cell>
          <cell r="F459">
            <v>0</v>
          </cell>
          <cell r="G459">
            <v>16.23</v>
          </cell>
          <cell r="H459">
            <v>0</v>
          </cell>
          <cell r="I459">
            <v>12.95</v>
          </cell>
          <cell r="J459">
            <v>14.97</v>
          </cell>
          <cell r="K459">
            <v>16.010000000000002</v>
          </cell>
          <cell r="L459">
            <v>16.12</v>
          </cell>
          <cell r="M459">
            <v>16.23</v>
          </cell>
          <cell r="N459">
            <v>16.7</v>
          </cell>
          <cell r="O459">
            <v>14.1</v>
          </cell>
          <cell r="P459">
            <v>17.37</v>
          </cell>
          <cell r="Q459">
            <v>20</v>
          </cell>
          <cell r="R459">
            <v>21.34</v>
          </cell>
          <cell r="S459">
            <v>21.48</v>
          </cell>
          <cell r="T459">
            <v>21.63</v>
          </cell>
          <cell r="U459">
            <v>22.23</v>
          </cell>
          <cell r="V459">
            <v>19.489999999999998</v>
          </cell>
        </row>
        <row r="460">
          <cell r="B460" t="str">
            <v>F000204100</v>
          </cell>
          <cell r="C460">
            <v>522717110063817</v>
          </cell>
          <cell r="D460" t="str">
            <v>TERRA POLI 30mg/10000U/g OINTMENT 15G</v>
          </cell>
          <cell r="E460" t="str">
            <v>POSITIVA</v>
          </cell>
          <cell r="F460">
            <v>0</v>
          </cell>
          <cell r="G460">
            <v>12.3</v>
          </cell>
          <cell r="H460">
            <v>0</v>
          </cell>
          <cell r="I460">
            <v>10.08</v>
          </cell>
          <cell r="J460">
            <v>11.46</v>
          </cell>
          <cell r="K460">
            <v>12.15</v>
          </cell>
          <cell r="L460">
            <v>12.23</v>
          </cell>
          <cell r="M460">
            <v>12.3</v>
          </cell>
          <cell r="N460">
            <v>12.61</v>
          </cell>
          <cell r="O460">
            <v>12.3</v>
          </cell>
          <cell r="P460">
            <v>13.93</v>
          </cell>
          <cell r="Q460">
            <v>15.84</v>
          </cell>
          <cell r="R460">
            <v>16.8</v>
          </cell>
          <cell r="S460">
            <v>16.91</v>
          </cell>
          <cell r="T460">
            <v>17.010000000000002</v>
          </cell>
          <cell r="U460">
            <v>17.43</v>
          </cell>
          <cell r="V460">
            <v>17.010000000000002</v>
          </cell>
        </row>
        <row r="461">
          <cell r="B461" t="str">
            <v>F000204098</v>
          </cell>
          <cell r="C461">
            <v>522717110063717</v>
          </cell>
          <cell r="D461" t="str">
            <v>TERRA POLI 5mg/10000U/g OP OINT 3,5g BR</v>
          </cell>
          <cell r="E461" t="str">
            <v>POSITIVA</v>
          </cell>
          <cell r="F461">
            <v>0</v>
          </cell>
          <cell r="G461">
            <v>6.7</v>
          </cell>
          <cell r="H461">
            <v>0</v>
          </cell>
          <cell r="I461">
            <v>5.49</v>
          </cell>
          <cell r="J461">
            <v>6.24</v>
          </cell>
          <cell r="K461">
            <v>6.62</v>
          </cell>
          <cell r="L461">
            <v>6.66</v>
          </cell>
          <cell r="M461">
            <v>6.7</v>
          </cell>
          <cell r="N461">
            <v>6.87</v>
          </cell>
          <cell r="O461">
            <v>6.7</v>
          </cell>
          <cell r="P461">
            <v>7.58</v>
          </cell>
          <cell r="Q461">
            <v>8.6300000000000008</v>
          </cell>
          <cell r="R461">
            <v>9.15</v>
          </cell>
          <cell r="S461">
            <v>9.2100000000000009</v>
          </cell>
          <cell r="T461">
            <v>9.26</v>
          </cell>
          <cell r="U461">
            <v>9.5</v>
          </cell>
          <cell r="V461">
            <v>9.26</v>
          </cell>
        </row>
        <row r="462">
          <cell r="B462" t="str">
            <v>F000204093</v>
          </cell>
          <cell r="C462">
            <v>0</v>
          </cell>
          <cell r="D462" t="str">
            <v>TERRAMICINA 100mg/ml SSOL 5 AMPx2ml BR</v>
          </cell>
          <cell r="E462" t="str">
            <v>POSITIVA</v>
          </cell>
          <cell r="F462">
            <v>0</v>
          </cell>
          <cell r="G462" t="e">
            <v>#N/A</v>
          </cell>
          <cell r="H462">
            <v>0</v>
          </cell>
          <cell r="I462" t="e">
            <v>#N/A</v>
          </cell>
          <cell r="J462" t="e">
            <v>#N/A</v>
          </cell>
          <cell r="K462" t="e">
            <v>#N/A</v>
          </cell>
          <cell r="L462" t="e">
            <v>#N/A</v>
          </cell>
          <cell r="M462" t="e">
            <v>#N/A</v>
          </cell>
          <cell r="N462" t="e">
            <v>#N/A</v>
          </cell>
          <cell r="O462" t="e">
            <v>#N/A</v>
          </cell>
          <cell r="P462" t="e">
            <v>#N/A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</row>
        <row r="463">
          <cell r="B463" t="str">
            <v>F000034112</v>
          </cell>
          <cell r="C463">
            <v>522718110082402</v>
          </cell>
          <cell r="D463" t="str">
            <v>TORGENA 2000/500MG VL 1x10 CT BR</v>
          </cell>
          <cell r="E463" t="str">
            <v>NEGATIVA</v>
          </cell>
          <cell r="F463">
            <v>0</v>
          </cell>
          <cell r="G463">
            <v>5915.42</v>
          </cell>
          <cell r="H463">
            <v>0</v>
          </cell>
          <cell r="I463">
            <v>4720.58</v>
          </cell>
          <cell r="J463">
            <v>5455.05</v>
          </cell>
          <cell r="K463">
            <v>5833.36</v>
          </cell>
          <cell r="L463">
            <v>5874.1</v>
          </cell>
          <cell r="M463">
            <v>5915.42</v>
          </cell>
          <cell r="N463">
            <v>6086.68</v>
          </cell>
          <cell r="O463">
            <v>5140</v>
          </cell>
          <cell r="P463">
            <v>6332.48</v>
          </cell>
          <cell r="Q463">
            <v>7286.77</v>
          </cell>
          <cell r="R463">
            <v>7775.43</v>
          </cell>
          <cell r="S463">
            <v>7827.94</v>
          </cell>
          <cell r="T463">
            <v>7881.16</v>
          </cell>
          <cell r="U463">
            <v>8101.57</v>
          </cell>
          <cell r="V463">
            <v>7105.74</v>
          </cell>
        </row>
        <row r="464">
          <cell r="B464" t="str">
            <v>F000203090</v>
          </cell>
          <cell r="C464">
            <v>552818020063517</v>
          </cell>
          <cell r="D464" t="str">
            <v>TORISEL IV  25mg 0 1x VIAL BR</v>
          </cell>
          <cell r="E464" t="str">
            <v>POSITIVA</v>
          </cell>
          <cell r="F464">
            <v>0</v>
          </cell>
          <cell r="G464">
            <v>3510.9</v>
          </cell>
          <cell r="H464">
            <v>0</v>
          </cell>
          <cell r="I464">
            <v>2878.93</v>
          </cell>
          <cell r="J464">
            <v>3271.52</v>
          </cell>
          <cell r="K464">
            <v>3468.6</v>
          </cell>
          <cell r="L464">
            <v>3489.62</v>
          </cell>
          <cell r="M464">
            <v>3510.9</v>
          </cell>
          <cell r="N464">
            <v>3598.68</v>
          </cell>
          <cell r="O464">
            <v>3510.9</v>
          </cell>
          <cell r="P464">
            <v>3979.95</v>
          </cell>
          <cell r="Q464">
            <v>4522.68</v>
          </cell>
          <cell r="R464">
            <v>4795.1400000000003</v>
          </cell>
          <cell r="S464">
            <v>4824.1899999999996</v>
          </cell>
          <cell r="T464">
            <v>4853.62</v>
          </cell>
          <cell r="U464">
            <v>4974.96</v>
          </cell>
          <cell r="V464">
            <v>4853.62</v>
          </cell>
        </row>
        <row r="465">
          <cell r="B465" t="str">
            <v>F000146418</v>
          </cell>
          <cell r="C465">
            <v>522709904110318</v>
          </cell>
          <cell r="D465" t="str">
            <v>TOTELLE CICLE 1X28 TB</v>
          </cell>
          <cell r="E465" t="str">
            <v>POSITIVA</v>
          </cell>
          <cell r="F465">
            <v>0</v>
          </cell>
          <cell r="G465">
            <v>61.98</v>
          </cell>
          <cell r="H465">
            <v>0</v>
          </cell>
          <cell r="I465">
            <v>50.82</v>
          </cell>
          <cell r="J465">
            <v>57.76</v>
          </cell>
          <cell r="K465">
            <v>61.24</v>
          </cell>
          <cell r="L465">
            <v>61.61</v>
          </cell>
          <cell r="M465">
            <v>61.98</v>
          </cell>
          <cell r="N465">
            <v>63.53</v>
          </cell>
          <cell r="O465">
            <v>61.98</v>
          </cell>
          <cell r="P465">
            <v>70.25</v>
          </cell>
          <cell r="Q465">
            <v>79.849999999999994</v>
          </cell>
          <cell r="R465">
            <v>84.66</v>
          </cell>
          <cell r="S465">
            <v>85.17</v>
          </cell>
          <cell r="T465">
            <v>85.69</v>
          </cell>
          <cell r="U465">
            <v>87.83</v>
          </cell>
          <cell r="V465">
            <v>85.69</v>
          </cell>
        </row>
        <row r="466">
          <cell r="B466" t="str">
            <v>F000028746</v>
          </cell>
          <cell r="C466">
            <v>522709903114311</v>
          </cell>
          <cell r="D466" t="str">
            <v>TOTELLE CONTINUO 1MG/0.125MG 1X28 BTL</v>
          </cell>
          <cell r="E466" t="str">
            <v>POSITIVA</v>
          </cell>
          <cell r="F466">
            <v>0</v>
          </cell>
          <cell r="G466">
            <v>61.98</v>
          </cell>
          <cell r="H466">
            <v>0</v>
          </cell>
          <cell r="I466">
            <v>50.82</v>
          </cell>
          <cell r="J466">
            <v>57.76</v>
          </cell>
          <cell r="K466">
            <v>61.24</v>
          </cell>
          <cell r="L466">
            <v>61.61</v>
          </cell>
          <cell r="M466">
            <v>61.98</v>
          </cell>
          <cell r="N466">
            <v>63.53</v>
          </cell>
          <cell r="O466">
            <v>61.98</v>
          </cell>
          <cell r="P466">
            <v>70.25</v>
          </cell>
          <cell r="Q466">
            <v>79.849999999999994</v>
          </cell>
          <cell r="R466">
            <v>84.66</v>
          </cell>
          <cell r="S466">
            <v>85.17</v>
          </cell>
          <cell r="T466">
            <v>85.69</v>
          </cell>
          <cell r="U466">
            <v>87.83</v>
          </cell>
          <cell r="V466">
            <v>85.69</v>
          </cell>
        </row>
        <row r="467">
          <cell r="B467" t="str">
            <v>F000148726</v>
          </cell>
          <cell r="C467">
            <v>522709903114311</v>
          </cell>
          <cell r="D467" t="str">
            <v>TOTELLE CONTINUOUS 1X28 TB</v>
          </cell>
          <cell r="E467" t="str">
            <v>POSITIVA</v>
          </cell>
          <cell r="F467">
            <v>0</v>
          </cell>
          <cell r="G467">
            <v>61.98</v>
          </cell>
          <cell r="H467">
            <v>0</v>
          </cell>
          <cell r="I467">
            <v>50.82</v>
          </cell>
          <cell r="J467">
            <v>57.76</v>
          </cell>
          <cell r="K467">
            <v>61.24</v>
          </cell>
          <cell r="L467">
            <v>61.61</v>
          </cell>
          <cell r="M467">
            <v>61.98</v>
          </cell>
          <cell r="N467">
            <v>63.53</v>
          </cell>
          <cell r="O467">
            <v>61.98</v>
          </cell>
          <cell r="P467">
            <v>70.25</v>
          </cell>
          <cell r="Q467">
            <v>79.849999999999994</v>
          </cell>
          <cell r="R467">
            <v>84.66</v>
          </cell>
          <cell r="S467">
            <v>85.17</v>
          </cell>
          <cell r="T467">
            <v>85.69</v>
          </cell>
          <cell r="U467">
            <v>87.83</v>
          </cell>
          <cell r="V467">
            <v>85.69</v>
          </cell>
        </row>
        <row r="468">
          <cell r="B468" t="str">
            <v>F000203931</v>
          </cell>
          <cell r="C468">
            <v>522717090058117</v>
          </cell>
          <cell r="D468" t="str">
            <v>TRALEN 1% TCR 30g BR</v>
          </cell>
          <cell r="E468" t="str">
            <v>NEGATIVA</v>
          </cell>
          <cell r="F468">
            <v>0</v>
          </cell>
          <cell r="G468">
            <v>36.299999999999997</v>
          </cell>
          <cell r="H468">
            <v>0</v>
          </cell>
          <cell r="I468">
            <v>28.96</v>
          </cell>
          <cell r="J468">
            <v>33.47</v>
          </cell>
          <cell r="K468">
            <v>35.79</v>
          </cell>
          <cell r="L468">
            <v>36.04</v>
          </cell>
          <cell r="M468">
            <v>36.299999999999997</v>
          </cell>
          <cell r="N468">
            <v>37.35</v>
          </cell>
          <cell r="O468">
            <v>31.54</v>
          </cell>
          <cell r="P468">
            <v>38.840000000000003</v>
          </cell>
          <cell r="Q468">
            <v>44.71</v>
          </cell>
          <cell r="R468">
            <v>47.71</v>
          </cell>
          <cell r="S468">
            <v>48.03</v>
          </cell>
          <cell r="T468">
            <v>48.36</v>
          </cell>
          <cell r="U468">
            <v>49.71</v>
          </cell>
          <cell r="V468">
            <v>43.6</v>
          </cell>
        </row>
        <row r="469">
          <cell r="B469" t="str">
            <v>F000151600</v>
          </cell>
          <cell r="C469">
            <v>0</v>
          </cell>
          <cell r="D469" t="str">
            <v>TROFODERMIN (5/5mg)/g VAGCR 1x45g BR SAM</v>
          </cell>
          <cell r="E469" t="str">
            <v>NEGATIVA</v>
          </cell>
          <cell r="F469">
            <v>0</v>
          </cell>
          <cell r="G469">
            <v>50.45</v>
          </cell>
          <cell r="H469">
            <v>0</v>
          </cell>
          <cell r="I469">
            <v>40.25</v>
          </cell>
          <cell r="J469">
            <v>46.52</v>
          </cell>
          <cell r="K469">
            <v>49.75</v>
          </cell>
          <cell r="L469">
            <v>50.09</v>
          </cell>
          <cell r="M469">
            <v>50.45</v>
          </cell>
          <cell r="N469">
            <v>51.91</v>
          </cell>
          <cell r="O469">
            <v>43.83</v>
          </cell>
          <cell r="P469">
            <v>53.99</v>
          </cell>
          <cell r="Q469">
            <v>62.14</v>
          </cell>
          <cell r="R469">
            <v>66.31</v>
          </cell>
          <cell r="S469">
            <v>66.75</v>
          </cell>
          <cell r="T469">
            <v>67.209999999999994</v>
          </cell>
          <cell r="U469">
            <v>69.09</v>
          </cell>
          <cell r="V469">
            <v>60.59</v>
          </cell>
        </row>
        <row r="470">
          <cell r="B470" t="str">
            <v>F000204128</v>
          </cell>
          <cell r="C470">
            <v>522718040079717</v>
          </cell>
          <cell r="D470" t="str">
            <v>TROFODERMIN (5mg/5mg)/g TCR 1ATUBx30g BR</v>
          </cell>
          <cell r="E470" t="str">
            <v>NEGATIVA</v>
          </cell>
          <cell r="F470">
            <v>0</v>
          </cell>
          <cell r="G470">
            <v>29.71</v>
          </cell>
          <cell r="H470">
            <v>0</v>
          </cell>
          <cell r="I470">
            <v>23.7</v>
          </cell>
          <cell r="J470">
            <v>27.4</v>
          </cell>
          <cell r="K470">
            <v>29.3</v>
          </cell>
          <cell r="L470">
            <v>29.51</v>
          </cell>
          <cell r="M470">
            <v>29.71</v>
          </cell>
          <cell r="N470">
            <v>30.57</v>
          </cell>
          <cell r="O470">
            <v>25.81</v>
          </cell>
          <cell r="P470">
            <v>31.79</v>
          </cell>
          <cell r="Q470">
            <v>36.6</v>
          </cell>
          <cell r="R470">
            <v>39.049999999999997</v>
          </cell>
          <cell r="S470">
            <v>39.33</v>
          </cell>
          <cell r="T470">
            <v>39.590000000000003</v>
          </cell>
          <cell r="U470">
            <v>40.69</v>
          </cell>
          <cell r="V470">
            <v>35.68</v>
          </cell>
        </row>
        <row r="471">
          <cell r="B471" t="str">
            <v>F000129191</v>
          </cell>
          <cell r="C471">
            <v>0</v>
          </cell>
          <cell r="D471" t="str">
            <v>TROFODERMIN (5mg/5mg)/g VAGCR 1x25g BR</v>
          </cell>
          <cell r="E471" t="str">
            <v>NEGATIVA</v>
          </cell>
          <cell r="F471">
            <v>0</v>
          </cell>
          <cell r="G471">
            <v>24.77</v>
          </cell>
          <cell r="H471">
            <v>0</v>
          </cell>
          <cell r="I471">
            <v>19.760000000000002</v>
          </cell>
          <cell r="J471">
            <v>22.84</v>
          </cell>
          <cell r="K471">
            <v>24.42</v>
          </cell>
          <cell r="L471">
            <v>24.59</v>
          </cell>
          <cell r="M471">
            <v>24.77</v>
          </cell>
          <cell r="N471">
            <v>25.48</v>
          </cell>
          <cell r="O471">
            <v>21.52</v>
          </cell>
          <cell r="P471">
            <v>26.5</v>
          </cell>
          <cell r="Q471">
            <v>30.5</v>
          </cell>
          <cell r="R471">
            <v>32.549999999999997</v>
          </cell>
          <cell r="S471">
            <v>32.76</v>
          </cell>
          <cell r="T471">
            <v>33</v>
          </cell>
          <cell r="U471">
            <v>33.909999999999997</v>
          </cell>
          <cell r="V471">
            <v>29.75</v>
          </cell>
        </row>
        <row r="472">
          <cell r="B472" t="str">
            <v>F000204129</v>
          </cell>
          <cell r="C472">
            <v>522718040079817</v>
          </cell>
          <cell r="D472" t="str">
            <v>TROFODERMIN (5mg/5mg)/g VAGCR 1x45g BR</v>
          </cell>
          <cell r="E472" t="str">
            <v>NEGATIVA</v>
          </cell>
          <cell r="F472">
            <v>0</v>
          </cell>
          <cell r="G472">
            <v>50.45</v>
          </cell>
          <cell r="H472">
            <v>0</v>
          </cell>
          <cell r="I472">
            <v>40.25</v>
          </cell>
          <cell r="J472">
            <v>46.53</v>
          </cell>
          <cell r="K472">
            <v>49.75</v>
          </cell>
          <cell r="L472">
            <v>50.1</v>
          </cell>
          <cell r="M472">
            <v>50.45</v>
          </cell>
          <cell r="N472">
            <v>51.91</v>
          </cell>
          <cell r="O472">
            <v>43.83</v>
          </cell>
          <cell r="P472">
            <v>53.99</v>
          </cell>
          <cell r="Q472">
            <v>62.15</v>
          </cell>
          <cell r="R472">
            <v>66.31</v>
          </cell>
          <cell r="S472">
            <v>66.760000000000005</v>
          </cell>
          <cell r="T472">
            <v>67.22</v>
          </cell>
          <cell r="U472">
            <v>69.09</v>
          </cell>
          <cell r="V472">
            <v>60.59</v>
          </cell>
        </row>
        <row r="473">
          <cell r="B473" t="str">
            <v>F000204256</v>
          </cell>
          <cell r="C473">
            <v>522710001153315</v>
          </cell>
          <cell r="D473" t="str">
            <v>TYGACIL 50MG 1X10 VIAL GOV</v>
          </cell>
          <cell r="E473" t="str">
            <v>POSITIVA</v>
          </cell>
          <cell r="F473">
            <v>0</v>
          </cell>
          <cell r="G473">
            <v>1936.26</v>
          </cell>
          <cell r="H473">
            <v>0</v>
          </cell>
          <cell r="I473">
            <v>1587.73</v>
          </cell>
          <cell r="J473">
            <v>1804.24</v>
          </cell>
          <cell r="K473">
            <v>1912.93</v>
          </cell>
          <cell r="L473">
            <v>1924.52</v>
          </cell>
          <cell r="M473">
            <v>1936.26</v>
          </cell>
          <cell r="N473">
            <v>1984.67</v>
          </cell>
          <cell r="O473">
            <v>1936.26</v>
          </cell>
          <cell r="P473">
            <v>2194.94</v>
          </cell>
          <cell r="Q473">
            <v>2494.2600000000002</v>
          </cell>
          <cell r="R473">
            <v>2644.51</v>
          </cell>
          <cell r="S473">
            <v>2660.54</v>
          </cell>
          <cell r="T473">
            <v>2676.77</v>
          </cell>
          <cell r="U473">
            <v>2743.69</v>
          </cell>
          <cell r="V473">
            <v>2676.77</v>
          </cell>
        </row>
        <row r="474">
          <cell r="B474" t="str">
            <v>F000180390</v>
          </cell>
          <cell r="C474">
            <v>522710001153315</v>
          </cell>
          <cell r="D474" t="str">
            <v>TYGACIL 50mg SPO 1x10 GBTL BR</v>
          </cell>
          <cell r="E474" t="str">
            <v>POSITIVA</v>
          </cell>
          <cell r="F474">
            <v>0</v>
          </cell>
          <cell r="G474">
            <v>1936.26</v>
          </cell>
          <cell r="H474">
            <v>0</v>
          </cell>
          <cell r="I474">
            <v>1587.73</v>
          </cell>
          <cell r="J474">
            <v>1804.24</v>
          </cell>
          <cell r="K474">
            <v>1912.93</v>
          </cell>
          <cell r="L474">
            <v>1924.52</v>
          </cell>
          <cell r="M474">
            <v>1936.26</v>
          </cell>
          <cell r="N474">
            <v>1984.67</v>
          </cell>
          <cell r="O474">
            <v>1936.26</v>
          </cell>
          <cell r="P474">
            <v>2194.94</v>
          </cell>
          <cell r="Q474">
            <v>2494.2600000000002</v>
          </cell>
          <cell r="R474">
            <v>2644.51</v>
          </cell>
          <cell r="S474">
            <v>2660.54</v>
          </cell>
          <cell r="T474">
            <v>2676.77</v>
          </cell>
          <cell r="U474">
            <v>2743.69</v>
          </cell>
          <cell r="V474">
            <v>2676.77</v>
          </cell>
        </row>
        <row r="475">
          <cell r="B475" t="str">
            <v>F000129009</v>
          </cell>
          <cell r="C475">
            <v>522717110061217</v>
          </cell>
          <cell r="D475" t="str">
            <v>UNASYN IM/IV 1,5GX30  (I)BRA/T</v>
          </cell>
          <cell r="E475" t="str">
            <v>POSITIVA</v>
          </cell>
          <cell r="F475">
            <v>0</v>
          </cell>
          <cell r="G475">
            <v>1159.05</v>
          </cell>
          <cell r="H475">
            <v>0</v>
          </cell>
          <cell r="I475">
            <v>950.42</v>
          </cell>
          <cell r="J475">
            <v>1080.03</v>
          </cell>
          <cell r="K475">
            <v>1145.0899999999999</v>
          </cell>
          <cell r="L475">
            <v>1152.03</v>
          </cell>
          <cell r="M475">
            <v>1159.05</v>
          </cell>
          <cell r="N475">
            <v>1188.03</v>
          </cell>
          <cell r="O475">
            <v>1159.05</v>
          </cell>
          <cell r="P475">
            <v>1313.89</v>
          </cell>
          <cell r="Q475">
            <v>1493.08</v>
          </cell>
          <cell r="R475">
            <v>1583.02</v>
          </cell>
          <cell r="S475">
            <v>1592.61</v>
          </cell>
          <cell r="T475">
            <v>1602.32</v>
          </cell>
          <cell r="U475">
            <v>1642.38</v>
          </cell>
          <cell r="V475">
            <v>1602.32</v>
          </cell>
        </row>
        <row r="476">
          <cell r="B476" t="str">
            <v>F000129011</v>
          </cell>
          <cell r="C476">
            <v>522717110061117</v>
          </cell>
          <cell r="D476" t="str">
            <v>UNASYN INJ 30x3gm VIAL BR</v>
          </cell>
          <cell r="E476" t="str">
            <v>POSITIVA</v>
          </cell>
          <cell r="F476">
            <v>0</v>
          </cell>
          <cell r="G476">
            <v>2042.54</v>
          </cell>
          <cell r="H476">
            <v>0</v>
          </cell>
          <cell r="I476">
            <v>1674.88</v>
          </cell>
          <cell r="J476">
            <v>1903.28</v>
          </cell>
          <cell r="K476">
            <v>2017.93</v>
          </cell>
          <cell r="L476">
            <v>2030.16</v>
          </cell>
          <cell r="M476">
            <v>2042.54</v>
          </cell>
          <cell r="N476">
            <v>2093.6</v>
          </cell>
          <cell r="O476">
            <v>2042.54</v>
          </cell>
          <cell r="P476">
            <v>2315.42</v>
          </cell>
          <cell r="Q476">
            <v>2631.17</v>
          </cell>
          <cell r="R476">
            <v>2789.67</v>
          </cell>
          <cell r="S476">
            <v>2806.58</v>
          </cell>
          <cell r="T476">
            <v>2823.69</v>
          </cell>
          <cell r="U476">
            <v>2894.28</v>
          </cell>
          <cell r="V476">
            <v>2823.69</v>
          </cell>
        </row>
        <row r="477">
          <cell r="B477" t="str">
            <v>F000016871</v>
          </cell>
          <cell r="C477">
            <v>0</v>
          </cell>
          <cell r="D477" t="str">
            <v>UPLYSO 200UNITS SPO 10ML GVL BR</v>
          </cell>
          <cell r="E477" t="e">
            <v>#N/A</v>
          </cell>
          <cell r="F477">
            <v>0</v>
          </cell>
          <cell r="G477" t="e">
            <v>#N/A</v>
          </cell>
          <cell r="H477">
            <v>0</v>
          </cell>
          <cell r="I477" t="e">
            <v>#N/A</v>
          </cell>
          <cell r="J477" t="e">
            <v>#N/A</v>
          </cell>
          <cell r="K477" t="e">
            <v>#N/A</v>
          </cell>
          <cell r="L477" t="e">
            <v>#N/A</v>
          </cell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</row>
        <row r="478">
          <cell r="B478" t="str">
            <v>F000204257</v>
          </cell>
          <cell r="C478">
            <v>552817090001817</v>
          </cell>
          <cell r="D478" t="str">
            <v>VAC PREVENAR 13-V 1X1 PFS AD/PED</v>
          </cell>
          <cell r="E478" t="str">
            <v>POSITIVA</v>
          </cell>
          <cell r="F478">
            <v>0</v>
          </cell>
          <cell r="G478">
            <v>167.71</v>
          </cell>
          <cell r="H478">
            <v>0</v>
          </cell>
          <cell r="I478">
            <v>137.52000000000001</v>
          </cell>
          <cell r="J478">
            <v>156.28</v>
          </cell>
          <cell r="K478">
            <v>165.69</v>
          </cell>
          <cell r="L478">
            <v>166.69</v>
          </cell>
          <cell r="M478">
            <v>167.71</v>
          </cell>
          <cell r="N478">
            <v>171.9</v>
          </cell>
          <cell r="O478">
            <v>167.71</v>
          </cell>
          <cell r="P478">
            <v>190.11</v>
          </cell>
          <cell r="Q478">
            <v>216.05</v>
          </cell>
          <cell r="R478">
            <v>229.06</v>
          </cell>
          <cell r="S478">
            <v>230.44</v>
          </cell>
          <cell r="T478">
            <v>231.85</v>
          </cell>
          <cell r="U478">
            <v>237.64</v>
          </cell>
          <cell r="V478">
            <v>231.85</v>
          </cell>
        </row>
        <row r="479">
          <cell r="B479" t="str">
            <v>F000129209</v>
          </cell>
          <cell r="C479">
            <v>522717120068517</v>
          </cell>
          <cell r="D479" t="str">
            <v>VFEND 200 mg FCT 2x7 BLST BR</v>
          </cell>
          <cell r="E479" t="str">
            <v>POSITIVA</v>
          </cell>
          <cell r="F479">
            <v>0</v>
          </cell>
          <cell r="G479">
            <v>5412.81</v>
          </cell>
          <cell r="H479">
            <v>0</v>
          </cell>
          <cell r="I479">
            <v>4438.5</v>
          </cell>
          <cell r="J479">
            <v>5043.75</v>
          </cell>
          <cell r="K479">
            <v>5347.59</v>
          </cell>
          <cell r="L479">
            <v>5380</v>
          </cell>
          <cell r="M479">
            <v>5412.81</v>
          </cell>
          <cell r="N479">
            <v>5548.13</v>
          </cell>
          <cell r="O479">
            <v>5412.81</v>
          </cell>
          <cell r="P479">
            <v>6135.96</v>
          </cell>
          <cell r="Q479">
            <v>6972.69</v>
          </cell>
          <cell r="R479">
            <v>7392.73</v>
          </cell>
          <cell r="S479">
            <v>7437.53</v>
          </cell>
          <cell r="T479">
            <v>7482.89</v>
          </cell>
          <cell r="U479">
            <v>7669.96</v>
          </cell>
          <cell r="V479">
            <v>7482.89</v>
          </cell>
        </row>
        <row r="480">
          <cell r="B480" t="str">
            <v>F000019711</v>
          </cell>
          <cell r="C480">
            <v>522717120068517</v>
          </cell>
          <cell r="D480" t="str">
            <v>VFEND 200mg FCT 2x7 BLST BR</v>
          </cell>
          <cell r="E480" t="str">
            <v>POSITIVA</v>
          </cell>
          <cell r="F480">
            <v>0</v>
          </cell>
          <cell r="G480">
            <v>5412.81</v>
          </cell>
          <cell r="H480">
            <v>0</v>
          </cell>
          <cell r="I480">
            <v>4438.5</v>
          </cell>
          <cell r="J480">
            <v>5043.75</v>
          </cell>
          <cell r="K480">
            <v>5347.59</v>
          </cell>
          <cell r="L480">
            <v>5380</v>
          </cell>
          <cell r="M480">
            <v>5412.81</v>
          </cell>
          <cell r="N480">
            <v>5548.13</v>
          </cell>
          <cell r="O480">
            <v>5412.81</v>
          </cell>
          <cell r="P480">
            <v>6135.96</v>
          </cell>
          <cell r="Q480">
            <v>6972.69</v>
          </cell>
          <cell r="R480">
            <v>7392.73</v>
          </cell>
          <cell r="S480">
            <v>7437.53</v>
          </cell>
          <cell r="T480">
            <v>7482.89</v>
          </cell>
          <cell r="U480">
            <v>7669.96</v>
          </cell>
          <cell r="V480">
            <v>7482.89</v>
          </cell>
        </row>
        <row r="481">
          <cell r="B481" t="str">
            <v>F000029123</v>
          </cell>
          <cell r="C481">
            <v>522717120068517</v>
          </cell>
          <cell r="D481" t="str">
            <v>VFEND 200mg FCT 2x7 BLST BR</v>
          </cell>
          <cell r="E481" t="str">
            <v>POSITIVA</v>
          </cell>
          <cell r="F481">
            <v>0</v>
          </cell>
          <cell r="G481">
            <v>5412.81</v>
          </cell>
          <cell r="H481">
            <v>0</v>
          </cell>
          <cell r="I481">
            <v>4438.5</v>
          </cell>
          <cell r="J481">
            <v>5043.75</v>
          </cell>
          <cell r="K481">
            <v>5347.59</v>
          </cell>
          <cell r="L481">
            <v>5380</v>
          </cell>
          <cell r="M481">
            <v>5412.81</v>
          </cell>
          <cell r="N481">
            <v>5548.13</v>
          </cell>
          <cell r="O481">
            <v>5412.81</v>
          </cell>
          <cell r="P481">
            <v>6135.96</v>
          </cell>
          <cell r="Q481">
            <v>6972.69</v>
          </cell>
          <cell r="R481">
            <v>7392.73</v>
          </cell>
          <cell r="S481">
            <v>7437.53</v>
          </cell>
          <cell r="T481">
            <v>7482.89</v>
          </cell>
          <cell r="U481">
            <v>7669.96</v>
          </cell>
          <cell r="V481">
            <v>7482.89</v>
          </cell>
        </row>
        <row r="482">
          <cell r="B482" t="str">
            <v>F000029122</v>
          </cell>
          <cell r="C482">
            <v>522717120068617</v>
          </cell>
          <cell r="D482" t="str">
            <v>VFEND 200mg SFDPO 1x1 vial BR</v>
          </cell>
          <cell r="E482" t="str">
            <v>POSITIVA</v>
          </cell>
          <cell r="F482">
            <v>0</v>
          </cell>
          <cell r="G482">
            <v>1314.52</v>
          </cell>
          <cell r="H482">
            <v>0</v>
          </cell>
          <cell r="I482">
            <v>1077.9000000000001</v>
          </cell>
          <cell r="J482">
            <v>1224.8900000000001</v>
          </cell>
          <cell r="K482">
            <v>1298.68</v>
          </cell>
          <cell r="L482">
            <v>1306.55</v>
          </cell>
          <cell r="M482">
            <v>1314.52</v>
          </cell>
          <cell r="N482">
            <v>1347.38</v>
          </cell>
          <cell r="O482">
            <v>1314.52</v>
          </cell>
          <cell r="P482">
            <v>1490.13</v>
          </cell>
          <cell r="Q482">
            <v>1693.34</v>
          </cell>
          <cell r="R482">
            <v>1795.35</v>
          </cell>
          <cell r="S482">
            <v>1806.23</v>
          </cell>
          <cell r="T482">
            <v>1817.24</v>
          </cell>
          <cell r="U482">
            <v>1862.67</v>
          </cell>
          <cell r="V482">
            <v>1817.24</v>
          </cell>
        </row>
        <row r="483">
          <cell r="B483" t="str">
            <v>F000128895</v>
          </cell>
          <cell r="C483">
            <v>522717120068617</v>
          </cell>
          <cell r="D483" t="str">
            <v>VFEND 200mg SFDPO 1x1 vial BR</v>
          </cell>
          <cell r="E483" t="str">
            <v>POSITIVA</v>
          </cell>
          <cell r="F483">
            <v>0</v>
          </cell>
          <cell r="G483">
            <v>1314.52</v>
          </cell>
          <cell r="H483">
            <v>0</v>
          </cell>
          <cell r="I483">
            <v>1077.9000000000001</v>
          </cell>
          <cell r="J483">
            <v>1224.8900000000001</v>
          </cell>
          <cell r="K483">
            <v>1298.68</v>
          </cell>
          <cell r="L483">
            <v>1306.55</v>
          </cell>
          <cell r="M483">
            <v>1314.52</v>
          </cell>
          <cell r="N483">
            <v>1347.38</v>
          </cell>
          <cell r="O483">
            <v>1314.52</v>
          </cell>
          <cell r="P483">
            <v>1490.13</v>
          </cell>
          <cell r="Q483">
            <v>1693.34</v>
          </cell>
          <cell r="R483">
            <v>1795.35</v>
          </cell>
          <cell r="S483">
            <v>1806.23</v>
          </cell>
          <cell r="T483">
            <v>1817.24</v>
          </cell>
          <cell r="U483">
            <v>1862.67</v>
          </cell>
          <cell r="V483">
            <v>1817.24</v>
          </cell>
        </row>
        <row r="484">
          <cell r="B484" t="str">
            <v>F000019854</v>
          </cell>
          <cell r="C484">
            <v>522717120068717</v>
          </cell>
          <cell r="D484" t="str">
            <v>VFEND 50mg FCT 2x7 BLST BR</v>
          </cell>
          <cell r="E484" t="str">
            <v>POSITIVA</v>
          </cell>
          <cell r="F484">
            <v>0</v>
          </cell>
          <cell r="G484">
            <v>1353.2</v>
          </cell>
          <cell r="H484">
            <v>0</v>
          </cell>
          <cell r="I484">
            <v>1109.6199999999999</v>
          </cell>
          <cell r="J484">
            <v>1260.94</v>
          </cell>
          <cell r="K484">
            <v>1336.9</v>
          </cell>
          <cell r="L484">
            <v>1345</v>
          </cell>
          <cell r="M484">
            <v>1353.2</v>
          </cell>
          <cell r="N484">
            <v>1387.03</v>
          </cell>
          <cell r="O484">
            <v>1353.2</v>
          </cell>
          <cell r="P484">
            <v>1533.98</v>
          </cell>
          <cell r="Q484">
            <v>1743.18</v>
          </cell>
          <cell r="R484">
            <v>1848.19</v>
          </cell>
          <cell r="S484">
            <v>1859.38</v>
          </cell>
          <cell r="T484">
            <v>1870.72</v>
          </cell>
          <cell r="U484">
            <v>1917.49</v>
          </cell>
          <cell r="V484">
            <v>1870.72</v>
          </cell>
        </row>
        <row r="485">
          <cell r="B485" t="str">
            <v>F000028998</v>
          </cell>
          <cell r="C485">
            <v>522717120068717</v>
          </cell>
          <cell r="D485" t="str">
            <v>VFEND 50mg FCT 2x7 BLST BR</v>
          </cell>
          <cell r="E485" t="str">
            <v>POSITIVA</v>
          </cell>
          <cell r="F485">
            <v>0</v>
          </cell>
          <cell r="G485">
            <v>1353.2</v>
          </cell>
          <cell r="H485">
            <v>0</v>
          </cell>
          <cell r="I485">
            <v>1109.6199999999999</v>
          </cell>
          <cell r="J485">
            <v>1260.94</v>
          </cell>
          <cell r="K485">
            <v>1336.9</v>
          </cell>
          <cell r="L485">
            <v>1345</v>
          </cell>
          <cell r="M485">
            <v>1353.2</v>
          </cell>
          <cell r="N485">
            <v>1387.03</v>
          </cell>
          <cell r="O485">
            <v>1353.2</v>
          </cell>
          <cell r="P485">
            <v>1533.98</v>
          </cell>
          <cell r="Q485">
            <v>1743.18</v>
          </cell>
          <cell r="R485">
            <v>1848.19</v>
          </cell>
          <cell r="S485">
            <v>1859.38</v>
          </cell>
          <cell r="T485">
            <v>1870.72</v>
          </cell>
          <cell r="U485">
            <v>1917.49</v>
          </cell>
          <cell r="V485">
            <v>1870.72</v>
          </cell>
        </row>
        <row r="486">
          <cell r="B486" t="str">
            <v>F000204115</v>
          </cell>
          <cell r="C486">
            <v>522718010070217</v>
          </cell>
          <cell r="D486" t="str">
            <v>VIAGRA 100mg FCT 1 BLST x 4 EA BR</v>
          </cell>
          <cell r="E486" t="str">
            <v>NEGATIVA</v>
          </cell>
          <cell r="F486">
            <v>0</v>
          </cell>
          <cell r="G486">
            <v>125.91</v>
          </cell>
          <cell r="H486">
            <v>0</v>
          </cell>
          <cell r="I486">
            <v>100.47</v>
          </cell>
          <cell r="J486">
            <v>116.11</v>
          </cell>
          <cell r="K486">
            <v>124.16</v>
          </cell>
          <cell r="L486">
            <v>125.03</v>
          </cell>
          <cell r="M486">
            <v>125.91</v>
          </cell>
          <cell r="N486">
            <v>129.55000000000001</v>
          </cell>
          <cell r="O486">
            <v>109.4</v>
          </cell>
          <cell r="P486">
            <v>134.77000000000001</v>
          </cell>
          <cell r="Q486">
            <v>155.1</v>
          </cell>
          <cell r="R486">
            <v>165.5</v>
          </cell>
          <cell r="S486">
            <v>166.62</v>
          </cell>
          <cell r="T486">
            <v>167.74</v>
          </cell>
          <cell r="U486">
            <v>172.44</v>
          </cell>
          <cell r="V486">
            <v>151.22999999999999</v>
          </cell>
        </row>
        <row r="487">
          <cell r="B487" t="str">
            <v>F000204113</v>
          </cell>
          <cell r="C487">
            <v>522718010070317</v>
          </cell>
          <cell r="D487" t="str">
            <v>VIAGRA 25mg FCT 1 BLST x 4 EA BR</v>
          </cell>
          <cell r="E487" t="str">
            <v>NEGATIVA</v>
          </cell>
          <cell r="F487">
            <v>0</v>
          </cell>
          <cell r="G487">
            <v>73.17</v>
          </cell>
          <cell r="H487">
            <v>0</v>
          </cell>
          <cell r="I487">
            <v>58.39</v>
          </cell>
          <cell r="J487">
            <v>67.47</v>
          </cell>
          <cell r="K487">
            <v>72.150000000000006</v>
          </cell>
          <cell r="L487">
            <v>72.66</v>
          </cell>
          <cell r="M487">
            <v>73.17</v>
          </cell>
          <cell r="N487">
            <v>75.290000000000006</v>
          </cell>
          <cell r="O487">
            <v>63.57</v>
          </cell>
          <cell r="P487">
            <v>78.319999999999993</v>
          </cell>
          <cell r="Q487">
            <v>90.13</v>
          </cell>
          <cell r="R487">
            <v>96.17</v>
          </cell>
          <cell r="S487">
            <v>96.83</v>
          </cell>
          <cell r="T487">
            <v>97.48</v>
          </cell>
          <cell r="U487">
            <v>100.21</v>
          </cell>
          <cell r="V487">
            <v>87.88</v>
          </cell>
        </row>
        <row r="488">
          <cell r="B488" t="str">
            <v>F000204078</v>
          </cell>
          <cell r="C488">
            <v>522718010070717</v>
          </cell>
          <cell r="D488" t="str">
            <v>VIAGRA 50mg FCT 1 BLST x 1 EA BR</v>
          </cell>
          <cell r="E488" t="str">
            <v>NEGATIVA</v>
          </cell>
          <cell r="F488">
            <v>0</v>
          </cell>
          <cell r="G488">
            <v>20.09</v>
          </cell>
          <cell r="H488">
            <v>0</v>
          </cell>
          <cell r="I488">
            <v>16.03</v>
          </cell>
          <cell r="J488">
            <v>18.53</v>
          </cell>
          <cell r="K488">
            <v>19.82</v>
          </cell>
          <cell r="L488">
            <v>19.95</v>
          </cell>
          <cell r="M488">
            <v>20.09</v>
          </cell>
          <cell r="N488">
            <v>20.68</v>
          </cell>
          <cell r="O488">
            <v>17.45</v>
          </cell>
          <cell r="P488">
            <v>21.5</v>
          </cell>
          <cell r="Q488">
            <v>24.75</v>
          </cell>
          <cell r="R488">
            <v>26.42</v>
          </cell>
          <cell r="S488">
            <v>26.59</v>
          </cell>
          <cell r="T488">
            <v>26.77</v>
          </cell>
          <cell r="U488">
            <v>27.53</v>
          </cell>
          <cell r="V488">
            <v>24.12</v>
          </cell>
        </row>
        <row r="489">
          <cell r="B489" t="str">
            <v>F000204247</v>
          </cell>
          <cell r="C489">
            <v>0</v>
          </cell>
          <cell r="D489" t="str">
            <v>VIAGRA 50mg FCT 1 BLST x 1 EA BR SAM</v>
          </cell>
          <cell r="E489" t="str">
            <v>NEGATIVA</v>
          </cell>
          <cell r="F489">
            <v>0</v>
          </cell>
          <cell r="G489">
            <v>20.09</v>
          </cell>
          <cell r="H489">
            <v>0</v>
          </cell>
          <cell r="I489">
            <v>16.03</v>
          </cell>
          <cell r="J489">
            <v>18.52</v>
          </cell>
          <cell r="K489">
            <v>19.809999999999999</v>
          </cell>
          <cell r="L489">
            <v>19.940000000000001</v>
          </cell>
          <cell r="M489">
            <v>20.09</v>
          </cell>
          <cell r="N489">
            <v>20.67</v>
          </cell>
          <cell r="O489">
            <v>17.45</v>
          </cell>
          <cell r="P489">
            <v>21.5</v>
          </cell>
          <cell r="Q489">
            <v>24.73</v>
          </cell>
          <cell r="R489">
            <v>26.4</v>
          </cell>
          <cell r="S489">
            <v>26.57</v>
          </cell>
          <cell r="T489">
            <v>26.76</v>
          </cell>
          <cell r="U489">
            <v>27.51</v>
          </cell>
          <cell r="V489">
            <v>24.12</v>
          </cell>
        </row>
        <row r="490">
          <cell r="B490" t="str">
            <v>F000204117</v>
          </cell>
          <cell r="C490">
            <v>522718010070517</v>
          </cell>
          <cell r="D490" t="str">
            <v>VIAGRA 50mg FCT 1 BLST x 2 EA BR</v>
          </cell>
          <cell r="E490" t="str">
            <v>NEGATIVA</v>
          </cell>
          <cell r="F490">
            <v>0</v>
          </cell>
          <cell r="G490">
            <v>40.229999999999997</v>
          </cell>
          <cell r="H490">
            <v>0</v>
          </cell>
          <cell r="I490">
            <v>32.1</v>
          </cell>
          <cell r="J490">
            <v>37.1</v>
          </cell>
          <cell r="K490">
            <v>39.67</v>
          </cell>
          <cell r="L490">
            <v>39.950000000000003</v>
          </cell>
          <cell r="M490">
            <v>40.229999999999997</v>
          </cell>
          <cell r="N490">
            <v>41.39</v>
          </cell>
          <cell r="O490">
            <v>34.950000000000003</v>
          </cell>
          <cell r="P490">
            <v>43.06</v>
          </cell>
          <cell r="Q490">
            <v>49.56</v>
          </cell>
          <cell r="R490">
            <v>52.88</v>
          </cell>
          <cell r="S490">
            <v>53.24</v>
          </cell>
          <cell r="T490">
            <v>53.6</v>
          </cell>
          <cell r="U490">
            <v>55.09</v>
          </cell>
          <cell r="V490">
            <v>48.31</v>
          </cell>
        </row>
        <row r="491">
          <cell r="B491" t="str">
            <v>F000204114</v>
          </cell>
          <cell r="C491">
            <v>522718010070417</v>
          </cell>
          <cell r="D491" t="str">
            <v>VIAGRA 50mg FCT 1 BLST x 4 EA BR</v>
          </cell>
          <cell r="E491" t="str">
            <v>NEGATIVA</v>
          </cell>
          <cell r="F491">
            <v>0</v>
          </cell>
          <cell r="G491">
            <v>80.430000000000007</v>
          </cell>
          <cell r="H491">
            <v>0</v>
          </cell>
          <cell r="I491">
            <v>64.180000000000007</v>
          </cell>
          <cell r="J491">
            <v>74.17</v>
          </cell>
          <cell r="K491">
            <v>79.31</v>
          </cell>
          <cell r="L491">
            <v>79.87</v>
          </cell>
          <cell r="M491">
            <v>80.430000000000007</v>
          </cell>
          <cell r="N491">
            <v>82.76</v>
          </cell>
          <cell r="O491">
            <v>69.88</v>
          </cell>
          <cell r="P491">
            <v>86.09</v>
          </cell>
          <cell r="Q491">
            <v>99.08</v>
          </cell>
          <cell r="R491">
            <v>105.71</v>
          </cell>
          <cell r="S491">
            <v>106.44</v>
          </cell>
          <cell r="T491">
            <v>107.15</v>
          </cell>
          <cell r="U491">
            <v>110.16</v>
          </cell>
          <cell r="V491">
            <v>96.6</v>
          </cell>
        </row>
        <row r="492">
          <cell r="B492" t="str">
            <v>F000204116</v>
          </cell>
          <cell r="C492">
            <v>522718010070617</v>
          </cell>
          <cell r="D492" t="str">
            <v>VIAGRA 50mg FCT 2 BLST x 4 EA BR</v>
          </cell>
          <cell r="E492" t="str">
            <v>NEGATIVA</v>
          </cell>
          <cell r="F492">
            <v>0</v>
          </cell>
          <cell r="G492">
            <v>160.83000000000001</v>
          </cell>
          <cell r="H492">
            <v>0</v>
          </cell>
          <cell r="I492">
            <v>128.34</v>
          </cell>
          <cell r="J492">
            <v>148.31</v>
          </cell>
          <cell r="K492">
            <v>158.59</v>
          </cell>
          <cell r="L492">
            <v>159.69999999999999</v>
          </cell>
          <cell r="M492">
            <v>160.83000000000001</v>
          </cell>
          <cell r="N492">
            <v>165.48</v>
          </cell>
          <cell r="O492">
            <v>139.74</v>
          </cell>
          <cell r="P492">
            <v>172.16</v>
          </cell>
          <cell r="Q492">
            <v>198.11</v>
          </cell>
          <cell r="R492">
            <v>211.39</v>
          </cell>
          <cell r="S492">
            <v>212.82</v>
          </cell>
          <cell r="T492">
            <v>214.27</v>
          </cell>
          <cell r="U492">
            <v>220.26</v>
          </cell>
          <cell r="V492">
            <v>193.18</v>
          </cell>
        </row>
        <row r="493">
          <cell r="B493" t="str">
            <v>F000204175</v>
          </cell>
          <cell r="C493">
            <v>522718050081117</v>
          </cell>
          <cell r="D493" t="str">
            <v>VIBRAMICINA 100mg FCT 1 BLST x 15 EA BR</v>
          </cell>
          <cell r="E493" t="str">
            <v>POSITIVA</v>
          </cell>
          <cell r="F493">
            <v>0</v>
          </cell>
          <cell r="G493">
            <v>52.66</v>
          </cell>
          <cell r="H493">
            <v>0</v>
          </cell>
          <cell r="I493">
            <v>43.18</v>
          </cell>
          <cell r="J493">
            <v>49.06</v>
          </cell>
          <cell r="K493">
            <v>52.02</v>
          </cell>
          <cell r="L493">
            <v>52.34</v>
          </cell>
          <cell r="M493">
            <v>52.66</v>
          </cell>
          <cell r="N493">
            <v>53.97</v>
          </cell>
          <cell r="O493">
            <v>52.66</v>
          </cell>
          <cell r="P493">
            <v>59.69</v>
          </cell>
          <cell r="Q493">
            <v>67.819999999999993</v>
          </cell>
          <cell r="R493">
            <v>71.91</v>
          </cell>
          <cell r="S493">
            <v>72.36</v>
          </cell>
          <cell r="T493">
            <v>72.790000000000006</v>
          </cell>
          <cell r="U493">
            <v>74.61</v>
          </cell>
          <cell r="V493">
            <v>72.790000000000006</v>
          </cell>
        </row>
        <row r="494">
          <cell r="B494" t="str">
            <v>F000042244</v>
          </cell>
          <cell r="C494">
            <v>522718050081117</v>
          </cell>
          <cell r="D494" t="str">
            <v>VIBRAMICINA 100mg FCT 1 BLST x 15 EA BR</v>
          </cell>
          <cell r="E494" t="str">
            <v>POSITIVA</v>
          </cell>
          <cell r="F494">
            <v>0</v>
          </cell>
          <cell r="G494">
            <v>52.66</v>
          </cell>
          <cell r="H494">
            <v>0</v>
          </cell>
          <cell r="I494">
            <v>43.18</v>
          </cell>
          <cell r="J494">
            <v>49.06</v>
          </cell>
          <cell r="K494">
            <v>52.02</v>
          </cell>
          <cell r="L494">
            <v>52.34</v>
          </cell>
          <cell r="M494">
            <v>52.66</v>
          </cell>
          <cell r="N494">
            <v>53.97</v>
          </cell>
          <cell r="O494">
            <v>52.66</v>
          </cell>
          <cell r="P494">
            <v>59.69</v>
          </cell>
          <cell r="Q494">
            <v>67.819999999999993</v>
          </cell>
          <cell r="R494">
            <v>71.91</v>
          </cell>
          <cell r="S494">
            <v>72.36</v>
          </cell>
          <cell r="T494">
            <v>72.790000000000006</v>
          </cell>
          <cell r="U494">
            <v>74.61</v>
          </cell>
          <cell r="V494">
            <v>72.790000000000006</v>
          </cell>
        </row>
        <row r="495">
          <cell r="B495" t="str">
            <v>F000204250</v>
          </cell>
          <cell r="C495">
            <v>0</v>
          </cell>
          <cell r="D495" t="str">
            <v>VIBRAMICINA 100mg FCT 2X10 EA BR SAM</v>
          </cell>
          <cell r="E495" t="str">
            <v>POSITIVA</v>
          </cell>
          <cell r="F495">
            <v>0</v>
          </cell>
          <cell r="G495">
            <v>70.209999999999994</v>
          </cell>
          <cell r="H495">
            <v>0</v>
          </cell>
          <cell r="I495">
            <v>57.57</v>
          </cell>
          <cell r="J495">
            <v>65.42</v>
          </cell>
          <cell r="K495">
            <v>69.36</v>
          </cell>
          <cell r="L495">
            <v>69.78</v>
          </cell>
          <cell r="M495">
            <v>70.209999999999994</v>
          </cell>
          <cell r="N495">
            <v>71.959999999999994</v>
          </cell>
          <cell r="O495">
            <v>70.209999999999994</v>
          </cell>
          <cell r="P495">
            <v>79.58</v>
          </cell>
          <cell r="Q495">
            <v>90.43</v>
          </cell>
          <cell r="R495">
            <v>95.88</v>
          </cell>
          <cell r="S495">
            <v>96.46</v>
          </cell>
          <cell r="T495">
            <v>97.06</v>
          </cell>
          <cell r="U495">
            <v>99.48</v>
          </cell>
          <cell r="V495">
            <v>97.06</v>
          </cell>
        </row>
        <row r="496">
          <cell r="B496" t="str">
            <v>F000204176</v>
          </cell>
          <cell r="C496">
            <v>522718050081017</v>
          </cell>
          <cell r="D496" t="str">
            <v>VIBRAMICINA 100mg UCT 1x20 EA BR</v>
          </cell>
          <cell r="E496" t="str">
            <v>POSITIVA</v>
          </cell>
          <cell r="F496">
            <v>0</v>
          </cell>
          <cell r="G496">
            <v>72.5</v>
          </cell>
          <cell r="H496">
            <v>0</v>
          </cell>
          <cell r="I496">
            <v>59.45</v>
          </cell>
          <cell r="J496">
            <v>67.56</v>
          </cell>
          <cell r="K496">
            <v>71.63</v>
          </cell>
          <cell r="L496">
            <v>72.06</v>
          </cell>
          <cell r="M496">
            <v>72.5</v>
          </cell>
          <cell r="N496">
            <v>74.31</v>
          </cell>
          <cell r="O496">
            <v>72.5</v>
          </cell>
          <cell r="P496">
            <v>82.18</v>
          </cell>
          <cell r="Q496">
            <v>93.4</v>
          </cell>
          <cell r="R496">
            <v>99.02</v>
          </cell>
          <cell r="S496">
            <v>99.62</v>
          </cell>
          <cell r="T496">
            <v>100.23</v>
          </cell>
          <cell r="U496">
            <v>102.73</v>
          </cell>
          <cell r="V496">
            <v>100.23</v>
          </cell>
        </row>
        <row r="497">
          <cell r="B497" t="str">
            <v>F000113357</v>
          </cell>
          <cell r="C497">
            <v>522718010071417</v>
          </cell>
          <cell r="D497" t="str">
            <v>VINCIZINA 1mg/ml SSOL 5x1ml PVL BR</v>
          </cell>
          <cell r="E497" t="str">
            <v>POSITIVA</v>
          </cell>
          <cell r="F497">
            <v>0</v>
          </cell>
          <cell r="G497">
            <v>134.59</v>
          </cell>
          <cell r="H497">
            <v>0</v>
          </cell>
          <cell r="I497">
            <v>110.36</v>
          </cell>
          <cell r="J497">
            <v>125.41</v>
          </cell>
          <cell r="K497">
            <v>132.96</v>
          </cell>
          <cell r="L497">
            <v>133.77000000000001</v>
          </cell>
          <cell r="M497">
            <v>134.59</v>
          </cell>
          <cell r="N497">
            <v>137.94999999999999</v>
          </cell>
          <cell r="O497">
            <v>134.59</v>
          </cell>
          <cell r="P497">
            <v>152.56</v>
          </cell>
          <cell r="Q497">
            <v>173.37</v>
          </cell>
          <cell r="R497">
            <v>183.8</v>
          </cell>
          <cell r="S497">
            <v>184.92</v>
          </cell>
          <cell r="T497">
            <v>186.06</v>
          </cell>
          <cell r="U497">
            <v>190.7</v>
          </cell>
          <cell r="V497">
            <v>186.06</v>
          </cell>
        </row>
        <row r="498">
          <cell r="B498" t="str">
            <v>F000026167</v>
          </cell>
          <cell r="C498">
            <v>522718030074106</v>
          </cell>
          <cell r="D498" t="str">
            <v>VORICONAZOL 200mg FCT 2x7 BLST BR</v>
          </cell>
          <cell r="E498" t="str">
            <v>POSITIVA</v>
          </cell>
          <cell r="F498">
            <v>0</v>
          </cell>
          <cell r="G498">
            <v>3518.31</v>
          </cell>
          <cell r="H498">
            <v>0</v>
          </cell>
          <cell r="I498">
            <v>2885.01</v>
          </cell>
          <cell r="J498">
            <v>3278.42</v>
          </cell>
          <cell r="K498">
            <v>3475.92</v>
          </cell>
          <cell r="L498">
            <v>3496.99</v>
          </cell>
          <cell r="M498">
            <v>3518.31</v>
          </cell>
          <cell r="N498">
            <v>3606.27</v>
          </cell>
          <cell r="O498">
            <v>3518.31</v>
          </cell>
          <cell r="P498">
            <v>3988.35</v>
          </cell>
          <cell r="Q498">
            <v>4532.22</v>
          </cell>
          <cell r="R498">
            <v>4805.26</v>
          </cell>
          <cell r="S498">
            <v>4834.38</v>
          </cell>
          <cell r="T498">
            <v>4863.8599999999997</v>
          </cell>
          <cell r="U498">
            <v>4985.46</v>
          </cell>
          <cell r="V498">
            <v>4863.8599999999997</v>
          </cell>
        </row>
        <row r="499">
          <cell r="B499" t="str">
            <v>F000029166</v>
          </cell>
          <cell r="C499">
            <v>522718030074006</v>
          </cell>
          <cell r="D499" t="str">
            <v>VORICONAZOLE 200mg SFDPO 1x1 GVIAL BR</v>
          </cell>
          <cell r="E499" t="str">
            <v>POSITIVA</v>
          </cell>
          <cell r="F499">
            <v>0</v>
          </cell>
          <cell r="G499">
            <v>854.43</v>
          </cell>
          <cell r="H499">
            <v>0</v>
          </cell>
          <cell r="I499">
            <v>700.63</v>
          </cell>
          <cell r="J499">
            <v>796.17</v>
          </cell>
          <cell r="K499">
            <v>844.14</v>
          </cell>
          <cell r="L499">
            <v>849.25</v>
          </cell>
          <cell r="M499">
            <v>854.43</v>
          </cell>
          <cell r="N499">
            <v>875.79</v>
          </cell>
          <cell r="O499">
            <v>854.43</v>
          </cell>
          <cell r="P499">
            <v>968.57</v>
          </cell>
          <cell r="Q499">
            <v>1100.6600000000001</v>
          </cell>
          <cell r="R499">
            <v>1166.97</v>
          </cell>
          <cell r="S499">
            <v>1174.04</v>
          </cell>
          <cell r="T499">
            <v>1181.2</v>
          </cell>
          <cell r="U499">
            <v>1210.73</v>
          </cell>
          <cell r="V499">
            <v>1181.2</v>
          </cell>
        </row>
        <row r="500">
          <cell r="B500" t="str">
            <v>F000027769</v>
          </cell>
          <cell r="C500">
            <v>552817020000101</v>
          </cell>
          <cell r="D500" t="str">
            <v>VYNDAQEL 20MG CAP 2X15 BLST VAR2 BR</v>
          </cell>
          <cell r="E500" t="str">
            <v>NEGATIVA</v>
          </cell>
          <cell r="F500">
            <v>0</v>
          </cell>
          <cell r="G500">
            <v>22861.67</v>
          </cell>
          <cell r="H500">
            <v>0</v>
          </cell>
          <cell r="I500">
            <v>18243.93</v>
          </cell>
          <cell r="J500">
            <v>21082.46</v>
          </cell>
          <cell r="K500">
            <v>22544.53</v>
          </cell>
          <cell r="L500">
            <v>22701.98</v>
          </cell>
          <cell r="M500">
            <v>22861.67</v>
          </cell>
          <cell r="N500">
            <v>23523.56</v>
          </cell>
          <cell r="O500">
            <v>19864.89</v>
          </cell>
          <cell r="P500">
            <v>24473.58</v>
          </cell>
          <cell r="Q500">
            <v>28161.61</v>
          </cell>
          <cell r="R500">
            <v>30050.16</v>
          </cell>
          <cell r="S500">
            <v>30253.09</v>
          </cell>
          <cell r="T500">
            <v>30458.79</v>
          </cell>
          <cell r="U500">
            <v>31310.639999999999</v>
          </cell>
          <cell r="V500">
            <v>27462.04</v>
          </cell>
        </row>
        <row r="501">
          <cell r="B501" t="str">
            <v>F000031311</v>
          </cell>
          <cell r="C501">
            <v>0</v>
          </cell>
          <cell r="D501" t="str">
            <v>VYNDAQEL 20MG CAP 2X15 BLST VAR2 SAM BR</v>
          </cell>
          <cell r="E501" t="str">
            <v>NEGATIVA</v>
          </cell>
          <cell r="F501">
            <v>0</v>
          </cell>
          <cell r="G501">
            <v>22861.67</v>
          </cell>
          <cell r="H501">
            <v>0</v>
          </cell>
          <cell r="I501">
            <v>18243.93</v>
          </cell>
          <cell r="J501">
            <v>21082.46</v>
          </cell>
          <cell r="K501">
            <v>22544.53</v>
          </cell>
          <cell r="L501">
            <v>22701.98</v>
          </cell>
          <cell r="M501">
            <v>22861.67</v>
          </cell>
          <cell r="N501">
            <v>23523.56</v>
          </cell>
          <cell r="O501">
            <v>19864.89</v>
          </cell>
          <cell r="P501">
            <v>24473.58</v>
          </cell>
          <cell r="Q501">
            <v>28161.61</v>
          </cell>
          <cell r="R501">
            <v>30050.15</v>
          </cell>
          <cell r="S501">
            <v>30253.09</v>
          </cell>
          <cell r="T501">
            <v>30458.79</v>
          </cell>
          <cell r="U501">
            <v>31310.639999999999</v>
          </cell>
          <cell r="V501">
            <v>27462.04</v>
          </cell>
        </row>
        <row r="502">
          <cell r="B502" t="str">
            <v>F000113359</v>
          </cell>
          <cell r="C502">
            <v>522718030074217</v>
          </cell>
          <cell r="D502" t="str">
            <v>XALACOM 50mcg/ml OPSOL 1x2.5ml PBTL BR</v>
          </cell>
          <cell r="E502" t="str">
            <v>POSITIVA</v>
          </cell>
          <cell r="F502">
            <v>0</v>
          </cell>
          <cell r="G502">
            <v>139.74</v>
          </cell>
          <cell r="H502">
            <v>0</v>
          </cell>
          <cell r="I502">
            <v>114.58</v>
          </cell>
          <cell r="J502">
            <v>130.21</v>
          </cell>
          <cell r="K502">
            <v>132.33000000000001</v>
          </cell>
          <cell r="L502">
            <v>138.88999999999999</v>
          </cell>
          <cell r="M502">
            <v>139.74</v>
          </cell>
          <cell r="N502">
            <v>137.29</v>
          </cell>
          <cell r="O502">
            <v>139.74</v>
          </cell>
          <cell r="P502">
            <v>158.4</v>
          </cell>
          <cell r="Q502">
            <v>180</v>
          </cell>
          <cell r="R502">
            <v>182.94</v>
          </cell>
          <cell r="S502">
            <v>192</v>
          </cell>
          <cell r="T502">
            <v>193.18</v>
          </cell>
          <cell r="U502">
            <v>189.8</v>
          </cell>
          <cell r="V502">
            <v>193.18</v>
          </cell>
        </row>
        <row r="503">
          <cell r="B503" t="str">
            <v>F000141665</v>
          </cell>
          <cell r="C503">
            <v>0</v>
          </cell>
          <cell r="D503" t="str">
            <v>XALACOM 50mcg/ml OPSOL 1x2.5ml PBTL BR</v>
          </cell>
          <cell r="E503" t="str">
            <v>POSITIVA</v>
          </cell>
          <cell r="F503">
            <v>0</v>
          </cell>
          <cell r="G503">
            <v>139.74</v>
          </cell>
          <cell r="H503">
            <v>0</v>
          </cell>
          <cell r="I503">
            <v>114.58</v>
          </cell>
          <cell r="J503">
            <v>130.21</v>
          </cell>
          <cell r="K503">
            <v>132.33000000000001</v>
          </cell>
          <cell r="L503">
            <v>138.88999999999999</v>
          </cell>
          <cell r="M503">
            <v>139.74</v>
          </cell>
          <cell r="N503">
            <v>137.29</v>
          </cell>
          <cell r="O503">
            <v>139.74</v>
          </cell>
          <cell r="P503">
            <v>158.4</v>
          </cell>
          <cell r="Q503">
            <v>180</v>
          </cell>
          <cell r="R503">
            <v>182.94</v>
          </cell>
          <cell r="S503">
            <v>192</v>
          </cell>
          <cell r="T503">
            <v>193.18</v>
          </cell>
          <cell r="U503">
            <v>189.8</v>
          </cell>
          <cell r="V503">
            <v>193.18</v>
          </cell>
        </row>
        <row r="504">
          <cell r="B504" t="str">
            <v>F000113361</v>
          </cell>
          <cell r="C504">
            <v>522718010072517</v>
          </cell>
          <cell r="D504" t="str">
            <v>XALATAN 50mcg/ml OPSOL 1x2.5ml PBTL BR</v>
          </cell>
          <cell r="E504" t="str">
            <v>POSITIVA</v>
          </cell>
          <cell r="F504">
            <v>0</v>
          </cell>
          <cell r="G504">
            <v>127.46</v>
          </cell>
          <cell r="H504">
            <v>0</v>
          </cell>
          <cell r="I504">
            <v>104.51</v>
          </cell>
          <cell r="J504">
            <v>118.77</v>
          </cell>
          <cell r="K504">
            <v>125.92</v>
          </cell>
          <cell r="L504">
            <v>126.69</v>
          </cell>
          <cell r="M504">
            <v>127.46</v>
          </cell>
          <cell r="N504">
            <v>130.65</v>
          </cell>
          <cell r="O504">
            <v>127.46</v>
          </cell>
          <cell r="P504">
            <v>144.47</v>
          </cell>
          <cell r="Q504">
            <v>164.19</v>
          </cell>
          <cell r="R504">
            <v>174.08</v>
          </cell>
          <cell r="S504">
            <v>175.14</v>
          </cell>
          <cell r="T504">
            <v>176.21</v>
          </cell>
          <cell r="U504">
            <v>180.62</v>
          </cell>
          <cell r="V504">
            <v>176.21</v>
          </cell>
        </row>
        <row r="505">
          <cell r="B505" t="str">
            <v>F000141663</v>
          </cell>
          <cell r="C505">
            <v>0</v>
          </cell>
          <cell r="D505" t="str">
            <v>XALATAN 50mcg/ml OPSOL 1x2.5ml PBTL BR</v>
          </cell>
          <cell r="E505" t="str">
            <v>POSITIVA</v>
          </cell>
          <cell r="F505">
            <v>0</v>
          </cell>
          <cell r="G505">
            <v>127.46</v>
          </cell>
          <cell r="H505">
            <v>0</v>
          </cell>
          <cell r="I505">
            <v>104.51</v>
          </cell>
          <cell r="J505">
            <v>118.77</v>
          </cell>
          <cell r="K505">
            <v>125.92</v>
          </cell>
          <cell r="L505">
            <v>126.69</v>
          </cell>
          <cell r="M505">
            <v>127.46</v>
          </cell>
          <cell r="N505">
            <v>130.65</v>
          </cell>
          <cell r="O505">
            <v>127.46</v>
          </cell>
          <cell r="P505">
            <v>144.47</v>
          </cell>
          <cell r="Q505">
            <v>164.19</v>
          </cell>
          <cell r="R505">
            <v>174.08</v>
          </cell>
          <cell r="S505">
            <v>175.14</v>
          </cell>
          <cell r="T505">
            <v>176.21</v>
          </cell>
          <cell r="U505">
            <v>180.62</v>
          </cell>
          <cell r="V505">
            <v>176.21</v>
          </cell>
        </row>
        <row r="506">
          <cell r="B506" t="str">
            <v>F000019739</v>
          </cell>
          <cell r="C506">
            <v>522216050059401</v>
          </cell>
          <cell r="D506" t="str">
            <v>XALKORI 200mg CAP 1x60 BTL BR</v>
          </cell>
          <cell r="E506" t="str">
            <v>NEGATIVA</v>
          </cell>
          <cell r="F506">
            <v>0</v>
          </cell>
          <cell r="G506">
            <v>25089.78</v>
          </cell>
          <cell r="H506">
            <v>0</v>
          </cell>
          <cell r="I506">
            <v>20021.990000000002</v>
          </cell>
          <cell r="J506">
            <v>23137.17</v>
          </cell>
          <cell r="K506">
            <v>24741.73</v>
          </cell>
          <cell r="L506">
            <v>24914.53</v>
          </cell>
          <cell r="M506">
            <v>25089.78</v>
          </cell>
          <cell r="N506">
            <v>25816.18</v>
          </cell>
          <cell r="O506">
            <v>21800.93</v>
          </cell>
          <cell r="P506">
            <v>26858.78</v>
          </cell>
          <cell r="Q506">
            <v>30906.26</v>
          </cell>
          <cell r="R506">
            <v>32978.86</v>
          </cell>
          <cell r="S506">
            <v>33201.58</v>
          </cell>
          <cell r="T506">
            <v>33427.32</v>
          </cell>
          <cell r="U506">
            <v>34362.199999999997</v>
          </cell>
          <cell r="V506">
            <v>30138.5</v>
          </cell>
        </row>
        <row r="507">
          <cell r="B507" t="str">
            <v>F000187490</v>
          </cell>
          <cell r="C507">
            <v>522216050059401</v>
          </cell>
          <cell r="D507" t="str">
            <v>XALKORI 200mg CAP 1x60 EA BR</v>
          </cell>
          <cell r="E507" t="str">
            <v>NEGATIVA</v>
          </cell>
          <cell r="F507">
            <v>0</v>
          </cell>
          <cell r="G507">
            <v>25089.78</v>
          </cell>
          <cell r="H507">
            <v>0</v>
          </cell>
          <cell r="I507">
            <v>20021.990000000002</v>
          </cell>
          <cell r="J507">
            <v>23137.17</v>
          </cell>
          <cell r="K507">
            <v>24741.73</v>
          </cell>
          <cell r="L507">
            <v>24914.53</v>
          </cell>
          <cell r="M507">
            <v>25089.78</v>
          </cell>
          <cell r="N507">
            <v>25816.18</v>
          </cell>
          <cell r="O507">
            <v>21800.93</v>
          </cell>
          <cell r="P507">
            <v>26858.78</v>
          </cell>
          <cell r="Q507">
            <v>30906.26</v>
          </cell>
          <cell r="R507">
            <v>32978.86</v>
          </cell>
          <cell r="S507">
            <v>33201.58</v>
          </cell>
          <cell r="T507">
            <v>33427.32</v>
          </cell>
          <cell r="U507">
            <v>34362.199999999997</v>
          </cell>
          <cell r="V507">
            <v>30138.5</v>
          </cell>
        </row>
        <row r="508">
          <cell r="B508" t="str">
            <v>F000019740</v>
          </cell>
          <cell r="C508">
            <v>522216050059601</v>
          </cell>
          <cell r="D508" t="str">
            <v>XALKORI 250mg CAP 1x60 BTL BR</v>
          </cell>
          <cell r="E508" t="str">
            <v>NEGATIVA</v>
          </cell>
          <cell r="F508">
            <v>0</v>
          </cell>
          <cell r="G508">
            <v>31007.3</v>
          </cell>
          <cell r="H508">
            <v>0</v>
          </cell>
          <cell r="I508">
            <v>24744.25</v>
          </cell>
          <cell r="J508">
            <v>28594.16</v>
          </cell>
          <cell r="K508">
            <v>30577.17</v>
          </cell>
          <cell r="L508">
            <v>30790.720000000001</v>
          </cell>
          <cell r="M508">
            <v>31007.3</v>
          </cell>
          <cell r="N508">
            <v>31905.03</v>
          </cell>
          <cell r="O508">
            <v>26942.77</v>
          </cell>
          <cell r="P508">
            <v>33193.53</v>
          </cell>
          <cell r="Q508">
            <v>38195.620000000003</v>
          </cell>
          <cell r="R508">
            <v>40757.06</v>
          </cell>
          <cell r="S508">
            <v>41032.300000000003</v>
          </cell>
          <cell r="T508">
            <v>41311.29</v>
          </cell>
          <cell r="U508">
            <v>42466.66</v>
          </cell>
          <cell r="V508">
            <v>37246.79</v>
          </cell>
        </row>
        <row r="509">
          <cell r="B509" t="str">
            <v>F000788063</v>
          </cell>
          <cell r="C509">
            <v>522215030057401</v>
          </cell>
          <cell r="D509" t="str">
            <v>XELJANZ 5mg FCT 1x60 BTL BR</v>
          </cell>
          <cell r="E509" t="str">
            <v>NEGATIVA</v>
          </cell>
          <cell r="F509">
            <v>0</v>
          </cell>
          <cell r="G509">
            <v>4210.3</v>
          </cell>
          <cell r="H509">
            <v>0</v>
          </cell>
          <cell r="I509">
            <v>3359.87</v>
          </cell>
          <cell r="J509">
            <v>3882.63</v>
          </cell>
          <cell r="K509">
            <v>4151.8900000000003</v>
          </cell>
          <cell r="L509">
            <v>4180.8900000000003</v>
          </cell>
          <cell r="M509">
            <v>4210.3</v>
          </cell>
          <cell r="N509">
            <v>4332.1899999999996</v>
          </cell>
          <cell r="O509">
            <v>3658.4</v>
          </cell>
          <cell r="P509">
            <v>4507.1400000000003</v>
          </cell>
          <cell r="Q509">
            <v>5186.3500000000004</v>
          </cell>
          <cell r="R509">
            <v>5534.15</v>
          </cell>
          <cell r="S509">
            <v>5571.53</v>
          </cell>
          <cell r="T509">
            <v>5609.41</v>
          </cell>
          <cell r="U509">
            <v>5766.28</v>
          </cell>
          <cell r="V509">
            <v>5057.5200000000004</v>
          </cell>
        </row>
        <row r="510">
          <cell r="B510" t="str">
            <v>F000035178</v>
          </cell>
          <cell r="C510">
            <v>522215030057401</v>
          </cell>
          <cell r="D510" t="str">
            <v>XELJANZ 5mg FCT 1x60 BTL MOH BR</v>
          </cell>
          <cell r="E510" t="str">
            <v>NEGATIVA</v>
          </cell>
          <cell r="F510">
            <v>0</v>
          </cell>
          <cell r="G510">
            <v>4210.3</v>
          </cell>
          <cell r="H510">
            <v>0</v>
          </cell>
          <cell r="I510">
            <v>3359.87</v>
          </cell>
          <cell r="J510">
            <v>3882.63</v>
          </cell>
          <cell r="K510">
            <v>4151.8900000000003</v>
          </cell>
          <cell r="L510">
            <v>4180.8900000000003</v>
          </cell>
          <cell r="M510">
            <v>4210.3</v>
          </cell>
          <cell r="N510">
            <v>4332.1899999999996</v>
          </cell>
          <cell r="O510">
            <v>3658.4</v>
          </cell>
          <cell r="P510">
            <v>4507.1400000000003</v>
          </cell>
          <cell r="Q510">
            <v>5186.3500000000004</v>
          </cell>
          <cell r="R510">
            <v>5534.15</v>
          </cell>
          <cell r="S510">
            <v>5571.53</v>
          </cell>
          <cell r="T510">
            <v>5609.41</v>
          </cell>
          <cell r="U510">
            <v>5766.28</v>
          </cell>
          <cell r="V510">
            <v>5057.5200000000004</v>
          </cell>
        </row>
        <row r="511">
          <cell r="B511" t="str">
            <v>F000788064</v>
          </cell>
          <cell r="C511">
            <v>0</v>
          </cell>
          <cell r="D511" t="str">
            <v>XELJANZ 5mg FCT 1x60 BTL SAM BR</v>
          </cell>
          <cell r="E511" t="str">
            <v>NEGATIVA</v>
          </cell>
          <cell r="F511">
            <v>0</v>
          </cell>
          <cell r="G511">
            <v>4210.3</v>
          </cell>
          <cell r="H511">
            <v>0</v>
          </cell>
          <cell r="I511">
            <v>3359.87</v>
          </cell>
          <cell r="J511">
            <v>3882.63</v>
          </cell>
          <cell r="K511">
            <v>4151.8900000000003</v>
          </cell>
          <cell r="L511">
            <v>4180.8900000000003</v>
          </cell>
          <cell r="M511">
            <v>4210.3</v>
          </cell>
          <cell r="N511">
            <v>4332.1899999999996</v>
          </cell>
          <cell r="O511">
            <v>3658.4</v>
          </cell>
          <cell r="P511">
            <v>4507.1400000000003</v>
          </cell>
          <cell r="Q511">
            <v>5186.3500000000004</v>
          </cell>
          <cell r="R511">
            <v>5534.15</v>
          </cell>
          <cell r="S511">
            <v>5571.53</v>
          </cell>
          <cell r="T511">
            <v>5609.41</v>
          </cell>
          <cell r="U511">
            <v>5766.28</v>
          </cell>
          <cell r="V511">
            <v>5057.5200000000004</v>
          </cell>
        </row>
        <row r="512">
          <cell r="B512" t="str">
            <v>F000113371</v>
          </cell>
          <cell r="C512">
            <v>522717090058317</v>
          </cell>
          <cell r="D512" t="str">
            <v>ZAVEDOS 10mg SFDPO 1 VIAL BR</v>
          </cell>
          <cell r="E512" t="str">
            <v>POSITIVA</v>
          </cell>
          <cell r="F512">
            <v>0</v>
          </cell>
          <cell r="G512">
            <v>1319.47</v>
          </cell>
          <cell r="H512">
            <v>0</v>
          </cell>
          <cell r="I512">
            <v>1081.96</v>
          </cell>
          <cell r="J512">
            <v>1229.51</v>
          </cell>
          <cell r="K512">
            <v>1303.58</v>
          </cell>
          <cell r="L512">
            <v>1311.47</v>
          </cell>
          <cell r="M512">
            <v>1319.47</v>
          </cell>
          <cell r="N512">
            <v>1352.46</v>
          </cell>
          <cell r="O512">
            <v>1319.47</v>
          </cell>
          <cell r="P512">
            <v>1495.74</v>
          </cell>
          <cell r="Q512">
            <v>1699.73</v>
          </cell>
          <cell r="R512">
            <v>1802.12</v>
          </cell>
          <cell r="S512">
            <v>1813.03</v>
          </cell>
          <cell r="T512">
            <v>1824.09</v>
          </cell>
          <cell r="U512">
            <v>1869.7</v>
          </cell>
          <cell r="V512">
            <v>1824.09</v>
          </cell>
        </row>
        <row r="513">
          <cell r="B513" t="str">
            <v>F000113377</v>
          </cell>
          <cell r="C513">
            <v>522717090058417</v>
          </cell>
          <cell r="D513" t="str">
            <v>ZAVEDOS 5mg SFDPO 1 VIAL BR</v>
          </cell>
          <cell r="E513" t="str">
            <v>POSITIVA</v>
          </cell>
          <cell r="F513">
            <v>0</v>
          </cell>
          <cell r="G513">
            <v>703.36</v>
          </cell>
          <cell r="H513">
            <v>0</v>
          </cell>
          <cell r="I513">
            <v>576.75</v>
          </cell>
          <cell r="J513">
            <v>655.41</v>
          </cell>
          <cell r="K513">
            <v>694.89</v>
          </cell>
          <cell r="L513">
            <v>699.1</v>
          </cell>
          <cell r="M513">
            <v>703.36</v>
          </cell>
          <cell r="N513">
            <v>720.95</v>
          </cell>
          <cell r="O513">
            <v>703.36</v>
          </cell>
          <cell r="P513">
            <v>797.32</v>
          </cell>
          <cell r="Q513">
            <v>906.07</v>
          </cell>
          <cell r="R513">
            <v>960.64</v>
          </cell>
          <cell r="S513">
            <v>966.46</v>
          </cell>
          <cell r="T513">
            <v>972.36</v>
          </cell>
          <cell r="U513">
            <v>996.67</v>
          </cell>
          <cell r="V513">
            <v>972.36</v>
          </cell>
        </row>
        <row r="514">
          <cell r="B514" t="str">
            <v>F000033841</v>
          </cell>
          <cell r="C514">
            <v>522718010070017</v>
          </cell>
          <cell r="D514" t="str">
            <v>ZINFORO 600MG VIAL 1x10 PACK BR</v>
          </cell>
          <cell r="E514" t="str">
            <v>NEGATIVA</v>
          </cell>
          <cell r="F514">
            <v>0</v>
          </cell>
          <cell r="G514">
            <v>2401.9499999999998</v>
          </cell>
          <cell r="H514">
            <v>0</v>
          </cell>
          <cell r="I514">
            <v>1916.78</v>
          </cell>
          <cell r="J514">
            <v>2215.02</v>
          </cell>
          <cell r="K514">
            <v>2368.63</v>
          </cell>
          <cell r="L514">
            <v>2385.17</v>
          </cell>
          <cell r="M514">
            <v>2401.9499999999998</v>
          </cell>
          <cell r="N514">
            <v>2471.4899999999998</v>
          </cell>
          <cell r="O514">
            <v>2087.09</v>
          </cell>
          <cell r="P514">
            <v>2571.29</v>
          </cell>
          <cell r="Q514">
            <v>2958.79</v>
          </cell>
          <cell r="R514">
            <v>3157.21</v>
          </cell>
          <cell r="S514">
            <v>3178.52</v>
          </cell>
          <cell r="T514">
            <v>3200.14</v>
          </cell>
          <cell r="U514">
            <v>3289.64</v>
          </cell>
          <cell r="V514">
            <v>2885.27</v>
          </cell>
        </row>
        <row r="515">
          <cell r="B515" t="str">
            <v>F000143944</v>
          </cell>
          <cell r="C515">
            <v>0</v>
          </cell>
          <cell r="D515" t="str">
            <v>ZITHROMAX 500mg FCT 1x2 BLST</v>
          </cell>
          <cell r="E515" t="str">
            <v>POSITIVA</v>
          </cell>
          <cell r="F515">
            <v>0</v>
          </cell>
          <cell r="G515">
            <v>22.48</v>
          </cell>
          <cell r="H515">
            <v>0</v>
          </cell>
          <cell r="I515">
            <v>18.43</v>
          </cell>
          <cell r="J515">
            <v>20.94</v>
          </cell>
          <cell r="K515">
            <v>22.2</v>
          </cell>
          <cell r="L515">
            <v>22.34</v>
          </cell>
          <cell r="M515">
            <v>22.48</v>
          </cell>
          <cell r="N515">
            <v>23.04</v>
          </cell>
          <cell r="O515">
            <v>22.48</v>
          </cell>
          <cell r="P515">
            <v>25.47</v>
          </cell>
          <cell r="Q515">
            <v>28.94</v>
          </cell>
          <cell r="R515">
            <v>30.69</v>
          </cell>
          <cell r="S515">
            <v>30.88</v>
          </cell>
          <cell r="T515">
            <v>31.07</v>
          </cell>
          <cell r="U515">
            <v>31.85</v>
          </cell>
          <cell r="V515">
            <v>31.07</v>
          </cell>
        </row>
        <row r="516">
          <cell r="B516" t="str">
            <v>F000129001</v>
          </cell>
          <cell r="C516">
            <v>522717080056817</v>
          </cell>
          <cell r="D516" t="str">
            <v>ZITHROMAX 500mg FCT 1x2 BLST BR</v>
          </cell>
          <cell r="E516" t="str">
            <v>POSITIVA</v>
          </cell>
          <cell r="F516">
            <v>0</v>
          </cell>
          <cell r="G516">
            <v>22.48</v>
          </cell>
          <cell r="H516">
            <v>0</v>
          </cell>
          <cell r="I516">
            <v>18.43</v>
          </cell>
          <cell r="J516">
            <v>20.95</v>
          </cell>
          <cell r="K516">
            <v>22.21</v>
          </cell>
          <cell r="L516">
            <v>22.35</v>
          </cell>
          <cell r="M516">
            <v>22.48</v>
          </cell>
          <cell r="N516">
            <v>23.05</v>
          </cell>
          <cell r="O516">
            <v>22.48</v>
          </cell>
          <cell r="P516">
            <v>25.47</v>
          </cell>
          <cell r="Q516">
            <v>28.96</v>
          </cell>
          <cell r="R516">
            <v>30.7</v>
          </cell>
          <cell r="S516">
            <v>30.9</v>
          </cell>
          <cell r="T516">
            <v>31.08</v>
          </cell>
          <cell r="U516">
            <v>31.87</v>
          </cell>
          <cell r="V516">
            <v>31.08</v>
          </cell>
        </row>
        <row r="517">
          <cell r="B517" t="str">
            <v>F000128999</v>
          </cell>
          <cell r="C517">
            <v>522717080056417</v>
          </cell>
          <cell r="D517" t="str">
            <v>ZITHROMAX 500mg FCT 1x3 BLST BR</v>
          </cell>
          <cell r="E517" t="str">
            <v>POSITIVA</v>
          </cell>
          <cell r="F517">
            <v>0</v>
          </cell>
          <cell r="G517">
            <v>24.04</v>
          </cell>
          <cell r="H517">
            <v>0</v>
          </cell>
          <cell r="I517">
            <v>19.71</v>
          </cell>
          <cell r="J517">
            <v>22.4</v>
          </cell>
          <cell r="K517">
            <v>23.75</v>
          </cell>
          <cell r="L517">
            <v>23.89</v>
          </cell>
          <cell r="M517">
            <v>24.04</v>
          </cell>
          <cell r="N517">
            <v>24.64</v>
          </cell>
          <cell r="O517">
            <v>24.04</v>
          </cell>
          <cell r="P517">
            <v>27.24</v>
          </cell>
          <cell r="Q517">
            <v>30.97</v>
          </cell>
          <cell r="R517">
            <v>32.83</v>
          </cell>
          <cell r="S517">
            <v>33.03</v>
          </cell>
          <cell r="T517">
            <v>33.229999999999997</v>
          </cell>
          <cell r="U517">
            <v>34.06</v>
          </cell>
          <cell r="V517">
            <v>33.229999999999997</v>
          </cell>
        </row>
        <row r="518">
          <cell r="B518" t="str">
            <v>F000172060</v>
          </cell>
          <cell r="C518">
            <v>522717080057317</v>
          </cell>
          <cell r="D518" t="str">
            <v>ZITHROMAX IV 500mg SFDPO 1x10ml GVIAL BR</v>
          </cell>
          <cell r="E518" t="str">
            <v>POSITIVA</v>
          </cell>
          <cell r="F518">
            <v>0</v>
          </cell>
          <cell r="G518">
            <v>1697.88</v>
          </cell>
          <cell r="H518">
            <v>0</v>
          </cell>
          <cell r="I518">
            <v>1392.26</v>
          </cell>
          <cell r="J518">
            <v>1582.11</v>
          </cell>
          <cell r="K518">
            <v>1677.42</v>
          </cell>
          <cell r="L518">
            <v>1687.59</v>
          </cell>
          <cell r="M518">
            <v>1697.88</v>
          </cell>
          <cell r="N518">
            <v>1740.32</v>
          </cell>
          <cell r="O518">
            <v>1697.88</v>
          </cell>
          <cell r="P518">
            <v>1924.71</v>
          </cell>
          <cell r="Q518">
            <v>2187.17</v>
          </cell>
          <cell r="R518">
            <v>2318.9299999999998</v>
          </cell>
          <cell r="S518">
            <v>2332.9899999999998</v>
          </cell>
          <cell r="T518">
            <v>2347.2199999999998</v>
          </cell>
          <cell r="U518">
            <v>2405.89</v>
          </cell>
          <cell r="V518">
            <v>2347.2199999999998</v>
          </cell>
        </row>
        <row r="519">
          <cell r="B519" t="str">
            <v>F000029128</v>
          </cell>
          <cell r="C519">
            <v>522717080057317</v>
          </cell>
          <cell r="D519" t="str">
            <v>ZITHROMAX IV 500MG SFDPO 1X10ML GVIAL BR</v>
          </cell>
          <cell r="E519" t="str">
            <v>POSITIVA</v>
          </cell>
          <cell r="F519">
            <v>0</v>
          </cell>
          <cell r="G519">
            <v>1697.88</v>
          </cell>
          <cell r="H519">
            <v>0</v>
          </cell>
          <cell r="I519">
            <v>1392.26</v>
          </cell>
          <cell r="J519">
            <v>1582.11</v>
          </cell>
          <cell r="K519">
            <v>1677.42</v>
          </cell>
          <cell r="L519">
            <v>1687.59</v>
          </cell>
          <cell r="M519">
            <v>1697.88</v>
          </cell>
          <cell r="N519">
            <v>1740.32</v>
          </cell>
          <cell r="O519">
            <v>1697.88</v>
          </cell>
          <cell r="P519">
            <v>1924.71</v>
          </cell>
          <cell r="Q519">
            <v>2187.17</v>
          </cell>
          <cell r="R519">
            <v>2318.9299999999998</v>
          </cell>
          <cell r="S519">
            <v>2332.9899999999998</v>
          </cell>
          <cell r="T519">
            <v>2347.2199999999998</v>
          </cell>
          <cell r="U519">
            <v>2405.89</v>
          </cell>
          <cell r="V519">
            <v>2347.2199999999998</v>
          </cell>
        </row>
        <row r="520">
          <cell r="B520" t="str">
            <v>F000128997</v>
          </cell>
          <cell r="C520">
            <v>522718030073517</v>
          </cell>
          <cell r="D520" t="str">
            <v>ZOLOFT 100mg SCDT 1x14 BLST BR</v>
          </cell>
          <cell r="E520" t="str">
            <v>POSITIVA</v>
          </cell>
          <cell r="F520">
            <v>0</v>
          </cell>
          <cell r="G520">
            <v>76.83</v>
          </cell>
          <cell r="H520">
            <v>0</v>
          </cell>
          <cell r="I520">
            <v>63</v>
          </cell>
          <cell r="J520">
            <v>71.59</v>
          </cell>
          <cell r="K520">
            <v>75.900000000000006</v>
          </cell>
          <cell r="L520">
            <v>76.36</v>
          </cell>
          <cell r="M520">
            <v>76.83</v>
          </cell>
          <cell r="N520">
            <v>78.75</v>
          </cell>
          <cell r="O520">
            <v>76.83</v>
          </cell>
          <cell r="P520">
            <v>87.09</v>
          </cell>
          <cell r="Q520">
            <v>98.97</v>
          </cell>
          <cell r="R520">
            <v>104.93</v>
          </cell>
          <cell r="S520">
            <v>105.56</v>
          </cell>
          <cell r="T520">
            <v>106.21</v>
          </cell>
          <cell r="U520">
            <v>108.87</v>
          </cell>
          <cell r="V520">
            <v>106.21</v>
          </cell>
        </row>
        <row r="521">
          <cell r="B521" t="str">
            <v>F000028504</v>
          </cell>
          <cell r="C521">
            <v>522718030073617</v>
          </cell>
          <cell r="D521" t="str">
            <v>ZOLOFT 100MG TAB 1X30 BTL BR</v>
          </cell>
          <cell r="E521" t="str">
            <v>POSITIVA</v>
          </cell>
          <cell r="F521">
            <v>0</v>
          </cell>
          <cell r="G521">
            <v>164.64</v>
          </cell>
          <cell r="H521">
            <v>0</v>
          </cell>
          <cell r="I521">
            <v>135</v>
          </cell>
          <cell r="J521">
            <v>153.41999999999999</v>
          </cell>
          <cell r="K521">
            <v>162.66</v>
          </cell>
          <cell r="L521">
            <v>163.65</v>
          </cell>
          <cell r="M521">
            <v>164.64</v>
          </cell>
          <cell r="N521">
            <v>168.76</v>
          </cell>
          <cell r="O521">
            <v>164.64</v>
          </cell>
          <cell r="P521">
            <v>186.62</v>
          </cell>
          <cell r="Q521">
            <v>212.09</v>
          </cell>
          <cell r="R521">
            <v>224.87</v>
          </cell>
          <cell r="S521">
            <v>226.24</v>
          </cell>
          <cell r="T521">
            <v>227.61</v>
          </cell>
          <cell r="U521">
            <v>233.3</v>
          </cell>
          <cell r="V521">
            <v>227.61</v>
          </cell>
        </row>
        <row r="522">
          <cell r="B522" t="str">
            <v>F000204087</v>
          </cell>
          <cell r="C522">
            <v>522718030073717</v>
          </cell>
          <cell r="D522" t="str">
            <v>ZOLOFT 50mg SCDT 1 BLST x 10 EA BR (C1)</v>
          </cell>
          <cell r="E522" t="str">
            <v>POSITIVA</v>
          </cell>
          <cell r="F522">
            <v>0</v>
          </cell>
          <cell r="G522">
            <v>48.82</v>
          </cell>
          <cell r="H522">
            <v>0</v>
          </cell>
          <cell r="I522">
            <v>40.03</v>
          </cell>
          <cell r="J522">
            <v>45.49</v>
          </cell>
          <cell r="K522">
            <v>48.23</v>
          </cell>
          <cell r="L522">
            <v>48.52</v>
          </cell>
          <cell r="M522">
            <v>48.82</v>
          </cell>
          <cell r="N522">
            <v>50.04</v>
          </cell>
          <cell r="O522">
            <v>48.82</v>
          </cell>
          <cell r="P522">
            <v>55.33</v>
          </cell>
          <cell r="Q522">
            <v>62.89</v>
          </cell>
          <cell r="R522">
            <v>66.680000000000007</v>
          </cell>
          <cell r="S522">
            <v>67.08</v>
          </cell>
          <cell r="T522">
            <v>67.489999999999995</v>
          </cell>
          <cell r="U522">
            <v>69.180000000000007</v>
          </cell>
          <cell r="V522">
            <v>67.489999999999995</v>
          </cell>
        </row>
        <row r="523">
          <cell r="B523" t="str">
            <v>F000204248</v>
          </cell>
          <cell r="C523">
            <v>0</v>
          </cell>
          <cell r="D523" t="str">
            <v>ZOLOFT 50MG SCDT 1 BLST x 10 EA BR SAM</v>
          </cell>
          <cell r="E523" t="str">
            <v>POSITIVA</v>
          </cell>
          <cell r="F523">
            <v>0</v>
          </cell>
          <cell r="G523">
            <v>48.82</v>
          </cell>
          <cell r="H523">
            <v>0</v>
          </cell>
          <cell r="I523">
            <v>40.03</v>
          </cell>
          <cell r="J523">
            <v>45.49</v>
          </cell>
          <cell r="K523">
            <v>48.23</v>
          </cell>
          <cell r="L523">
            <v>48.52</v>
          </cell>
          <cell r="M523">
            <v>48.82</v>
          </cell>
          <cell r="N523">
            <v>50.04</v>
          </cell>
          <cell r="O523">
            <v>48.82</v>
          </cell>
          <cell r="P523">
            <v>55.33</v>
          </cell>
          <cell r="Q523">
            <v>62.88</v>
          </cell>
          <cell r="R523">
            <v>66.67</v>
          </cell>
          <cell r="S523">
            <v>67.069999999999993</v>
          </cell>
          <cell r="T523">
            <v>67.489999999999995</v>
          </cell>
          <cell r="U523">
            <v>69.17</v>
          </cell>
          <cell r="V523">
            <v>67.489999999999995</v>
          </cell>
        </row>
        <row r="524">
          <cell r="B524" t="str">
            <v>F000035918</v>
          </cell>
          <cell r="C524">
            <v>522718050081417</v>
          </cell>
          <cell r="D524" t="str">
            <v>ZOLOFT 50MG SCDT 3X10 BLST BR</v>
          </cell>
          <cell r="E524" t="str">
            <v>POSITIVA</v>
          </cell>
          <cell r="F524">
            <v>0</v>
          </cell>
          <cell r="G524">
            <v>76.58</v>
          </cell>
          <cell r="H524">
            <v>0</v>
          </cell>
          <cell r="I524">
            <v>62.79</v>
          </cell>
          <cell r="J524">
            <v>71.36</v>
          </cell>
          <cell r="K524">
            <v>75.66</v>
          </cell>
          <cell r="L524">
            <v>76.11</v>
          </cell>
          <cell r="M524">
            <v>76.58</v>
          </cell>
          <cell r="N524">
            <v>78.489999999999995</v>
          </cell>
          <cell r="O524">
            <v>76.58</v>
          </cell>
          <cell r="P524">
            <v>86.8</v>
          </cell>
          <cell r="Q524">
            <v>98.65</v>
          </cell>
          <cell r="R524">
            <v>104.6</v>
          </cell>
          <cell r="S524">
            <v>105.22</v>
          </cell>
          <cell r="T524">
            <v>105.86</v>
          </cell>
          <cell r="U524">
            <v>108.51</v>
          </cell>
          <cell r="V524">
            <v>105.86</v>
          </cell>
        </row>
        <row r="525">
          <cell r="B525" t="str">
            <v>F000035918</v>
          </cell>
          <cell r="C525">
            <v>522718050081417</v>
          </cell>
          <cell r="D525" t="str">
            <v>ZOLOFT 50MG SCDT 3X10 BLST BR</v>
          </cell>
          <cell r="E525" t="str">
            <v>POSITIVA</v>
          </cell>
          <cell r="F525">
            <v>0</v>
          </cell>
          <cell r="G525">
            <v>76.58</v>
          </cell>
          <cell r="H525">
            <v>0</v>
          </cell>
          <cell r="I525">
            <v>62.79</v>
          </cell>
          <cell r="J525">
            <v>71.36</v>
          </cell>
          <cell r="K525">
            <v>75.66</v>
          </cell>
          <cell r="L525">
            <v>76.11</v>
          </cell>
          <cell r="M525">
            <v>76.58</v>
          </cell>
          <cell r="N525">
            <v>78.489999999999995</v>
          </cell>
          <cell r="O525">
            <v>76.58</v>
          </cell>
          <cell r="P525">
            <v>86.8</v>
          </cell>
          <cell r="Q525">
            <v>98.65</v>
          </cell>
          <cell r="R525">
            <v>104.6</v>
          </cell>
          <cell r="S525">
            <v>105.22</v>
          </cell>
          <cell r="T525">
            <v>105.86</v>
          </cell>
          <cell r="U525">
            <v>108.51</v>
          </cell>
          <cell r="V525">
            <v>105.86</v>
          </cell>
        </row>
        <row r="526">
          <cell r="B526" t="str">
            <v>F000204089</v>
          </cell>
          <cell r="C526">
            <v>522718030073917</v>
          </cell>
          <cell r="D526" t="str">
            <v>ZOLOFT 50mg SCDT 50 MG 2x14 EA BR (C1)</v>
          </cell>
          <cell r="E526" t="str">
            <v>POSITIVA</v>
          </cell>
          <cell r="F526">
            <v>0</v>
          </cell>
          <cell r="G526">
            <v>71.47</v>
          </cell>
          <cell r="H526">
            <v>0</v>
          </cell>
          <cell r="I526">
            <v>58.6</v>
          </cell>
          <cell r="J526">
            <v>66.59</v>
          </cell>
          <cell r="K526">
            <v>70.599999999999994</v>
          </cell>
          <cell r="L526">
            <v>71.03</v>
          </cell>
          <cell r="M526">
            <v>71.47</v>
          </cell>
          <cell r="N526">
            <v>73.25</v>
          </cell>
          <cell r="O526">
            <v>71.47</v>
          </cell>
          <cell r="P526">
            <v>81.010000000000005</v>
          </cell>
          <cell r="Q526">
            <v>92.06</v>
          </cell>
          <cell r="R526">
            <v>97.6</v>
          </cell>
          <cell r="S526">
            <v>98.19</v>
          </cell>
          <cell r="T526">
            <v>98.8</v>
          </cell>
          <cell r="U526">
            <v>101.26</v>
          </cell>
          <cell r="V526">
            <v>98.8</v>
          </cell>
        </row>
        <row r="527">
          <cell r="B527" t="str">
            <v>F000204075</v>
          </cell>
          <cell r="C527">
            <v>522717110065017</v>
          </cell>
          <cell r="D527" t="str">
            <v>ZOLTEC 100mg GELCAP 1 BLST x 8 EA BR</v>
          </cell>
          <cell r="E527" t="str">
            <v>POSITIVA</v>
          </cell>
          <cell r="F527">
            <v>0</v>
          </cell>
          <cell r="G527">
            <v>286.67</v>
          </cell>
          <cell r="H527">
            <v>0</v>
          </cell>
          <cell r="I527">
            <v>235.06</v>
          </cell>
          <cell r="J527">
            <v>267.12</v>
          </cell>
          <cell r="K527">
            <v>283.20999999999998</v>
          </cell>
          <cell r="L527">
            <v>284.93</v>
          </cell>
          <cell r="M527">
            <v>286.67</v>
          </cell>
          <cell r="N527">
            <v>293.83</v>
          </cell>
          <cell r="O527">
            <v>286.67</v>
          </cell>
          <cell r="P527">
            <v>324.95</v>
          </cell>
          <cell r="Q527">
            <v>369.28</v>
          </cell>
          <cell r="R527">
            <v>391.52</v>
          </cell>
          <cell r="S527">
            <v>393.9</v>
          </cell>
          <cell r="T527">
            <v>396.3</v>
          </cell>
          <cell r="U527">
            <v>406.2</v>
          </cell>
          <cell r="V527">
            <v>396.3</v>
          </cell>
        </row>
        <row r="528">
          <cell r="B528" t="str">
            <v>F000204073</v>
          </cell>
          <cell r="C528">
            <v>522717110065117</v>
          </cell>
          <cell r="D528" t="str">
            <v>ZOLTEC 150mg GELCAP 150 1 BLST 1 EA BR</v>
          </cell>
          <cell r="E528" t="str">
            <v>POSITIVA</v>
          </cell>
          <cell r="F528">
            <v>0</v>
          </cell>
          <cell r="G528">
            <v>53.94</v>
          </cell>
          <cell r="H528">
            <v>0</v>
          </cell>
          <cell r="I528">
            <v>44.23</v>
          </cell>
          <cell r="J528">
            <v>50.26</v>
          </cell>
          <cell r="K528">
            <v>53.29</v>
          </cell>
          <cell r="L528">
            <v>53.61</v>
          </cell>
          <cell r="M528">
            <v>53.94</v>
          </cell>
          <cell r="N528">
            <v>55.29</v>
          </cell>
          <cell r="O528">
            <v>53.94</v>
          </cell>
          <cell r="P528">
            <v>61.14</v>
          </cell>
          <cell r="Q528">
            <v>69.48</v>
          </cell>
          <cell r="R528">
            <v>73.67</v>
          </cell>
          <cell r="S528">
            <v>74.11</v>
          </cell>
          <cell r="T528">
            <v>74.569999999999993</v>
          </cell>
          <cell r="U528">
            <v>76.44</v>
          </cell>
          <cell r="V528">
            <v>74.569999999999993</v>
          </cell>
        </row>
        <row r="529">
          <cell r="B529" t="str">
            <v>F000204076</v>
          </cell>
          <cell r="C529">
            <v>522717110065217</v>
          </cell>
          <cell r="D529" t="str">
            <v>ZOLTEC 150mg GELCAP 150 1 BLST 2 EA BR</v>
          </cell>
          <cell r="E529" t="str">
            <v>POSITIVA</v>
          </cell>
          <cell r="F529">
            <v>0</v>
          </cell>
          <cell r="G529">
            <v>107.94</v>
          </cell>
          <cell r="H529">
            <v>0</v>
          </cell>
          <cell r="I529">
            <v>88.51</v>
          </cell>
          <cell r="J529">
            <v>100.58</v>
          </cell>
          <cell r="K529">
            <v>106.64</v>
          </cell>
          <cell r="L529">
            <v>107.29</v>
          </cell>
          <cell r="M529">
            <v>107.94</v>
          </cell>
          <cell r="N529">
            <v>110.64</v>
          </cell>
          <cell r="O529">
            <v>107.94</v>
          </cell>
          <cell r="P529">
            <v>122.35</v>
          </cell>
          <cell r="Q529">
            <v>139.05000000000001</v>
          </cell>
          <cell r="R529">
            <v>147.41999999999999</v>
          </cell>
          <cell r="S529">
            <v>148.32</v>
          </cell>
          <cell r="T529">
            <v>149.22</v>
          </cell>
          <cell r="U529">
            <v>152.94999999999999</v>
          </cell>
          <cell r="V529">
            <v>149.22</v>
          </cell>
        </row>
        <row r="530">
          <cell r="B530" t="str">
            <v>F000204077</v>
          </cell>
          <cell r="C530">
            <v>522717110065417</v>
          </cell>
          <cell r="D530" t="str">
            <v>ZOLTEC 2mg/ml SSOLVIAFLEX 6PLBGx100ml BR</v>
          </cell>
          <cell r="E530" t="str">
            <v>POSITIVA</v>
          </cell>
          <cell r="F530">
            <v>0</v>
          </cell>
          <cell r="G530">
            <v>1690.02</v>
          </cell>
          <cell r="H530">
            <v>0</v>
          </cell>
          <cell r="I530">
            <v>1385.81</v>
          </cell>
          <cell r="J530">
            <v>1574.79</v>
          </cell>
          <cell r="K530">
            <v>1669.66</v>
          </cell>
          <cell r="L530">
            <v>1679.78</v>
          </cell>
          <cell r="M530">
            <v>1690.02</v>
          </cell>
          <cell r="N530">
            <v>1732.27</v>
          </cell>
          <cell r="O530">
            <v>1690.02</v>
          </cell>
          <cell r="P530">
            <v>1915.8</v>
          </cell>
          <cell r="Q530">
            <v>2177.0500000000002</v>
          </cell>
          <cell r="R530">
            <v>2308.21</v>
          </cell>
          <cell r="S530">
            <v>2322.1999999999998</v>
          </cell>
          <cell r="T530">
            <v>2336.35</v>
          </cell>
          <cell r="U530">
            <v>2394.7600000000002</v>
          </cell>
          <cell r="V530">
            <v>2336.35</v>
          </cell>
        </row>
        <row r="531">
          <cell r="B531" t="str">
            <v>F000204074</v>
          </cell>
          <cell r="C531">
            <v>522717110065317</v>
          </cell>
          <cell r="D531" t="str">
            <v>ZOLTEC 50mg GELCAP 1 BLST x 8 EA BR</v>
          </cell>
          <cell r="E531" t="str">
            <v>POSITIVA</v>
          </cell>
          <cell r="F531">
            <v>0</v>
          </cell>
          <cell r="G531">
            <v>163.28</v>
          </cell>
          <cell r="H531">
            <v>0</v>
          </cell>
          <cell r="I531">
            <v>133.88</v>
          </cell>
          <cell r="J531">
            <v>152.13999999999999</v>
          </cell>
          <cell r="K531">
            <v>161.31</v>
          </cell>
          <cell r="L531">
            <v>162.29</v>
          </cell>
          <cell r="M531">
            <v>163.28</v>
          </cell>
          <cell r="N531">
            <v>167.36</v>
          </cell>
          <cell r="O531">
            <v>163.28</v>
          </cell>
          <cell r="P531">
            <v>185.08</v>
          </cell>
          <cell r="Q531">
            <v>210.32</v>
          </cell>
          <cell r="R531">
            <v>223</v>
          </cell>
          <cell r="S531">
            <v>224.36</v>
          </cell>
          <cell r="T531">
            <v>225.72</v>
          </cell>
          <cell r="U531">
            <v>231.37</v>
          </cell>
          <cell r="V531">
            <v>225.72</v>
          </cell>
        </row>
        <row r="532">
          <cell r="B532" t="str">
            <v>F000176500</v>
          </cell>
          <cell r="C532">
            <v>522718080081717</v>
          </cell>
          <cell r="D532" t="str">
            <v>ZYVOX 2mg/ml SSOL 10 PLBGx300ml BR</v>
          </cell>
          <cell r="E532" t="str">
            <v>POSITIVA</v>
          </cell>
          <cell r="F532">
            <v>0</v>
          </cell>
          <cell r="G532">
            <v>2902.33</v>
          </cell>
          <cell r="H532">
            <v>0</v>
          </cell>
          <cell r="I532">
            <v>2379.91</v>
          </cell>
          <cell r="J532">
            <v>2704.44</v>
          </cell>
          <cell r="K532">
            <v>2867.36</v>
          </cell>
          <cell r="L532">
            <v>2884.73</v>
          </cell>
          <cell r="M532">
            <v>2902.33</v>
          </cell>
          <cell r="N532">
            <v>2974.88</v>
          </cell>
          <cell r="O532">
            <v>2902.33</v>
          </cell>
          <cell r="P532">
            <v>3290.08</v>
          </cell>
          <cell r="Q532">
            <v>3738.73</v>
          </cell>
          <cell r="R532">
            <v>3963.96</v>
          </cell>
          <cell r="S532">
            <v>3987.97</v>
          </cell>
          <cell r="T532">
            <v>4012.29</v>
          </cell>
          <cell r="U532">
            <v>4112.6000000000004</v>
          </cell>
          <cell r="V532">
            <v>4012.29</v>
          </cell>
        </row>
        <row r="533">
          <cell r="B533" t="str">
            <v>F000029000</v>
          </cell>
          <cell r="C533">
            <v>522718080081717</v>
          </cell>
          <cell r="D533" t="str">
            <v>ZYVOX 2mg/ml SSOL 10x300ml PLBG BR</v>
          </cell>
          <cell r="E533" t="str">
            <v>POSITIVA</v>
          </cell>
          <cell r="F533">
            <v>0</v>
          </cell>
          <cell r="G533">
            <v>2902.33</v>
          </cell>
          <cell r="H533">
            <v>0</v>
          </cell>
          <cell r="I533">
            <v>2379.91</v>
          </cell>
          <cell r="J533">
            <v>2704.44</v>
          </cell>
          <cell r="K533">
            <v>2867.36</v>
          </cell>
          <cell r="L533">
            <v>2884.73</v>
          </cell>
          <cell r="M533">
            <v>2902.33</v>
          </cell>
          <cell r="N533">
            <v>2974.88</v>
          </cell>
          <cell r="O533">
            <v>2902.33</v>
          </cell>
          <cell r="P533">
            <v>3290.08</v>
          </cell>
          <cell r="Q533">
            <v>3738.73</v>
          </cell>
          <cell r="R533">
            <v>3963.96</v>
          </cell>
          <cell r="S533">
            <v>3987.97</v>
          </cell>
          <cell r="T533">
            <v>4012.29</v>
          </cell>
          <cell r="U533">
            <v>4112.6000000000004</v>
          </cell>
          <cell r="V533">
            <v>4012.29</v>
          </cell>
        </row>
        <row r="534">
          <cell r="B534" t="str">
            <v>F000024841</v>
          </cell>
          <cell r="C534">
            <v>522718080081717</v>
          </cell>
          <cell r="D534" t="str">
            <v>ZYVOX 600MG INJ 10x300ML GOV</v>
          </cell>
          <cell r="E534" t="str">
            <v>POSITIVA</v>
          </cell>
          <cell r="F534">
            <v>0</v>
          </cell>
          <cell r="G534">
            <v>2902.33</v>
          </cell>
          <cell r="H534">
            <v>0</v>
          </cell>
          <cell r="I534">
            <v>2379.91</v>
          </cell>
          <cell r="J534">
            <v>2704.44</v>
          </cell>
          <cell r="K534">
            <v>2867.36</v>
          </cell>
          <cell r="L534">
            <v>2884.73</v>
          </cell>
          <cell r="M534">
            <v>2902.33</v>
          </cell>
          <cell r="N534">
            <v>2974.88</v>
          </cell>
          <cell r="O534">
            <v>2902.33</v>
          </cell>
          <cell r="P534">
            <v>3290.08</v>
          </cell>
          <cell r="Q534">
            <v>3738.73</v>
          </cell>
          <cell r="R534">
            <v>3963.96</v>
          </cell>
          <cell r="S534">
            <v>3987.97</v>
          </cell>
          <cell r="T534">
            <v>4012.29</v>
          </cell>
          <cell r="U534">
            <v>4112.6000000000004</v>
          </cell>
          <cell r="V534">
            <v>4012.29</v>
          </cell>
        </row>
        <row r="535">
          <cell r="B535" t="str">
            <v>F000018023</v>
          </cell>
          <cell r="C535">
            <v>522718080081617</v>
          </cell>
          <cell r="D535" t="str">
            <v>ZYVOX 600MG TAB 1X10 BLST TUAS BR</v>
          </cell>
          <cell r="E535" t="str">
            <v>POSITIVA</v>
          </cell>
          <cell r="F535">
            <v>0</v>
          </cell>
          <cell r="G535">
            <v>2056.42</v>
          </cell>
          <cell r="H535">
            <v>0</v>
          </cell>
          <cell r="I535">
            <v>1686.26</v>
          </cell>
          <cell r="J535">
            <v>1916.2</v>
          </cell>
          <cell r="K535">
            <v>2031.64</v>
          </cell>
          <cell r="L535">
            <v>2043.95</v>
          </cell>
          <cell r="M535">
            <v>2056.42</v>
          </cell>
          <cell r="N535">
            <v>2107.83</v>
          </cell>
          <cell r="O535">
            <v>2056.42</v>
          </cell>
          <cell r="P535">
            <v>2331.15</v>
          </cell>
          <cell r="Q535">
            <v>2649.03</v>
          </cell>
          <cell r="R535">
            <v>2808.62</v>
          </cell>
          <cell r="S535">
            <v>2825.64</v>
          </cell>
          <cell r="T535">
            <v>2842.88</v>
          </cell>
          <cell r="U535">
            <v>2913.95</v>
          </cell>
          <cell r="V535">
            <v>2842.88</v>
          </cell>
        </row>
        <row r="536">
          <cell r="B536" t="str">
            <v>F000029001</v>
          </cell>
          <cell r="C536">
            <v>522718080081617</v>
          </cell>
          <cell r="D536" t="str">
            <v>ZYVOX 600MG TAB 1X10 BLST TUAS BR</v>
          </cell>
          <cell r="E536" t="str">
            <v>POSITIVA</v>
          </cell>
          <cell r="F536">
            <v>0</v>
          </cell>
          <cell r="G536">
            <v>2145.4699999999998</v>
          </cell>
          <cell r="H536">
            <v>0</v>
          </cell>
          <cell r="I536">
            <v>1759.28</v>
          </cell>
          <cell r="J536">
            <v>1999.19</v>
          </cell>
          <cell r="K536">
            <v>2119.62</v>
          </cell>
          <cell r="L536">
            <v>2132.4699999999998</v>
          </cell>
          <cell r="M536">
            <v>2145.4699999999998</v>
          </cell>
          <cell r="N536">
            <v>2199.11</v>
          </cell>
          <cell r="O536">
            <v>2145.4699999999998</v>
          </cell>
          <cell r="P536">
            <v>2432.1</v>
          </cell>
          <cell r="Q536">
            <v>2763.76</v>
          </cell>
          <cell r="R536">
            <v>2930.25</v>
          </cell>
          <cell r="S536">
            <v>2948.01</v>
          </cell>
          <cell r="T536">
            <v>2965.99</v>
          </cell>
          <cell r="U536">
            <v>3040.14</v>
          </cell>
          <cell r="V536">
            <v>2965.99</v>
          </cell>
        </row>
        <row r="537">
          <cell r="B537" t="str">
            <v>F000026540</v>
          </cell>
          <cell r="C537">
            <v>522718080081617</v>
          </cell>
          <cell r="D537" t="str">
            <v>ZYVOX 600mg TAB 1X10 BLST TUAS BR</v>
          </cell>
          <cell r="E537" t="str">
            <v>POSITIVA</v>
          </cell>
          <cell r="F537">
            <v>0</v>
          </cell>
          <cell r="G537">
            <v>2145.4699999999998</v>
          </cell>
          <cell r="H537">
            <v>0</v>
          </cell>
          <cell r="I537">
            <v>1759.28</v>
          </cell>
          <cell r="J537">
            <v>1999.19</v>
          </cell>
          <cell r="K537">
            <v>2119.62</v>
          </cell>
          <cell r="L537">
            <v>2132.4699999999998</v>
          </cell>
          <cell r="M537">
            <v>2145.4699999999998</v>
          </cell>
          <cell r="N537">
            <v>2199.11</v>
          </cell>
          <cell r="O537">
            <v>2145.4699999999998</v>
          </cell>
          <cell r="P537">
            <v>2432.1</v>
          </cell>
          <cell r="Q537">
            <v>2763.76</v>
          </cell>
          <cell r="R537">
            <v>2930.25</v>
          </cell>
          <cell r="S537">
            <v>2948.01</v>
          </cell>
          <cell r="T537">
            <v>2965.99</v>
          </cell>
          <cell r="U537">
            <v>3040.14</v>
          </cell>
          <cell r="V537">
            <v>2965.99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J64"/>
  <sheetViews>
    <sheetView showGridLines="0" tabSelected="1" zoomScale="80" zoomScaleNormal="80" workbookViewId="0">
      <selection activeCell="A8" sqref="A8"/>
    </sheetView>
  </sheetViews>
  <sheetFormatPr defaultColWidth="9.140625" defaultRowHeight="15" x14ac:dyDescent="0.25"/>
  <cols>
    <col min="1" max="1" width="33.140625" style="25" customWidth="1"/>
    <col min="2" max="2" width="22.85546875" style="25" bestFit="1" customWidth="1"/>
    <col min="3" max="3" width="17.85546875" style="25" bestFit="1" customWidth="1"/>
    <col min="4" max="4" width="14.5703125" style="25" bestFit="1" customWidth="1"/>
    <col min="5" max="5" width="15.7109375" style="97" bestFit="1" customWidth="1"/>
    <col min="6" max="6" width="33" style="25" bestFit="1" customWidth="1"/>
    <col min="7" max="7" width="100.5703125" style="25" bestFit="1" customWidth="1"/>
    <col min="8" max="8" width="42.5703125" style="25" bestFit="1" customWidth="1"/>
    <col min="9" max="9" width="36.42578125" style="25" bestFit="1" customWidth="1"/>
    <col min="10" max="10" width="23.5703125" style="25" bestFit="1" customWidth="1"/>
    <col min="11" max="11" width="10.28515625" style="25" customWidth="1"/>
    <col min="12" max="12" width="23.5703125" style="25" customWidth="1"/>
    <col min="13" max="13" width="49.140625" style="25" customWidth="1"/>
    <col min="14" max="14" width="20.42578125" style="25" customWidth="1"/>
    <col min="15" max="15" width="10" style="25" customWidth="1"/>
    <col min="16" max="16" width="57.85546875" style="25" customWidth="1"/>
    <col min="17" max="17" width="16.42578125" style="25" customWidth="1"/>
    <col min="18" max="18" width="20.140625" style="25" customWidth="1"/>
    <col min="19" max="19" width="16" style="25" customWidth="1"/>
    <col min="20" max="20" width="16.85546875" style="25" customWidth="1"/>
    <col min="21" max="21" width="10" style="25" customWidth="1"/>
    <col min="22" max="22" width="22.5703125" style="25" customWidth="1"/>
    <col min="23" max="23" width="21.5703125" style="25" customWidth="1"/>
    <col min="24" max="24" width="9.85546875" style="25" customWidth="1"/>
    <col min="25" max="25" width="10.7109375" style="25" customWidth="1"/>
    <col min="26" max="26" width="9.85546875" style="25" customWidth="1"/>
    <col min="27" max="27" width="10.7109375" style="25" customWidth="1"/>
    <col min="28" max="28" width="9.85546875" style="25" customWidth="1"/>
    <col min="29" max="29" width="10.7109375" style="25" customWidth="1"/>
    <col min="30" max="30" width="9.85546875" style="25" customWidth="1"/>
    <col min="31" max="31" width="10.7109375" style="25" customWidth="1"/>
    <col min="32" max="32" width="9.85546875" style="25" customWidth="1"/>
    <col min="33" max="33" width="10.7109375" style="25" customWidth="1"/>
    <col min="34" max="34" width="8.85546875" style="25" customWidth="1"/>
    <col min="35" max="35" width="10.7109375" style="25" customWidth="1"/>
    <col min="36" max="36" width="8.85546875" style="25" customWidth="1"/>
    <col min="37" max="37" width="10.7109375" style="25" customWidth="1"/>
    <col min="38" max="38" width="9.85546875" style="25" customWidth="1"/>
    <col min="39" max="39" width="10.7109375" style="25" customWidth="1"/>
    <col min="40" max="41" width="11.140625" style="25" customWidth="1"/>
    <col min="42" max="42" width="20.7109375" style="60" customWidth="1"/>
    <col min="43" max="43" width="50.28515625" style="61" hidden="1" customWidth="1"/>
    <col min="44" max="44" width="8.140625" style="61" customWidth="1"/>
    <col min="45" max="45" width="9.85546875" style="61" customWidth="1"/>
    <col min="46" max="46" width="10.7109375" style="61" customWidth="1"/>
    <col min="47" max="47" width="9.85546875" style="61" customWidth="1"/>
    <col min="48" max="48" width="10.7109375" style="61" customWidth="1"/>
    <col min="49" max="49" width="9.85546875" style="61" customWidth="1"/>
    <col min="50" max="50" width="10.7109375" style="61" customWidth="1"/>
    <col min="51" max="51" width="9.85546875" style="61" customWidth="1"/>
    <col min="52" max="52" width="11.85546875" style="61" customWidth="1"/>
    <col min="53" max="53" width="9.85546875" style="61" customWidth="1"/>
    <col min="54" max="54" width="10.7109375" style="61" customWidth="1"/>
    <col min="55" max="55" width="8.85546875" style="61" customWidth="1"/>
    <col min="56" max="56" width="10.7109375" style="61" customWidth="1"/>
    <col min="57" max="57" width="8.85546875" style="61" customWidth="1"/>
    <col min="58" max="58" width="10.7109375" style="61" customWidth="1"/>
    <col min="59" max="59" width="9.85546875" style="61" customWidth="1"/>
    <col min="60" max="60" width="10.7109375" style="61" customWidth="1"/>
    <col min="61" max="62" width="11.140625" style="61" customWidth="1"/>
    <col min="63" max="63" width="4.42578125" style="61" customWidth="1"/>
    <col min="64" max="16384" width="9.140625" style="61"/>
  </cols>
  <sheetData>
    <row r="1" spans="1:62" ht="15.75" thickBot="1" x14ac:dyDescent="0.3">
      <c r="A1" s="24" t="s">
        <v>15</v>
      </c>
      <c r="B1" s="9"/>
      <c r="C1" s="9"/>
      <c r="D1" s="9"/>
      <c r="E1" s="8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AN1" s="25">
        <v>40</v>
      </c>
      <c r="AO1" s="25">
        <v>41</v>
      </c>
    </row>
    <row r="2" spans="1:62" ht="18" customHeight="1" thickBot="1" x14ac:dyDescent="0.3">
      <c r="A2" s="26"/>
      <c r="B2" s="27"/>
      <c r="C2" s="27"/>
      <c r="D2" s="27"/>
      <c r="E2" s="89"/>
      <c r="F2" s="27"/>
      <c r="G2" s="27"/>
      <c r="H2" s="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AN2" s="229" t="s">
        <v>0</v>
      </c>
      <c r="AO2" s="229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24" t="s">
        <v>0</v>
      </c>
      <c r="BJ2" s="224"/>
    </row>
    <row r="3" spans="1:62" ht="15" customHeight="1" thickBot="1" x14ac:dyDescent="0.3">
      <c r="A3" s="42" t="s">
        <v>1</v>
      </c>
      <c r="B3" s="6"/>
      <c r="C3" s="6"/>
      <c r="D3" s="6"/>
      <c r="E3" s="90"/>
      <c r="F3" s="7"/>
      <c r="G3" s="6"/>
      <c r="H3" s="2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N3" s="229"/>
      <c r="AO3" s="229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24"/>
      <c r="BJ3" s="224"/>
    </row>
    <row r="4" spans="1:62" ht="15" customHeight="1" thickBot="1" x14ac:dyDescent="0.3">
      <c r="A4" s="28"/>
      <c r="B4" s="6"/>
      <c r="C4" s="6"/>
      <c r="D4" s="6"/>
      <c r="E4" s="90"/>
      <c r="F4" s="7"/>
      <c r="G4" s="6"/>
      <c r="H4" s="2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N4" s="229"/>
      <c r="AO4" s="229"/>
      <c r="AS4" s="25"/>
      <c r="AT4" s="25"/>
      <c r="AU4" s="25"/>
      <c r="AV4" s="25"/>
      <c r="AW4" s="25"/>
      <c r="AX4" s="164"/>
      <c r="AY4" s="165"/>
      <c r="AZ4" s="166" t="s">
        <v>1120</v>
      </c>
      <c r="BA4" s="165"/>
      <c r="BB4" s="165"/>
      <c r="BC4" s="25"/>
      <c r="BD4" s="25"/>
      <c r="BE4" s="25"/>
      <c r="BF4" s="25"/>
      <c r="BG4" s="25"/>
      <c r="BH4" s="25"/>
      <c r="BI4" s="224"/>
      <c r="BJ4" s="224"/>
    </row>
    <row r="5" spans="1:62" ht="23.25" customHeight="1" thickBot="1" x14ac:dyDescent="0.3">
      <c r="A5" s="29"/>
      <c r="B5" s="7"/>
      <c r="C5" s="7"/>
      <c r="D5" s="7"/>
      <c r="E5" s="91"/>
      <c r="F5" s="7"/>
      <c r="G5" s="7"/>
      <c r="H5" s="2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5">
        <v>24</v>
      </c>
      <c r="Y5" s="25">
        <v>25</v>
      </c>
      <c r="Z5" s="25">
        <v>26</v>
      </c>
      <c r="AA5" s="25">
        <v>27</v>
      </c>
      <c r="AB5" s="25">
        <v>28</v>
      </c>
      <c r="AC5" s="25">
        <v>29</v>
      </c>
      <c r="AD5" s="25">
        <v>30</v>
      </c>
      <c r="AE5" s="25">
        <v>31</v>
      </c>
      <c r="AF5" s="25">
        <v>32</v>
      </c>
      <c r="AG5" s="25">
        <v>33</v>
      </c>
      <c r="AH5" s="25">
        <v>34</v>
      </c>
      <c r="AI5" s="25">
        <v>35</v>
      </c>
      <c r="AJ5" s="25">
        <v>36</v>
      </c>
      <c r="AK5" s="25">
        <v>37</v>
      </c>
      <c r="AL5" s="25">
        <v>38</v>
      </c>
      <c r="AM5" s="25">
        <v>39</v>
      </c>
      <c r="AN5" s="229"/>
      <c r="AO5" s="229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24"/>
      <c r="BJ5" s="224"/>
    </row>
    <row r="6" spans="1:62" ht="59.45" customHeight="1" thickBot="1" x14ac:dyDescent="0.3">
      <c r="A6" s="29"/>
      <c r="B6" s="6"/>
      <c r="C6" s="6"/>
      <c r="D6" s="6"/>
      <c r="E6" s="90"/>
      <c r="F6" s="29"/>
      <c r="G6" s="9"/>
      <c r="H6" s="3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30" t="s">
        <v>2</v>
      </c>
      <c r="Y6" s="230"/>
      <c r="Z6" s="231" t="s">
        <v>907</v>
      </c>
      <c r="AA6" s="232"/>
      <c r="AB6" s="231" t="s">
        <v>908</v>
      </c>
      <c r="AC6" s="232"/>
      <c r="AD6" s="233" t="s">
        <v>906</v>
      </c>
      <c r="AE6" s="233"/>
      <c r="AF6" s="231" t="s">
        <v>921</v>
      </c>
      <c r="AG6" s="232"/>
      <c r="AH6" s="230" t="s">
        <v>4</v>
      </c>
      <c r="AI6" s="230"/>
      <c r="AJ6" s="231" t="s">
        <v>3</v>
      </c>
      <c r="AK6" s="231"/>
      <c r="AL6" s="231" t="s">
        <v>905</v>
      </c>
      <c r="AM6" s="231"/>
      <c r="AN6" s="229"/>
      <c r="AO6" s="229"/>
      <c r="AS6" s="225" t="s">
        <v>2</v>
      </c>
      <c r="AT6" s="225"/>
      <c r="AU6" s="226" t="s">
        <v>907</v>
      </c>
      <c r="AV6" s="227"/>
      <c r="AW6" s="226" t="s">
        <v>908</v>
      </c>
      <c r="AX6" s="227"/>
      <c r="AY6" s="228" t="s">
        <v>906</v>
      </c>
      <c r="AZ6" s="228"/>
      <c r="BA6" s="226" t="s">
        <v>921</v>
      </c>
      <c r="BB6" s="227"/>
      <c r="BC6" s="225" t="s">
        <v>4</v>
      </c>
      <c r="BD6" s="225"/>
      <c r="BE6" s="226" t="s">
        <v>3</v>
      </c>
      <c r="BF6" s="226"/>
      <c r="BG6" s="226" t="s">
        <v>905</v>
      </c>
      <c r="BH6" s="226"/>
      <c r="BI6" s="224"/>
      <c r="BJ6" s="224"/>
    </row>
    <row r="7" spans="1:62" s="108" customFormat="1" ht="64.900000000000006" customHeight="1" x14ac:dyDescent="0.25">
      <c r="A7" s="117" t="s">
        <v>5</v>
      </c>
      <c r="B7" s="87" t="s">
        <v>6</v>
      </c>
      <c r="C7" s="87" t="s">
        <v>7</v>
      </c>
      <c r="D7" s="118" t="s">
        <v>674</v>
      </c>
      <c r="E7" s="118" t="s">
        <v>904</v>
      </c>
      <c r="F7" s="119" t="s">
        <v>8</v>
      </c>
      <c r="G7" s="117" t="s">
        <v>9</v>
      </c>
      <c r="H7" s="120" t="s">
        <v>10</v>
      </c>
      <c r="I7" s="121" t="s">
        <v>11</v>
      </c>
      <c r="J7" s="122" t="s">
        <v>12</v>
      </c>
      <c r="K7" s="122" t="s">
        <v>345</v>
      </c>
      <c r="L7" s="122" t="s">
        <v>346</v>
      </c>
      <c r="M7" s="122" t="s">
        <v>347</v>
      </c>
      <c r="N7" s="122" t="s">
        <v>348</v>
      </c>
      <c r="O7" s="122" t="s">
        <v>349</v>
      </c>
      <c r="P7" s="122" t="s">
        <v>350</v>
      </c>
      <c r="Q7" s="122" t="s">
        <v>351</v>
      </c>
      <c r="R7" s="122" t="s">
        <v>352</v>
      </c>
      <c r="S7" s="122" t="s">
        <v>353</v>
      </c>
      <c r="T7" s="122" t="s">
        <v>354</v>
      </c>
      <c r="U7" s="122" t="s">
        <v>355</v>
      </c>
      <c r="V7" s="122" t="s">
        <v>356</v>
      </c>
      <c r="W7" s="122" t="s">
        <v>357</v>
      </c>
      <c r="X7" s="123" t="s">
        <v>13</v>
      </c>
      <c r="Y7" s="124" t="s">
        <v>14</v>
      </c>
      <c r="Z7" s="123" t="s">
        <v>13</v>
      </c>
      <c r="AA7" s="124" t="s">
        <v>14</v>
      </c>
      <c r="AB7" s="123" t="s">
        <v>13</v>
      </c>
      <c r="AC7" s="124" t="s">
        <v>14</v>
      </c>
      <c r="AD7" s="123" t="s">
        <v>13</v>
      </c>
      <c r="AE7" s="124" t="s">
        <v>14</v>
      </c>
      <c r="AF7" s="123" t="s">
        <v>13</v>
      </c>
      <c r="AG7" s="125" t="s">
        <v>14</v>
      </c>
      <c r="AH7" s="123" t="s">
        <v>13</v>
      </c>
      <c r="AI7" s="124" t="s">
        <v>14</v>
      </c>
      <c r="AJ7" s="126" t="s">
        <v>13</v>
      </c>
      <c r="AK7" s="124" t="s">
        <v>14</v>
      </c>
      <c r="AL7" s="133" t="s">
        <v>13</v>
      </c>
      <c r="AM7" s="124" t="s">
        <v>14</v>
      </c>
      <c r="AN7" s="152" t="s">
        <v>13</v>
      </c>
      <c r="AO7" s="153" t="s">
        <v>14</v>
      </c>
      <c r="AP7" s="162" t="s">
        <v>1093</v>
      </c>
      <c r="AQ7" s="117" t="s">
        <v>1106</v>
      </c>
      <c r="AS7" s="167" t="s">
        <v>13</v>
      </c>
      <c r="AT7" s="168" t="s">
        <v>14</v>
      </c>
      <c r="AU7" s="167" t="s">
        <v>13</v>
      </c>
      <c r="AV7" s="168" t="s">
        <v>14</v>
      </c>
      <c r="AW7" s="167" t="s">
        <v>13</v>
      </c>
      <c r="AX7" s="168" t="s">
        <v>14</v>
      </c>
      <c r="AY7" s="167" t="s">
        <v>13</v>
      </c>
      <c r="AZ7" s="168" t="s">
        <v>14</v>
      </c>
      <c r="BA7" s="167" t="s">
        <v>13</v>
      </c>
      <c r="BB7" s="169" t="s">
        <v>14</v>
      </c>
      <c r="BC7" s="167" t="s">
        <v>13</v>
      </c>
      <c r="BD7" s="168" t="s">
        <v>14</v>
      </c>
      <c r="BE7" s="170" t="s">
        <v>13</v>
      </c>
      <c r="BF7" s="168" t="s">
        <v>14</v>
      </c>
      <c r="BG7" s="171" t="s">
        <v>13</v>
      </c>
      <c r="BH7" s="168" t="s">
        <v>14</v>
      </c>
      <c r="BI7" s="167" t="s">
        <v>13</v>
      </c>
      <c r="BJ7" s="168" t="s">
        <v>14</v>
      </c>
    </row>
    <row r="8" spans="1:62" s="127" customFormat="1" ht="14.45" customHeight="1" x14ac:dyDescent="0.2">
      <c r="A8" s="11">
        <v>7891268109948</v>
      </c>
      <c r="B8" s="11">
        <v>1021602330015</v>
      </c>
      <c r="C8" s="11">
        <v>522214030056802</v>
      </c>
      <c r="D8" s="35" t="s">
        <v>901</v>
      </c>
      <c r="E8" s="92">
        <f>VLOOKUP(D8,[1]SAP_Revistas!$C:$Y,23,0)</f>
        <v>3</v>
      </c>
      <c r="F8" s="31" t="s">
        <v>18</v>
      </c>
      <c r="G8" s="12" t="s">
        <v>943</v>
      </c>
      <c r="H8" s="33" t="s">
        <v>47</v>
      </c>
      <c r="I8" s="13" t="s">
        <v>340</v>
      </c>
      <c r="J8" s="33" t="s">
        <v>62</v>
      </c>
      <c r="K8" s="36">
        <v>30021039</v>
      </c>
      <c r="L8" s="36" t="s">
        <v>358</v>
      </c>
      <c r="M8" s="36" t="s">
        <v>658</v>
      </c>
      <c r="N8" s="36" t="s">
        <v>626</v>
      </c>
      <c r="O8" s="36">
        <v>523</v>
      </c>
      <c r="P8" s="36" t="s">
        <v>661</v>
      </c>
      <c r="Q8" s="36" t="s">
        <v>627</v>
      </c>
      <c r="R8" s="36" t="s">
        <v>361</v>
      </c>
      <c r="S8" s="36" t="s">
        <v>359</v>
      </c>
      <c r="T8" s="36" t="s">
        <v>361</v>
      </c>
      <c r="U8" s="36" t="s">
        <v>361</v>
      </c>
      <c r="V8" s="71">
        <v>90288742</v>
      </c>
      <c r="W8" s="36" t="s">
        <v>1080</v>
      </c>
      <c r="X8" s="101">
        <f>VLOOKUP(D8,'[2]Tab Revistas '!$B:$N,13,0)</f>
        <v>840.56</v>
      </c>
      <c r="Y8" s="101">
        <f>VLOOKUP(D8,'[2]Tab Revistas '!$B:$U,20,0)</f>
        <v>1162.02</v>
      </c>
      <c r="Z8" s="104">
        <f>VLOOKUP(D8,'[2]Tab Revistas '!$B:$M,12,0)</f>
        <v>820.06</v>
      </c>
      <c r="AA8" s="101">
        <f>VLOOKUP(D8,'[2]Tab Revistas '!$B:$T,19,0)</f>
        <v>1133.68</v>
      </c>
      <c r="AB8" s="101">
        <f>VLOOKUP(D8,'[2]Tab Revistas '!$B:$K,10,0)</f>
        <v>810.17</v>
      </c>
      <c r="AC8" s="101">
        <f>VLOOKUP(D8,'[2]Tab Revistas '!$B:$S,17,0)</f>
        <v>1120.01</v>
      </c>
      <c r="AD8" s="101">
        <f>VLOOKUP(D8,'[2]Tab Revistas '!$B:$L,11,0)</f>
        <v>815.08</v>
      </c>
      <c r="AE8" s="101">
        <f>VLOOKUP(D8,'[2]Tab Revistas '!$B:$S,18,0)</f>
        <v>1126.8</v>
      </c>
      <c r="AF8" s="101">
        <f>VLOOKUP(D8,'[2]Tab Revistas '!$B:$J,9,0)</f>
        <v>764.14</v>
      </c>
      <c r="AG8" s="101">
        <f>VLOOKUP(D8,'[2]Tab Revistas '!$B:$Q,16,0)</f>
        <v>1056.3800000000001</v>
      </c>
      <c r="AH8" s="17"/>
      <c r="AI8" s="17"/>
      <c r="AJ8" s="17"/>
      <c r="AK8" s="17"/>
      <c r="AL8" s="101">
        <f>VLOOKUP(D8,'[2]Tab Revistas '!$B:$O,14,0)</f>
        <v>820.06</v>
      </c>
      <c r="AM8" s="106">
        <f>VLOOKUP(D8,'[2]Tab Revistas '!$B:$V,21,0)</f>
        <v>1133.68</v>
      </c>
      <c r="AN8" s="17"/>
      <c r="AO8" s="161"/>
      <c r="AP8" s="163"/>
      <c r="AQ8" s="11">
        <v>7891268109948</v>
      </c>
      <c r="AS8" s="101">
        <v>805.67</v>
      </c>
      <c r="AT8" s="101">
        <v>1113.79</v>
      </c>
      <c r="AU8" s="104">
        <v>786.02</v>
      </c>
      <c r="AV8" s="101">
        <v>1086.6300000000001</v>
      </c>
      <c r="AW8" s="101">
        <v>776.55</v>
      </c>
      <c r="AX8" s="101">
        <v>1073.53</v>
      </c>
      <c r="AY8" s="101">
        <v>781.26</v>
      </c>
      <c r="AZ8" s="101">
        <v>1080.05</v>
      </c>
      <c r="BA8" s="101">
        <v>732.43</v>
      </c>
      <c r="BB8" s="101">
        <v>1012.54</v>
      </c>
      <c r="BC8" s="17"/>
      <c r="BD8" s="17"/>
      <c r="BE8" s="17"/>
      <c r="BF8" s="17"/>
      <c r="BG8" s="101">
        <v>786.02</v>
      </c>
      <c r="BH8" s="106">
        <v>1086.6300000000001</v>
      </c>
      <c r="BI8" s="17"/>
      <c r="BJ8" s="183"/>
    </row>
    <row r="9" spans="1:62" s="127" customFormat="1" ht="14.45" customHeight="1" x14ac:dyDescent="0.2">
      <c r="A9" s="11">
        <v>7891268109962</v>
      </c>
      <c r="B9" s="11">
        <v>1021602330023</v>
      </c>
      <c r="C9" s="11">
        <v>522214030056902</v>
      </c>
      <c r="D9" s="35" t="s">
        <v>902</v>
      </c>
      <c r="E9" s="92">
        <f>VLOOKUP(D9,[1]SAP_Revistas!$C:$Y,23,0)</f>
        <v>3</v>
      </c>
      <c r="F9" s="31" t="s">
        <v>18</v>
      </c>
      <c r="G9" s="12" t="s">
        <v>944</v>
      </c>
      <c r="H9" s="33" t="s">
        <v>47</v>
      </c>
      <c r="I9" s="13" t="s">
        <v>340</v>
      </c>
      <c r="J9" s="33" t="s">
        <v>62</v>
      </c>
      <c r="K9" s="36">
        <v>30021039</v>
      </c>
      <c r="L9" s="36" t="s">
        <v>358</v>
      </c>
      <c r="M9" s="36" t="s">
        <v>658</v>
      </c>
      <c r="N9" s="36" t="s">
        <v>626</v>
      </c>
      <c r="O9" s="36">
        <v>523</v>
      </c>
      <c r="P9" s="36" t="s">
        <v>661</v>
      </c>
      <c r="Q9" s="36" t="s">
        <v>627</v>
      </c>
      <c r="R9" s="36" t="s">
        <v>361</v>
      </c>
      <c r="S9" s="36" t="s">
        <v>359</v>
      </c>
      <c r="T9" s="36" t="s">
        <v>361</v>
      </c>
      <c r="U9" s="36" t="s">
        <v>361</v>
      </c>
      <c r="V9" s="71">
        <v>90288750</v>
      </c>
      <c r="W9" s="36" t="s">
        <v>1080</v>
      </c>
      <c r="X9" s="101">
        <f>VLOOKUP(D9,'[2]Tab Revistas '!$B:$N,13,0)</f>
        <v>1597.03</v>
      </c>
      <c r="Y9" s="101">
        <f>VLOOKUP(D9,'[2]Tab Revistas '!$B:$U,20,0)</f>
        <v>2207.8000000000002</v>
      </c>
      <c r="Z9" s="104">
        <f>VLOOKUP(D9,'[2]Tab Revistas '!$B:$M,12,0)</f>
        <v>1558.08</v>
      </c>
      <c r="AA9" s="101">
        <f>VLOOKUP(D9,'[2]Tab Revistas '!$B:$T,19,0)</f>
        <v>2153.9499999999998</v>
      </c>
      <c r="AB9" s="101">
        <f>VLOOKUP(D9,'[2]Tab Revistas '!$B:$K,10,0)</f>
        <v>1539.3</v>
      </c>
      <c r="AC9" s="101">
        <f>VLOOKUP(D9,'[2]Tab Revistas '!$B:$S,17,0)</f>
        <v>2127.9899999999998</v>
      </c>
      <c r="AD9" s="101">
        <f>VLOOKUP(D9,'[2]Tab Revistas '!$B:$L,11,0)</f>
        <v>1548.63</v>
      </c>
      <c r="AE9" s="101">
        <f>VLOOKUP(D9,'[2]Tab Revistas '!$B:$S,18,0)</f>
        <v>2140.89</v>
      </c>
      <c r="AF9" s="101">
        <f>VLOOKUP(D9,'[2]Tab Revistas '!$B:$J,9,0)</f>
        <v>1451.84</v>
      </c>
      <c r="AG9" s="101">
        <f>VLOOKUP(D9,'[2]Tab Revistas '!$B:$Q,16,0)</f>
        <v>2007.08</v>
      </c>
      <c r="AH9" s="17"/>
      <c r="AI9" s="17"/>
      <c r="AJ9" s="17"/>
      <c r="AK9" s="17"/>
      <c r="AL9" s="101">
        <f>VLOOKUP(D9,'[2]Tab Revistas '!$B:$O,14,0)</f>
        <v>1558.08</v>
      </c>
      <c r="AM9" s="106">
        <f>VLOOKUP(D9,'[2]Tab Revistas '!$B:$V,21,0)</f>
        <v>2153.9499999999998</v>
      </c>
      <c r="AN9" s="17"/>
      <c r="AO9" s="161"/>
      <c r="AP9" s="163"/>
      <c r="AQ9" s="11">
        <v>7891268109962</v>
      </c>
      <c r="AS9" s="101">
        <v>1530.75</v>
      </c>
      <c r="AT9" s="101">
        <v>2116.17</v>
      </c>
      <c r="AU9" s="104">
        <v>1493.41</v>
      </c>
      <c r="AV9" s="101">
        <v>2064.5500000000002</v>
      </c>
      <c r="AW9" s="101">
        <v>1475.42</v>
      </c>
      <c r="AX9" s="101">
        <v>2039.68</v>
      </c>
      <c r="AY9" s="101">
        <v>1484.36</v>
      </c>
      <c r="AZ9" s="101">
        <v>2052.04</v>
      </c>
      <c r="BA9" s="101">
        <v>1391.59</v>
      </c>
      <c r="BB9" s="101">
        <v>1923.79</v>
      </c>
      <c r="BC9" s="17"/>
      <c r="BD9" s="17"/>
      <c r="BE9" s="17"/>
      <c r="BF9" s="17"/>
      <c r="BG9" s="101">
        <v>1493.41</v>
      </c>
      <c r="BH9" s="106">
        <v>2064.5500000000002</v>
      </c>
      <c r="BI9" s="17"/>
      <c r="BJ9" s="183"/>
    </row>
    <row r="10" spans="1:62" ht="14.45" customHeight="1" x14ac:dyDescent="0.2">
      <c r="A10" s="11">
        <v>7891268109986</v>
      </c>
      <c r="B10" s="11">
        <v>1021602330031</v>
      </c>
      <c r="C10" s="11">
        <v>522214030057002</v>
      </c>
      <c r="D10" s="35" t="s">
        <v>928</v>
      </c>
      <c r="E10" s="92">
        <f>VLOOKUP(D10,[1]SAP_Revistas!$C:$Y,23,0)</f>
        <v>3</v>
      </c>
      <c r="F10" s="31" t="s">
        <v>18</v>
      </c>
      <c r="G10" s="12" t="s">
        <v>945</v>
      </c>
      <c r="H10" s="33" t="s">
        <v>47</v>
      </c>
      <c r="I10" s="13" t="s">
        <v>340</v>
      </c>
      <c r="J10" s="33" t="s">
        <v>62</v>
      </c>
      <c r="K10" s="36">
        <v>30021039</v>
      </c>
      <c r="L10" s="36" t="s">
        <v>358</v>
      </c>
      <c r="M10" s="36" t="s">
        <v>658</v>
      </c>
      <c r="N10" s="36" t="s">
        <v>626</v>
      </c>
      <c r="O10" s="36">
        <v>523</v>
      </c>
      <c r="P10" s="36" t="s">
        <v>661</v>
      </c>
      <c r="Q10" s="36" t="s">
        <v>627</v>
      </c>
      <c r="R10" s="36" t="s">
        <v>361</v>
      </c>
      <c r="S10" s="36" t="s">
        <v>359</v>
      </c>
      <c r="T10" s="36" t="s">
        <v>361</v>
      </c>
      <c r="U10" s="36" t="s">
        <v>361</v>
      </c>
      <c r="V10" s="71">
        <v>90288742</v>
      </c>
      <c r="W10" s="36" t="s">
        <v>1080</v>
      </c>
      <c r="X10" s="101">
        <f>VLOOKUP(D10,'[2]Tab Revistas '!$B:$N,13,0)</f>
        <v>3034.45</v>
      </c>
      <c r="Y10" s="101">
        <f>VLOOKUP(D10,'[2]Tab Revistas '!$B:$U,20,0)</f>
        <v>4194.95</v>
      </c>
      <c r="Z10" s="104">
        <f>VLOOKUP(D10,'[2]Tab Revistas '!$B:$M,12,0)</f>
        <v>2960.44</v>
      </c>
      <c r="AA10" s="101">
        <f>VLOOKUP(D10,'[2]Tab Revistas '!$B:$T,19,0)</f>
        <v>4092.63</v>
      </c>
      <c r="AB10" s="101">
        <f>VLOOKUP(D10,'[2]Tab Revistas '!$B:$K,10,0)</f>
        <v>2924.77</v>
      </c>
      <c r="AC10" s="101">
        <f>VLOOKUP(D10,'[2]Tab Revistas '!$B:$S,17,0)</f>
        <v>4043.32</v>
      </c>
      <c r="AD10" s="101">
        <f>VLOOKUP(D10,'[2]Tab Revistas '!$B:$L,11,0)</f>
        <v>2942.49</v>
      </c>
      <c r="AE10" s="101">
        <f>VLOOKUP(D10,'[2]Tab Revistas '!$B:$S,18,0)</f>
        <v>4067.82</v>
      </c>
      <c r="AF10" s="101">
        <f>VLOOKUP(D10,'[2]Tab Revistas '!$B:$J,9,0)</f>
        <v>2758.59</v>
      </c>
      <c r="AG10" s="101">
        <f>VLOOKUP(D10,'[2]Tab Revistas '!$B:$Q,16,0)</f>
        <v>3813.59</v>
      </c>
      <c r="AH10" s="17"/>
      <c r="AJ10" s="17"/>
      <c r="AK10" s="17"/>
      <c r="AL10" s="101">
        <f>VLOOKUP(D10,'[2]Tab Revistas '!$B:$O,14,0)</f>
        <v>2960.44</v>
      </c>
      <c r="AM10" s="106">
        <f>VLOOKUP(D10,'[2]Tab Revistas '!$B:$V,21,0)</f>
        <v>4092.63</v>
      </c>
      <c r="AN10" s="17"/>
      <c r="AO10" s="161"/>
      <c r="AP10" s="163"/>
      <c r="AQ10" s="11">
        <v>7891268109986</v>
      </c>
      <c r="AR10" s="127"/>
      <c r="AS10" s="101">
        <v>2908.51</v>
      </c>
      <c r="AT10" s="101">
        <v>4020.84</v>
      </c>
      <c r="AU10" s="104">
        <v>2837.57</v>
      </c>
      <c r="AV10" s="101">
        <v>3922.77</v>
      </c>
      <c r="AW10" s="101">
        <v>2803.38</v>
      </c>
      <c r="AX10" s="101">
        <v>3875.51</v>
      </c>
      <c r="AY10" s="101">
        <v>2820.37</v>
      </c>
      <c r="AZ10" s="101">
        <v>3899</v>
      </c>
      <c r="BA10" s="101">
        <v>2644.1</v>
      </c>
      <c r="BB10" s="101">
        <v>3655.31</v>
      </c>
      <c r="BC10" s="17"/>
      <c r="BD10" s="25"/>
      <c r="BE10" s="17"/>
      <c r="BF10" s="17"/>
      <c r="BG10" s="101">
        <v>2837.57</v>
      </c>
      <c r="BH10" s="106">
        <v>3922.77</v>
      </c>
      <c r="BI10" s="17"/>
      <c r="BJ10" s="183"/>
    </row>
    <row r="11" spans="1:62" ht="14.45" customHeight="1" x14ac:dyDescent="0.2">
      <c r="A11" s="11">
        <v>7891268110005</v>
      </c>
      <c r="B11" s="11">
        <v>1021602330041</v>
      </c>
      <c r="C11" s="11">
        <v>522214030057102</v>
      </c>
      <c r="D11" s="35" t="s">
        <v>927</v>
      </c>
      <c r="E11" s="92">
        <f>VLOOKUP(D11,[1]SAP_Revistas!$C:$Y,23,0)</f>
        <v>3</v>
      </c>
      <c r="F11" s="31" t="s">
        <v>18</v>
      </c>
      <c r="G11" s="12" t="s">
        <v>946</v>
      </c>
      <c r="H11" s="33" t="s">
        <v>47</v>
      </c>
      <c r="I11" s="13" t="s">
        <v>340</v>
      </c>
      <c r="J11" s="33" t="s">
        <v>62</v>
      </c>
      <c r="K11" s="36">
        <v>30021039</v>
      </c>
      <c r="L11" s="36" t="s">
        <v>358</v>
      </c>
      <c r="M11" s="36" t="s">
        <v>658</v>
      </c>
      <c r="N11" s="36" t="s">
        <v>626</v>
      </c>
      <c r="O11" s="36">
        <v>523</v>
      </c>
      <c r="P11" s="36" t="s">
        <v>661</v>
      </c>
      <c r="Q11" s="36" t="s">
        <v>627</v>
      </c>
      <c r="R11" s="36" t="s">
        <v>361</v>
      </c>
      <c r="S11" s="36" t="s">
        <v>359</v>
      </c>
      <c r="T11" s="36" t="s">
        <v>361</v>
      </c>
      <c r="U11" s="36" t="s">
        <v>361</v>
      </c>
      <c r="V11" s="71">
        <v>90288750</v>
      </c>
      <c r="W11" s="36" t="s">
        <v>1080</v>
      </c>
      <c r="X11" s="101">
        <f>VLOOKUP(D11,'[2]Tab Revistas '!$B:$N,13,0)</f>
        <v>4795.3599999999997</v>
      </c>
      <c r="Y11" s="101">
        <f>VLOOKUP(D11,'[2]Tab Revistas '!$B:$U,20,0)</f>
        <v>6629.3</v>
      </c>
      <c r="Z11" s="104">
        <f>VLOOKUP(D11,'[2]Tab Revistas '!$B:$M,12,0)</f>
        <v>4678.3999999999996</v>
      </c>
      <c r="AA11" s="101">
        <f>VLOOKUP(D11,'[2]Tab Revistas '!$B:$T,19,0)</f>
        <v>6467.61</v>
      </c>
      <c r="AB11" s="101">
        <f>VLOOKUP(D11,'[2]Tab Revistas '!$B:$K,10,0)</f>
        <v>4622.03</v>
      </c>
      <c r="AC11" s="101">
        <f>VLOOKUP(D11,'[2]Tab Revistas '!$B:$S,17,0)</f>
        <v>6389.69</v>
      </c>
      <c r="AD11" s="101">
        <f>VLOOKUP(D11,'[2]Tab Revistas '!$B:$L,11,0)</f>
        <v>4650.04</v>
      </c>
      <c r="AE11" s="101">
        <f>VLOOKUP(D11,'[2]Tab Revistas '!$B:$S,18,0)</f>
        <v>6428.41</v>
      </c>
      <c r="AF11" s="101">
        <f>VLOOKUP(D11,'[2]Tab Revistas '!$B:$J,9,0)</f>
        <v>4359.41</v>
      </c>
      <c r="AG11" s="101">
        <f>VLOOKUP(D11,'[2]Tab Revistas '!$B:$Q,16,0)</f>
        <v>6026.63</v>
      </c>
      <c r="AH11" s="17"/>
      <c r="AI11" s="17"/>
      <c r="AJ11" s="17"/>
      <c r="AK11" s="17"/>
      <c r="AL11" s="101">
        <f>VLOOKUP(D11,'[2]Tab Revistas '!$B:$O,14,0)</f>
        <v>4678.3999999999996</v>
      </c>
      <c r="AM11" s="106">
        <f>VLOOKUP(D11,'[2]Tab Revistas '!$B:$V,21,0)</f>
        <v>6467.61</v>
      </c>
      <c r="AN11" s="17"/>
      <c r="AO11" s="161"/>
      <c r="AP11" s="163"/>
      <c r="AQ11" s="11">
        <v>7891268110005</v>
      </c>
      <c r="AR11" s="127"/>
      <c r="AS11" s="101">
        <v>4596.34</v>
      </c>
      <c r="AT11" s="101">
        <v>6354.17</v>
      </c>
      <c r="AU11" s="104">
        <v>4484.2299999999996</v>
      </c>
      <c r="AV11" s="101">
        <v>6199.18</v>
      </c>
      <c r="AW11" s="101">
        <v>4430.2</v>
      </c>
      <c r="AX11" s="101">
        <v>6124.49</v>
      </c>
      <c r="AY11" s="101">
        <v>4457.05</v>
      </c>
      <c r="AZ11" s="101">
        <v>6161.61</v>
      </c>
      <c r="BA11" s="101">
        <v>4178.49</v>
      </c>
      <c r="BB11" s="101">
        <v>5776.52</v>
      </c>
      <c r="BC11" s="17"/>
      <c r="BD11" s="17"/>
      <c r="BE11" s="17"/>
      <c r="BF11" s="17"/>
      <c r="BG11" s="101">
        <v>4484.2299999999996</v>
      </c>
      <c r="BH11" s="106">
        <v>6199.18</v>
      </c>
      <c r="BI11" s="17"/>
      <c r="BJ11" s="183"/>
    </row>
    <row r="12" spans="1:62" ht="14.45" customHeight="1" x14ac:dyDescent="0.2">
      <c r="A12" s="18">
        <v>7891268030891</v>
      </c>
      <c r="B12" s="18">
        <v>1021602380098</v>
      </c>
      <c r="C12" s="11">
        <v>552817060001006</v>
      </c>
      <c r="D12" s="35" t="s">
        <v>675</v>
      </c>
      <c r="E12" s="92">
        <f>VLOOKUP(D12,[1]SAP_Revistas!$C:$Y,23,0)</f>
        <v>1</v>
      </c>
      <c r="F12" s="32" t="s">
        <v>1085</v>
      </c>
      <c r="G12" s="19" t="s">
        <v>949</v>
      </c>
      <c r="H12" s="32" t="s">
        <v>19</v>
      </c>
      <c r="I12" s="131" t="s">
        <v>340</v>
      </c>
      <c r="J12" s="32" t="s">
        <v>62</v>
      </c>
      <c r="K12" s="36">
        <v>30049069</v>
      </c>
      <c r="L12" s="36" t="s">
        <v>358</v>
      </c>
      <c r="M12" s="36" t="s">
        <v>362</v>
      </c>
      <c r="N12" s="36" t="s">
        <v>365</v>
      </c>
      <c r="O12" s="36" t="s">
        <v>370</v>
      </c>
      <c r="P12" s="41" t="s">
        <v>611</v>
      </c>
      <c r="Q12" s="36" t="s">
        <v>375</v>
      </c>
      <c r="R12" s="36" t="s">
        <v>361</v>
      </c>
      <c r="S12" s="36" t="s">
        <v>379</v>
      </c>
      <c r="T12" s="36" t="s">
        <v>361</v>
      </c>
      <c r="U12" s="36" t="s">
        <v>361</v>
      </c>
      <c r="V12" s="71">
        <v>90301927</v>
      </c>
      <c r="W12" s="36" t="s">
        <v>668</v>
      </c>
      <c r="X12" s="101">
        <f>VLOOKUP(D12,'[2]Tab Revistas '!$B:$N,13,0)</f>
        <v>58.9</v>
      </c>
      <c r="Y12" s="101">
        <f>VLOOKUP(D12,'[2]Tab Revistas '!$B:$U,20,0)</f>
        <v>81.430000000000007</v>
      </c>
      <c r="Z12" s="104">
        <f>VLOOKUP(D12,'[2]Tab Revistas '!$B:$M,12,0)</f>
        <v>57.47</v>
      </c>
      <c r="AA12" s="101">
        <f>VLOOKUP(D12,'[2]Tab Revistas '!$B:$T,19,0)</f>
        <v>79.44</v>
      </c>
      <c r="AB12" s="101">
        <f>VLOOKUP(D12,'[2]Tab Revistas '!$B:$K,10,0)</f>
        <v>56.77</v>
      </c>
      <c r="AC12" s="101">
        <f>VLOOKUP(D12,'[2]Tab Revistas '!$B:$S,17,0)</f>
        <v>78.48</v>
      </c>
      <c r="AD12" s="101">
        <f>VLOOKUP(D12,'[2]Tab Revistas '!$B:$L,11,0)</f>
        <v>57.12</v>
      </c>
      <c r="AE12" s="101">
        <f>VLOOKUP(D12,'[2]Tab Revistas '!$B:$S,18,0)</f>
        <v>78.97</v>
      </c>
      <c r="AF12" s="101">
        <f>VLOOKUP(D12,'[2]Tab Revistas '!$B:$J,9,0)</f>
        <v>53.55</v>
      </c>
      <c r="AG12" s="101">
        <f>VLOOKUP(D12,'[2]Tab Revistas '!$B:$Q,16,0)</f>
        <v>74.03</v>
      </c>
      <c r="AH12" s="59"/>
      <c r="AI12" s="59"/>
      <c r="AJ12" s="59"/>
      <c r="AK12" s="59"/>
      <c r="AL12" s="101">
        <f>VLOOKUP(D12,'[2]Tab Revistas '!$B:$O,14,0)</f>
        <v>57.47</v>
      </c>
      <c r="AM12" s="106">
        <f>VLOOKUP(D12,'[2]Tab Revistas '!$B:$V,21,0)</f>
        <v>79.44</v>
      </c>
      <c r="AN12" s="59"/>
      <c r="AO12" s="156"/>
      <c r="AP12" s="163"/>
      <c r="AQ12" s="18">
        <v>7891268030891</v>
      </c>
      <c r="AR12" s="127"/>
      <c r="AS12" s="102">
        <v>56.46</v>
      </c>
      <c r="AT12" s="101">
        <v>78.05</v>
      </c>
      <c r="AU12" s="105">
        <v>55.08</v>
      </c>
      <c r="AV12" s="101">
        <v>76.14</v>
      </c>
      <c r="AW12" s="102">
        <v>54.42</v>
      </c>
      <c r="AX12" s="101">
        <v>75.23</v>
      </c>
      <c r="AY12" s="102">
        <v>54.75</v>
      </c>
      <c r="AZ12" s="101">
        <v>75.69</v>
      </c>
      <c r="BA12" s="102">
        <v>51.32</v>
      </c>
      <c r="BB12" s="101">
        <v>70.95</v>
      </c>
      <c r="BC12" s="59"/>
      <c r="BD12" s="59"/>
      <c r="BE12" s="59"/>
      <c r="BF12" s="59"/>
      <c r="BG12" s="101">
        <v>55.08</v>
      </c>
      <c r="BH12" s="106">
        <v>76.14</v>
      </c>
      <c r="BI12" s="59"/>
      <c r="BJ12" s="179"/>
    </row>
    <row r="13" spans="1:62" ht="14.45" customHeight="1" x14ac:dyDescent="0.2">
      <c r="A13" s="18">
        <v>7891268030921</v>
      </c>
      <c r="B13" s="18">
        <v>1021602380111</v>
      </c>
      <c r="C13" s="11">
        <v>552817060001206</v>
      </c>
      <c r="D13" s="35" t="s">
        <v>677</v>
      </c>
      <c r="E13" s="92">
        <f>VLOOKUP(D13,[1]SAP_Revistas!$C:$Y,23,0)</f>
        <v>1</v>
      </c>
      <c r="F13" s="32" t="s">
        <v>1085</v>
      </c>
      <c r="G13" s="19" t="s">
        <v>950</v>
      </c>
      <c r="H13" s="32" t="s">
        <v>19</v>
      </c>
      <c r="I13" s="131" t="s">
        <v>340</v>
      </c>
      <c r="J13" s="32" t="s">
        <v>62</v>
      </c>
      <c r="K13" s="36">
        <v>30049069</v>
      </c>
      <c r="L13" s="36" t="s">
        <v>358</v>
      </c>
      <c r="M13" s="36" t="s">
        <v>362</v>
      </c>
      <c r="N13" s="36" t="s">
        <v>365</v>
      </c>
      <c r="O13" s="36" t="s">
        <v>370</v>
      </c>
      <c r="P13" s="41" t="s">
        <v>611</v>
      </c>
      <c r="Q13" s="36" t="s">
        <v>375</v>
      </c>
      <c r="R13" s="36" t="s">
        <v>361</v>
      </c>
      <c r="S13" s="36" t="s">
        <v>379</v>
      </c>
      <c r="T13" s="36" t="s">
        <v>361</v>
      </c>
      <c r="U13" s="36" t="s">
        <v>361</v>
      </c>
      <c r="V13" s="71">
        <v>90288840</v>
      </c>
      <c r="W13" s="36" t="s">
        <v>668</v>
      </c>
      <c r="X13" s="101">
        <f>VLOOKUP(D13,'[2]Tab Revistas '!$B:$N,13,0)</f>
        <v>119.72</v>
      </c>
      <c r="Y13" s="101">
        <f>VLOOKUP(D13,'[2]Tab Revistas '!$B:$U,20,0)</f>
        <v>165.51</v>
      </c>
      <c r="Z13" s="104">
        <f>VLOOKUP(D13,'[2]Tab Revistas '!$B:$M,12,0)</f>
        <v>116.8</v>
      </c>
      <c r="AA13" s="101">
        <f>VLOOKUP(D13,'[2]Tab Revistas '!$B:$T,19,0)</f>
        <v>161.47</v>
      </c>
      <c r="AB13" s="101">
        <f>VLOOKUP(D13,'[2]Tab Revistas '!$B:$K,10,0)</f>
        <v>115.39</v>
      </c>
      <c r="AC13" s="101">
        <f>VLOOKUP(D13,'[2]Tab Revistas '!$B:$S,17,0)</f>
        <v>159.52000000000001</v>
      </c>
      <c r="AD13" s="101">
        <f>VLOOKUP(D13,'[2]Tab Revistas '!$B:$L,11,0)</f>
        <v>116.09</v>
      </c>
      <c r="AE13" s="101">
        <f>VLOOKUP(D13,'[2]Tab Revistas '!$B:$S,18,0)</f>
        <v>160.49</v>
      </c>
      <c r="AF13" s="101">
        <f>VLOOKUP(D13,'[2]Tab Revistas '!$B:$J,9,0)</f>
        <v>108.83</v>
      </c>
      <c r="AG13" s="101">
        <f>VLOOKUP(D13,'[2]Tab Revistas '!$B:$Q,16,0)</f>
        <v>150.44999999999999</v>
      </c>
      <c r="AH13" s="59"/>
      <c r="AI13" s="59"/>
      <c r="AJ13" s="59"/>
      <c r="AK13" s="59"/>
      <c r="AL13" s="101">
        <f>VLOOKUP(D13,'[2]Tab Revistas '!$B:$O,14,0)</f>
        <v>116.8</v>
      </c>
      <c r="AM13" s="106">
        <f>VLOOKUP(D13,'[2]Tab Revistas '!$B:$V,21,0)</f>
        <v>161.47</v>
      </c>
      <c r="AN13" s="59"/>
      <c r="AO13" s="156"/>
      <c r="AP13" s="163"/>
      <c r="AQ13" s="18">
        <v>7891268030921</v>
      </c>
      <c r="AR13" s="127"/>
      <c r="AS13" s="102">
        <v>114.75</v>
      </c>
      <c r="AT13" s="101">
        <v>158.63999999999999</v>
      </c>
      <c r="AU13" s="105">
        <v>111.95</v>
      </c>
      <c r="AV13" s="101">
        <v>154.76</v>
      </c>
      <c r="AW13" s="102">
        <v>110.6</v>
      </c>
      <c r="AX13" s="101">
        <v>152.9</v>
      </c>
      <c r="AY13" s="102">
        <v>111.27</v>
      </c>
      <c r="AZ13" s="101">
        <v>153.82</v>
      </c>
      <c r="BA13" s="102">
        <v>104.32</v>
      </c>
      <c r="BB13" s="101">
        <v>144.22</v>
      </c>
      <c r="BC13" s="59"/>
      <c r="BD13" s="59"/>
      <c r="BE13" s="59"/>
      <c r="BF13" s="59"/>
      <c r="BG13" s="101">
        <v>111.95</v>
      </c>
      <c r="BH13" s="106">
        <v>154.76</v>
      </c>
      <c r="BI13" s="59"/>
      <c r="BJ13" s="179"/>
    </row>
    <row r="14" spans="1:62" ht="14.45" customHeight="1" x14ac:dyDescent="0.2">
      <c r="A14" s="18">
        <v>7891268030884</v>
      </c>
      <c r="B14" s="18">
        <v>1021602380081</v>
      </c>
      <c r="C14" s="11">
        <v>552817060000906</v>
      </c>
      <c r="D14" s="35" t="s">
        <v>676</v>
      </c>
      <c r="E14" s="92">
        <f>VLOOKUP(D14,[1]SAP_Revistas!$C:$Y,23,0)</f>
        <v>1</v>
      </c>
      <c r="F14" s="32" t="s">
        <v>1085</v>
      </c>
      <c r="G14" s="19" t="s">
        <v>951</v>
      </c>
      <c r="H14" s="32" t="s">
        <v>19</v>
      </c>
      <c r="I14" s="131" t="s">
        <v>340</v>
      </c>
      <c r="J14" s="32" t="s">
        <v>62</v>
      </c>
      <c r="K14" s="36">
        <v>30049069</v>
      </c>
      <c r="L14" s="36" t="s">
        <v>358</v>
      </c>
      <c r="M14" s="36" t="s">
        <v>362</v>
      </c>
      <c r="N14" s="36" t="s">
        <v>365</v>
      </c>
      <c r="O14" s="36" t="s">
        <v>370</v>
      </c>
      <c r="P14" s="41" t="s">
        <v>611</v>
      </c>
      <c r="Q14" s="36" t="s">
        <v>375</v>
      </c>
      <c r="R14" s="36" t="s">
        <v>361</v>
      </c>
      <c r="S14" s="36" t="s">
        <v>379</v>
      </c>
      <c r="T14" s="36" t="s">
        <v>361</v>
      </c>
      <c r="U14" s="36" t="s">
        <v>361</v>
      </c>
      <c r="V14" s="71">
        <v>90301919</v>
      </c>
      <c r="W14" s="36" t="s">
        <v>668</v>
      </c>
      <c r="X14" s="101">
        <f>VLOOKUP(D14,'[2]Tab Revistas '!$B:$N,13,0)</f>
        <v>29.93</v>
      </c>
      <c r="Y14" s="101">
        <f>VLOOKUP(D14,'[2]Tab Revistas '!$B:$U,20,0)</f>
        <v>41.38</v>
      </c>
      <c r="Z14" s="104">
        <f>VLOOKUP(D14,'[2]Tab Revistas '!$B:$M,12,0)</f>
        <v>29.2</v>
      </c>
      <c r="AA14" s="101">
        <f>VLOOKUP(D14,'[2]Tab Revistas '!$B:$T,19,0)</f>
        <v>40.369999999999997</v>
      </c>
      <c r="AB14" s="101">
        <f>VLOOKUP(D14,'[2]Tab Revistas '!$B:$K,10,0)</f>
        <v>28.85</v>
      </c>
      <c r="AC14" s="101">
        <f>VLOOKUP(D14,'[2]Tab Revistas '!$B:$S,17,0)</f>
        <v>39.880000000000003</v>
      </c>
      <c r="AD14" s="101">
        <f>VLOOKUP(D14,'[2]Tab Revistas '!$B:$L,11,0)</f>
        <v>29.03</v>
      </c>
      <c r="AE14" s="101">
        <f>VLOOKUP(D14,'[2]Tab Revistas '!$B:$S,18,0)</f>
        <v>40.130000000000003</v>
      </c>
      <c r="AF14" s="101">
        <f>VLOOKUP(D14,'[2]Tab Revistas '!$B:$J,9,0)</f>
        <v>27.21</v>
      </c>
      <c r="AG14" s="101">
        <f>VLOOKUP(D14,'[2]Tab Revistas '!$B:$Q,16,0)</f>
        <v>37.619999999999997</v>
      </c>
      <c r="AH14" s="59"/>
      <c r="AI14" s="59"/>
      <c r="AJ14" s="59"/>
      <c r="AK14" s="59"/>
      <c r="AL14" s="101">
        <f>VLOOKUP(D14,'[2]Tab Revistas '!$B:$O,14,0)</f>
        <v>29.2</v>
      </c>
      <c r="AM14" s="106">
        <f>VLOOKUP(D14,'[2]Tab Revistas '!$B:$V,21,0)</f>
        <v>40.369999999999997</v>
      </c>
      <c r="AN14" s="59"/>
      <c r="AO14" s="156"/>
      <c r="AP14" s="163"/>
      <c r="AQ14" s="18">
        <v>7891268030884</v>
      </c>
      <c r="AR14" s="127"/>
      <c r="AS14" s="102">
        <v>28.69</v>
      </c>
      <c r="AT14" s="101">
        <v>39.659999999999997</v>
      </c>
      <c r="AU14" s="105">
        <v>27.99</v>
      </c>
      <c r="AV14" s="101">
        <v>38.69</v>
      </c>
      <c r="AW14" s="102">
        <v>27.65</v>
      </c>
      <c r="AX14" s="101">
        <v>38.22</v>
      </c>
      <c r="AY14" s="102">
        <v>27.82</v>
      </c>
      <c r="AZ14" s="101">
        <v>38.46</v>
      </c>
      <c r="BA14" s="102">
        <v>26.08</v>
      </c>
      <c r="BB14" s="101">
        <v>36.049999999999997</v>
      </c>
      <c r="BC14" s="59"/>
      <c r="BD14" s="59"/>
      <c r="BE14" s="59"/>
      <c r="BF14" s="59"/>
      <c r="BG14" s="101">
        <v>27.99</v>
      </c>
      <c r="BH14" s="106">
        <v>38.69</v>
      </c>
      <c r="BI14" s="59"/>
      <c r="BJ14" s="179"/>
    </row>
    <row r="15" spans="1:62" ht="14.45" customHeight="1" x14ac:dyDescent="0.2">
      <c r="A15" s="18">
        <v>7891268030907</v>
      </c>
      <c r="B15" s="18">
        <v>1021602380101</v>
      </c>
      <c r="C15" s="11">
        <v>552817060001106</v>
      </c>
      <c r="D15" s="35" t="s">
        <v>678</v>
      </c>
      <c r="E15" s="92">
        <f>VLOOKUP(D15,[1]SAP_Revistas!$C:$Y,23,0)</f>
        <v>1</v>
      </c>
      <c r="F15" s="32" t="s">
        <v>1085</v>
      </c>
      <c r="G15" s="19" t="s">
        <v>952</v>
      </c>
      <c r="H15" s="32" t="s">
        <v>19</v>
      </c>
      <c r="I15" s="131" t="s">
        <v>340</v>
      </c>
      <c r="J15" s="32" t="s">
        <v>62</v>
      </c>
      <c r="K15" s="36">
        <v>30049069</v>
      </c>
      <c r="L15" s="36" t="s">
        <v>358</v>
      </c>
      <c r="M15" s="36" t="s">
        <v>362</v>
      </c>
      <c r="N15" s="36" t="s">
        <v>365</v>
      </c>
      <c r="O15" s="36" t="s">
        <v>370</v>
      </c>
      <c r="P15" s="41" t="s">
        <v>611</v>
      </c>
      <c r="Q15" s="36" t="s">
        <v>375</v>
      </c>
      <c r="R15" s="36" t="s">
        <v>361</v>
      </c>
      <c r="S15" s="36" t="s">
        <v>379</v>
      </c>
      <c r="T15" s="36" t="s">
        <v>361</v>
      </c>
      <c r="U15" s="36" t="s">
        <v>361</v>
      </c>
      <c r="V15" s="71">
        <v>90288807</v>
      </c>
      <c r="W15" s="36" t="s">
        <v>668</v>
      </c>
      <c r="X15" s="101">
        <f>VLOOKUP(D15,'[2]Tab Revistas '!$B:$N,13,0)</f>
        <v>60.77</v>
      </c>
      <c r="Y15" s="101">
        <f>VLOOKUP(D15,'[2]Tab Revistas '!$B:$U,20,0)</f>
        <v>84.01</v>
      </c>
      <c r="Z15" s="104">
        <f>VLOOKUP(D15,'[2]Tab Revistas '!$B:$M,12,0)</f>
        <v>59.29</v>
      </c>
      <c r="AA15" s="101">
        <f>VLOOKUP(D15,'[2]Tab Revistas '!$B:$T,19,0)</f>
        <v>81.97</v>
      </c>
      <c r="AB15" s="101">
        <f>VLOOKUP(D15,'[2]Tab Revistas '!$B:$K,10,0)</f>
        <v>58.58</v>
      </c>
      <c r="AC15" s="101">
        <f>VLOOKUP(D15,'[2]Tab Revistas '!$B:$S,17,0)</f>
        <v>80.98</v>
      </c>
      <c r="AD15" s="101">
        <f>VLOOKUP(D15,'[2]Tab Revistas '!$B:$L,11,0)</f>
        <v>58.93</v>
      </c>
      <c r="AE15" s="101">
        <f>VLOOKUP(D15,'[2]Tab Revistas '!$B:$S,18,0)</f>
        <v>81.47</v>
      </c>
      <c r="AF15" s="101">
        <f>VLOOKUP(D15,'[2]Tab Revistas '!$B:$J,9,0)</f>
        <v>55.25</v>
      </c>
      <c r="AG15" s="101">
        <f>VLOOKUP(D15,'[2]Tab Revistas '!$B:$Q,16,0)</f>
        <v>76.38</v>
      </c>
      <c r="AH15" s="59"/>
      <c r="AI15" s="59"/>
      <c r="AJ15" s="59"/>
      <c r="AK15" s="59"/>
      <c r="AL15" s="101">
        <f>VLOOKUP(D15,'[2]Tab Revistas '!$B:$O,14,0)</f>
        <v>59.29</v>
      </c>
      <c r="AM15" s="106">
        <f>VLOOKUP(D15,'[2]Tab Revistas '!$B:$V,21,0)</f>
        <v>81.97</v>
      </c>
      <c r="AN15" s="59"/>
      <c r="AO15" s="156"/>
      <c r="AP15" s="163"/>
      <c r="AQ15" s="18">
        <v>7891268030907</v>
      </c>
      <c r="AR15" s="127"/>
      <c r="AS15" s="102">
        <v>58.25</v>
      </c>
      <c r="AT15" s="101">
        <v>80.53</v>
      </c>
      <c r="AU15" s="105">
        <v>56.83</v>
      </c>
      <c r="AV15" s="101">
        <v>78.56</v>
      </c>
      <c r="AW15" s="102">
        <v>56.15</v>
      </c>
      <c r="AX15" s="101">
        <v>77.62</v>
      </c>
      <c r="AY15" s="102">
        <v>56.49</v>
      </c>
      <c r="AZ15" s="101">
        <v>78.09</v>
      </c>
      <c r="BA15" s="102">
        <v>52.96</v>
      </c>
      <c r="BB15" s="101">
        <v>73.209999999999994</v>
      </c>
      <c r="BC15" s="59"/>
      <c r="BD15" s="59"/>
      <c r="BE15" s="59"/>
      <c r="BF15" s="59"/>
      <c r="BG15" s="101">
        <v>56.83</v>
      </c>
      <c r="BH15" s="106">
        <v>78.56</v>
      </c>
      <c r="BI15" s="59"/>
      <c r="BJ15" s="179"/>
    </row>
    <row r="16" spans="1:62" ht="14.45" customHeight="1" x14ac:dyDescent="0.2">
      <c r="A16" s="11">
        <v>7891268100778</v>
      </c>
      <c r="B16" s="11">
        <v>1021602090189</v>
      </c>
      <c r="C16" s="11">
        <v>522241821110215</v>
      </c>
      <c r="D16" s="35" t="s">
        <v>679</v>
      </c>
      <c r="E16" s="92">
        <f>VLOOKUP(D16,[1]SAP_Revistas!$C:$Y,23,0)</f>
        <v>3</v>
      </c>
      <c r="F16" s="31" t="s">
        <v>20</v>
      </c>
      <c r="G16" s="12" t="s">
        <v>947</v>
      </c>
      <c r="H16" s="33" t="s">
        <v>48</v>
      </c>
      <c r="I16" s="13" t="s">
        <v>340</v>
      </c>
      <c r="J16" s="33" t="s">
        <v>62</v>
      </c>
      <c r="K16" s="36">
        <v>30049099</v>
      </c>
      <c r="L16" s="36" t="s">
        <v>358</v>
      </c>
      <c r="M16" s="33" t="s">
        <v>364</v>
      </c>
      <c r="N16" s="36" t="s">
        <v>628</v>
      </c>
      <c r="O16" s="36">
        <v>9555</v>
      </c>
      <c r="P16" s="36" t="s">
        <v>662</v>
      </c>
      <c r="Q16" s="36" t="s">
        <v>629</v>
      </c>
      <c r="R16" s="36" t="s">
        <v>361</v>
      </c>
      <c r="S16" s="36" t="s">
        <v>359</v>
      </c>
      <c r="T16" s="36" t="s">
        <v>361</v>
      </c>
      <c r="U16" s="36" t="s">
        <v>361</v>
      </c>
      <c r="V16" s="71">
        <v>90131258</v>
      </c>
      <c r="W16" s="36" t="s">
        <v>667</v>
      </c>
      <c r="X16" s="101">
        <f>VLOOKUP(D16,'[2]Tab Revistas '!$B:$N,13,0)</f>
        <v>776.71</v>
      </c>
      <c r="Y16" s="101">
        <f>VLOOKUP(D16,'[2]Tab Revistas '!$B:$U,20,0)</f>
        <v>1073.76</v>
      </c>
      <c r="Z16" s="104">
        <f>VLOOKUP(D16,'[2]Tab Revistas '!$B:$M,12,0)</f>
        <v>757.77</v>
      </c>
      <c r="AA16" s="101">
        <f>VLOOKUP(D16,'[2]Tab Revistas '!$B:$T,19,0)</f>
        <v>1047.57</v>
      </c>
      <c r="AB16" s="101">
        <f>VLOOKUP(D16,'[2]Tab Revistas '!$B:$K,10,0)</f>
        <v>748.64</v>
      </c>
      <c r="AC16" s="101">
        <f>VLOOKUP(D16,'[2]Tab Revistas '!$B:$S,17,0)</f>
        <v>1034.95</v>
      </c>
      <c r="AD16" s="101">
        <f>VLOOKUP(D16,'[2]Tab Revistas '!$B:$L,11,0)</f>
        <v>753.18</v>
      </c>
      <c r="AE16" s="101">
        <f>VLOOKUP(D16,'[2]Tab Revistas '!$B:$S,18,0)</f>
        <v>1041.23</v>
      </c>
      <c r="AF16" s="101">
        <f>VLOOKUP(D16,'[2]Tab Revistas '!$B:$J,9,0)</f>
        <v>706.1</v>
      </c>
      <c r="AG16" s="101">
        <f>VLOOKUP(D16,'[2]Tab Revistas '!$B:$Q,16,0)</f>
        <v>976.14</v>
      </c>
      <c r="AH16" s="17"/>
      <c r="AI16" s="17"/>
      <c r="AJ16" s="17"/>
      <c r="AK16" s="17"/>
      <c r="AL16" s="101">
        <f>VLOOKUP(D16,'[2]Tab Revistas '!$B:$O,14,0)</f>
        <v>757.77</v>
      </c>
      <c r="AM16" s="106">
        <f>VLOOKUP(D16,'[2]Tab Revistas '!$B:$V,21,0)</f>
        <v>1047.57</v>
      </c>
      <c r="AN16" s="17"/>
      <c r="AO16" s="161"/>
      <c r="AP16" s="163"/>
      <c r="AQ16" s="11">
        <v>7891268100778</v>
      </c>
      <c r="AR16" s="127"/>
      <c r="AS16" s="101">
        <v>744.48</v>
      </c>
      <c r="AT16" s="101">
        <v>1029.2</v>
      </c>
      <c r="AU16" s="104">
        <v>726.32</v>
      </c>
      <c r="AV16" s="101">
        <v>1004.09</v>
      </c>
      <c r="AW16" s="101">
        <v>717.57</v>
      </c>
      <c r="AX16" s="101">
        <v>992</v>
      </c>
      <c r="AY16" s="101">
        <v>721.92</v>
      </c>
      <c r="AZ16" s="101">
        <v>998.01</v>
      </c>
      <c r="BA16" s="101">
        <v>676.8</v>
      </c>
      <c r="BB16" s="101">
        <v>935.64</v>
      </c>
      <c r="BC16" s="17"/>
      <c r="BD16" s="17"/>
      <c r="BE16" s="17"/>
      <c r="BF16" s="17"/>
      <c r="BG16" s="101">
        <v>726.32</v>
      </c>
      <c r="BH16" s="106">
        <v>1004.09</v>
      </c>
      <c r="BI16" s="17"/>
      <c r="BJ16" s="183"/>
    </row>
    <row r="17" spans="1:62" ht="14.45" customHeight="1" x14ac:dyDescent="0.2">
      <c r="A17" s="11">
        <v>7891268100792</v>
      </c>
      <c r="B17" s="11">
        <v>1021602090227</v>
      </c>
      <c r="C17" s="11">
        <v>522241816117215</v>
      </c>
      <c r="D17" s="35" t="s">
        <v>680</v>
      </c>
      <c r="E17" s="92">
        <f>VLOOKUP(D17,[1]SAP_Revistas!$C:$Y,23,0)</f>
        <v>3</v>
      </c>
      <c r="F17" s="31" t="s">
        <v>21</v>
      </c>
      <c r="G17" s="12" t="s">
        <v>954</v>
      </c>
      <c r="H17" s="33" t="s">
        <v>48</v>
      </c>
      <c r="I17" s="13" t="s">
        <v>340</v>
      </c>
      <c r="J17" s="33" t="s">
        <v>62</v>
      </c>
      <c r="K17" s="36">
        <v>30049099</v>
      </c>
      <c r="L17" s="36" t="s">
        <v>358</v>
      </c>
      <c r="M17" s="33" t="s">
        <v>364</v>
      </c>
      <c r="N17" s="36" t="s">
        <v>628</v>
      </c>
      <c r="O17" s="36">
        <v>9555</v>
      </c>
      <c r="P17" s="36" t="s">
        <v>662</v>
      </c>
      <c r="Q17" s="36" t="s">
        <v>629</v>
      </c>
      <c r="R17" s="36" t="s">
        <v>361</v>
      </c>
      <c r="S17" s="36" t="s">
        <v>359</v>
      </c>
      <c r="T17" s="36" t="s">
        <v>361</v>
      </c>
      <c r="U17" s="36" t="s">
        <v>361</v>
      </c>
      <c r="V17" s="36">
        <v>90131207</v>
      </c>
      <c r="W17" s="36" t="s">
        <v>667</v>
      </c>
      <c r="X17" s="101">
        <f>VLOOKUP(D17,'[2]Tab Revistas '!$B:$N,13,0)</f>
        <v>1165.1300000000001</v>
      </c>
      <c r="Y17" s="101">
        <f>VLOOKUP(D17,'[2]Tab Revistas '!$B:$U,20,0)</f>
        <v>1610.72</v>
      </c>
      <c r="Z17" s="104">
        <f>VLOOKUP(D17,'[2]Tab Revistas '!$B:$M,12,0)</f>
        <v>1136.72</v>
      </c>
      <c r="AA17" s="101">
        <f>VLOOKUP(D17,'[2]Tab Revistas '!$B:$T,19,0)</f>
        <v>1571.44</v>
      </c>
      <c r="AB17" s="101">
        <f>VLOOKUP(D17,'[2]Tab Revistas '!$B:$K,10,0)</f>
        <v>1123.02</v>
      </c>
      <c r="AC17" s="101">
        <f>VLOOKUP(D17,'[2]Tab Revistas '!$B:$S,17,0)</f>
        <v>1552.51</v>
      </c>
      <c r="AD17" s="101">
        <f>VLOOKUP(D17,'[2]Tab Revistas '!$B:$L,11,0)</f>
        <v>1129.83</v>
      </c>
      <c r="AE17" s="101">
        <f>VLOOKUP(D17,'[2]Tab Revistas '!$B:$S,18,0)</f>
        <v>1561.92</v>
      </c>
      <c r="AF17" s="101">
        <f>VLOOKUP(D17,'[2]Tab Revistas '!$B:$J,9,0)</f>
        <v>1059.21</v>
      </c>
      <c r="AG17" s="101">
        <f>VLOOKUP(D17,'[2]Tab Revistas '!$B:$Q,16,0)</f>
        <v>1464.3</v>
      </c>
      <c r="AH17" s="17"/>
      <c r="AI17" s="17"/>
      <c r="AJ17" s="17"/>
      <c r="AK17" s="17"/>
      <c r="AL17" s="101">
        <f>VLOOKUP(D17,'[2]Tab Revistas '!$B:$O,14,0)</f>
        <v>1136.72</v>
      </c>
      <c r="AM17" s="106">
        <f>VLOOKUP(D17,'[2]Tab Revistas '!$B:$V,21,0)</f>
        <v>1571.44</v>
      </c>
      <c r="AN17" s="17"/>
      <c r="AO17" s="161"/>
      <c r="AP17" s="163"/>
      <c r="AQ17" s="11">
        <v>7891268100792</v>
      </c>
      <c r="AR17" s="127"/>
      <c r="AS17" s="101">
        <v>1116.78</v>
      </c>
      <c r="AT17" s="101">
        <v>1543.88</v>
      </c>
      <c r="AU17" s="104">
        <v>1089.54</v>
      </c>
      <c r="AV17" s="101">
        <v>1506.23</v>
      </c>
      <c r="AW17" s="101">
        <v>1076.4100000000001</v>
      </c>
      <c r="AX17" s="101">
        <v>1488.07</v>
      </c>
      <c r="AY17" s="101">
        <v>1082.94</v>
      </c>
      <c r="AZ17" s="101">
        <v>1497.1</v>
      </c>
      <c r="BA17" s="101">
        <v>1015.25</v>
      </c>
      <c r="BB17" s="101">
        <v>1403.52</v>
      </c>
      <c r="BC17" s="17"/>
      <c r="BD17" s="17"/>
      <c r="BE17" s="17"/>
      <c r="BF17" s="17"/>
      <c r="BG17" s="101">
        <v>1089.54</v>
      </c>
      <c r="BH17" s="106">
        <v>1506.23</v>
      </c>
      <c r="BI17" s="17"/>
      <c r="BJ17" s="183"/>
    </row>
    <row r="18" spans="1:62" ht="14.45" customHeight="1" x14ac:dyDescent="0.2">
      <c r="A18" s="11">
        <v>7891268100761</v>
      </c>
      <c r="B18" s="11">
        <v>1021602090121</v>
      </c>
      <c r="C18" s="11">
        <v>522241810119216</v>
      </c>
      <c r="D18" s="35" t="s">
        <v>681</v>
      </c>
      <c r="E18" s="92">
        <f>VLOOKUP(D18,[1]SAP_Revistas!$C:$Y,23,0)</f>
        <v>3</v>
      </c>
      <c r="F18" s="31" t="s">
        <v>22</v>
      </c>
      <c r="G18" s="12" t="s">
        <v>953</v>
      </c>
      <c r="H18" s="33" t="s">
        <v>48</v>
      </c>
      <c r="I18" s="13" t="s">
        <v>340</v>
      </c>
      <c r="J18" s="33" t="s">
        <v>62</v>
      </c>
      <c r="K18" s="36">
        <v>30049099</v>
      </c>
      <c r="L18" s="36" t="s">
        <v>358</v>
      </c>
      <c r="M18" s="33" t="s">
        <v>364</v>
      </c>
      <c r="N18" s="36" t="s">
        <v>628</v>
      </c>
      <c r="O18" s="36">
        <v>9555</v>
      </c>
      <c r="P18" s="36" t="s">
        <v>662</v>
      </c>
      <c r="Q18" s="36" t="s">
        <v>629</v>
      </c>
      <c r="R18" s="36" t="s">
        <v>361</v>
      </c>
      <c r="S18" s="36" t="s">
        <v>359</v>
      </c>
      <c r="T18" s="36" t="s">
        <v>361</v>
      </c>
      <c r="U18" s="36" t="s">
        <v>361</v>
      </c>
      <c r="V18" s="36">
        <v>90131215</v>
      </c>
      <c r="W18" s="36" t="s">
        <v>667</v>
      </c>
      <c r="X18" s="101">
        <f>VLOOKUP(D18,'[2]Tab Revistas '!$B:$N,13,0)</f>
        <v>388.39</v>
      </c>
      <c r="Y18" s="101">
        <f>VLOOKUP(D18,'[2]Tab Revistas '!$B:$U,20,0)</f>
        <v>536.92999999999995</v>
      </c>
      <c r="Z18" s="104">
        <f>VLOOKUP(D18,'[2]Tab Revistas '!$B:$M,12,0)</f>
        <v>378.92</v>
      </c>
      <c r="AA18" s="101">
        <f>VLOOKUP(D18,'[2]Tab Revistas '!$B:$T,19,0)</f>
        <v>523.83000000000004</v>
      </c>
      <c r="AB18" s="101">
        <f>VLOOKUP(D18,'[2]Tab Revistas '!$B:$K,10,0)</f>
        <v>374.35</v>
      </c>
      <c r="AC18" s="101">
        <f>VLOOKUP(D18,'[2]Tab Revistas '!$B:$S,17,0)</f>
        <v>517.52</v>
      </c>
      <c r="AD18" s="101">
        <f>VLOOKUP(D18,'[2]Tab Revistas '!$B:$L,11,0)</f>
        <v>376.62</v>
      </c>
      <c r="AE18" s="101">
        <f>VLOOKUP(D18,'[2]Tab Revistas '!$B:$S,18,0)</f>
        <v>520.66</v>
      </c>
      <c r="AF18" s="101">
        <f>VLOOKUP(D18,'[2]Tab Revistas '!$B:$J,9,0)</f>
        <v>353.08</v>
      </c>
      <c r="AG18" s="101">
        <f>VLOOKUP(D18,'[2]Tab Revistas '!$B:$Q,16,0)</f>
        <v>488.11</v>
      </c>
      <c r="AH18" s="17"/>
      <c r="AI18" s="17"/>
      <c r="AJ18" s="17"/>
      <c r="AK18" s="17"/>
      <c r="AL18" s="101">
        <f>VLOOKUP(D18,'[2]Tab Revistas '!$B:$O,14,0)</f>
        <v>378.92</v>
      </c>
      <c r="AM18" s="106">
        <f>VLOOKUP(D18,'[2]Tab Revistas '!$B:$V,21,0)</f>
        <v>523.83000000000004</v>
      </c>
      <c r="AN18" s="17"/>
      <c r="AO18" s="161"/>
      <c r="AP18" s="163"/>
      <c r="AQ18" s="11">
        <v>7891268100761</v>
      </c>
      <c r="AR18" s="127"/>
      <c r="AS18" s="101">
        <v>372.27</v>
      </c>
      <c r="AT18" s="101">
        <v>514.64</v>
      </c>
      <c r="AU18" s="104">
        <v>363.19</v>
      </c>
      <c r="AV18" s="101">
        <v>502.09</v>
      </c>
      <c r="AW18" s="101">
        <v>358.81</v>
      </c>
      <c r="AX18" s="101">
        <v>496.03</v>
      </c>
      <c r="AY18" s="101">
        <v>360.99</v>
      </c>
      <c r="AZ18" s="101">
        <v>499.05</v>
      </c>
      <c r="BA18" s="101">
        <v>338.43</v>
      </c>
      <c r="BB18" s="101">
        <v>467.86</v>
      </c>
      <c r="BC18" s="17"/>
      <c r="BD18" s="17"/>
      <c r="BE18" s="17"/>
      <c r="BF18" s="17"/>
      <c r="BG18" s="101">
        <v>363.19</v>
      </c>
      <c r="BH18" s="106">
        <v>502.09</v>
      </c>
      <c r="BI18" s="17"/>
      <c r="BJ18" s="183"/>
    </row>
    <row r="19" spans="1:62" ht="14.45" customHeight="1" x14ac:dyDescent="0.2">
      <c r="A19" s="18">
        <v>7891045008235</v>
      </c>
      <c r="B19" s="18">
        <v>1021602510021</v>
      </c>
      <c r="C19" s="11">
        <v>552817080001717</v>
      </c>
      <c r="D19" s="35" t="s">
        <v>682</v>
      </c>
      <c r="E19" s="92">
        <f>VLOOKUP(D19,[1]SAP_Revistas!$C:$Y,23,0)</f>
        <v>3</v>
      </c>
      <c r="F19" s="32" t="s">
        <v>23</v>
      </c>
      <c r="G19" s="19" t="s">
        <v>955</v>
      </c>
      <c r="H19" s="32" t="s">
        <v>49</v>
      </c>
      <c r="I19" s="13" t="s">
        <v>340</v>
      </c>
      <c r="J19" s="32" t="s">
        <v>62</v>
      </c>
      <c r="K19" s="36">
        <v>30021520</v>
      </c>
      <c r="L19" s="36" t="s">
        <v>358</v>
      </c>
      <c r="M19" s="36" t="s">
        <v>658</v>
      </c>
      <c r="N19" s="36" t="s">
        <v>630</v>
      </c>
      <c r="O19" s="36">
        <v>3647</v>
      </c>
      <c r="P19" s="41" t="s">
        <v>596</v>
      </c>
      <c r="Q19" s="36" t="s">
        <v>631</v>
      </c>
      <c r="R19" s="36" t="s">
        <v>361</v>
      </c>
      <c r="S19" s="36" t="s">
        <v>359</v>
      </c>
      <c r="T19" s="36" t="s">
        <v>587</v>
      </c>
      <c r="U19" s="36" t="s">
        <v>361</v>
      </c>
      <c r="V19" s="71">
        <v>90213815</v>
      </c>
      <c r="W19" s="36" t="s">
        <v>1080</v>
      </c>
      <c r="X19" s="101">
        <f>VLOOKUP(D19,'[2]Tab Revistas '!$B:$N,13,0)</f>
        <v>3866.17</v>
      </c>
      <c r="Y19" s="101">
        <f>VLOOKUP(D19,'[2]Tab Revistas '!$B:$U,20,0)</f>
        <v>5344.75</v>
      </c>
      <c r="Z19" s="104">
        <f>VLOOKUP(D19,'[2]Tab Revistas '!$B:$M,12,0)</f>
        <v>3771.87</v>
      </c>
      <c r="AA19" s="101">
        <f>VLOOKUP(D19,'[2]Tab Revistas '!$B:$T,19,0)</f>
        <v>5214.3900000000003</v>
      </c>
      <c r="AB19" s="101">
        <f>VLOOKUP(D19,'[2]Tab Revistas '!$B:$K,10,0)</f>
        <v>3726.43</v>
      </c>
      <c r="AC19" s="101">
        <f>VLOOKUP(D19,'[2]Tab Revistas '!$B:$S,17,0)</f>
        <v>5151.57</v>
      </c>
      <c r="AD19" s="101">
        <f>VLOOKUP(D19,'[2]Tab Revistas '!$B:$L,11,0)</f>
        <v>3749.01</v>
      </c>
      <c r="AE19" s="101">
        <f>VLOOKUP(D19,'[2]Tab Revistas '!$B:$S,18,0)</f>
        <v>5182.79</v>
      </c>
      <c r="AF19" s="101">
        <f>VLOOKUP(D19,'[2]Tab Revistas '!$B:$J,9,0)</f>
        <v>3514.7</v>
      </c>
      <c r="AG19" s="101">
        <f>VLOOKUP(D19,'[2]Tab Revistas '!$B:$Q,16,0)</f>
        <v>4858.87</v>
      </c>
      <c r="AH19" s="17"/>
      <c r="AI19" s="17"/>
      <c r="AJ19" s="17"/>
      <c r="AK19" s="17"/>
      <c r="AL19" s="101">
        <f>VLOOKUP(D19,'[2]Tab Revistas '!$B:$O,14,0)</f>
        <v>3771.87</v>
      </c>
      <c r="AM19" s="106">
        <f>VLOOKUP(D19,'[2]Tab Revistas '!$B:$V,21,0)</f>
        <v>5214.3900000000003</v>
      </c>
      <c r="AN19" s="17"/>
      <c r="AO19" s="161"/>
      <c r="AP19" s="163"/>
      <c r="AQ19" s="18">
        <v>7891045008235</v>
      </c>
      <c r="AR19" s="127"/>
      <c r="AS19" s="101">
        <v>3705.71</v>
      </c>
      <c r="AT19" s="101">
        <v>5122.93</v>
      </c>
      <c r="AU19" s="104">
        <v>3615.33</v>
      </c>
      <c r="AV19" s="101">
        <v>4997.9799999999996</v>
      </c>
      <c r="AW19" s="101">
        <v>3571.77</v>
      </c>
      <c r="AX19" s="101">
        <v>4937.76</v>
      </c>
      <c r="AY19" s="101">
        <v>3593.42</v>
      </c>
      <c r="AZ19" s="101">
        <v>4967.6899999999996</v>
      </c>
      <c r="BA19" s="101">
        <v>3368.83</v>
      </c>
      <c r="BB19" s="101">
        <v>4657.21</v>
      </c>
      <c r="BC19" s="17"/>
      <c r="BD19" s="17"/>
      <c r="BE19" s="17"/>
      <c r="BF19" s="17"/>
      <c r="BG19" s="101">
        <v>3615.33</v>
      </c>
      <c r="BH19" s="107">
        <v>4997.9799999999996</v>
      </c>
      <c r="BI19" s="17"/>
      <c r="BJ19" s="183"/>
    </row>
    <row r="20" spans="1:62" ht="14.45" customHeight="1" x14ac:dyDescent="0.2">
      <c r="A20" s="18">
        <v>7891045022835</v>
      </c>
      <c r="B20" s="18">
        <v>1021602500107</v>
      </c>
      <c r="C20" s="18">
        <v>552817090002917</v>
      </c>
      <c r="D20" s="35" t="s">
        <v>924</v>
      </c>
      <c r="E20" s="92">
        <f>VLOOKUP(D20,[1]SAP_Revistas!$C:$Y,23,0)</f>
        <v>3</v>
      </c>
      <c r="F20" s="32" t="s">
        <v>24</v>
      </c>
      <c r="G20" s="19" t="s">
        <v>941</v>
      </c>
      <c r="H20" s="32" t="s">
        <v>49</v>
      </c>
      <c r="I20" s="13" t="s">
        <v>340</v>
      </c>
      <c r="J20" s="32" t="s">
        <v>62</v>
      </c>
      <c r="K20" s="36">
        <v>30021520</v>
      </c>
      <c r="L20" s="36" t="s">
        <v>358</v>
      </c>
      <c r="M20" s="36" t="s">
        <v>658</v>
      </c>
      <c r="N20" s="36" t="s">
        <v>630</v>
      </c>
      <c r="O20" s="36">
        <v>3647</v>
      </c>
      <c r="P20" s="41" t="s">
        <v>596</v>
      </c>
      <c r="Q20" s="36" t="s">
        <v>631</v>
      </c>
      <c r="R20" s="36" t="s">
        <v>361</v>
      </c>
      <c r="S20" s="36" t="s">
        <v>359</v>
      </c>
      <c r="T20" s="36" t="s">
        <v>587</v>
      </c>
      <c r="U20" s="36" t="s">
        <v>361</v>
      </c>
      <c r="V20" s="71">
        <v>90272170</v>
      </c>
      <c r="W20" s="36" t="s">
        <v>1080</v>
      </c>
      <c r="X20" s="101">
        <f>VLOOKUP(D20,'[2]Tab Revistas '!$B:$N,13,0)</f>
        <v>7513.64</v>
      </c>
      <c r="Y20" s="101">
        <f>VLOOKUP(D20,'[2]Tab Revistas '!$B:$U,20,0)</f>
        <v>10387.17</v>
      </c>
      <c r="Z20" s="104">
        <f>VLOOKUP(D20,'[2]Tab Revistas '!$B:$M,12,0)</f>
        <v>7330.38</v>
      </c>
      <c r="AA20" s="101">
        <f>VLOOKUP(D20,'[2]Tab Revistas '!$B:$T,19,0)</f>
        <v>10133.82</v>
      </c>
      <c r="AB20" s="101">
        <f>VLOOKUP(D20,'[2]Tab Revistas '!$B:$K,10,0)</f>
        <v>7242.07</v>
      </c>
      <c r="AC20" s="101">
        <f>VLOOKUP(D20,'[2]Tab Revistas '!$B:$S,17,0)</f>
        <v>10011.74</v>
      </c>
      <c r="AD20" s="101">
        <f>VLOOKUP(D20,'[2]Tab Revistas '!$B:$L,11,0)</f>
        <v>7285.95</v>
      </c>
      <c r="AE20" s="101">
        <f>VLOOKUP(D20,'[2]Tab Revistas '!$B:$S,18,0)</f>
        <v>10072.4</v>
      </c>
      <c r="AF20" s="101">
        <f>VLOOKUP(D20,'[2]Tab Revistas '!$B:$J,9,0)</f>
        <v>6830.58</v>
      </c>
      <c r="AG20" s="101">
        <f>VLOOKUP(D20,'[2]Tab Revistas '!$B:$Q,16,0)</f>
        <v>9442.8799999999992</v>
      </c>
      <c r="AH20" s="17"/>
      <c r="AI20" s="17"/>
      <c r="AJ20" s="17"/>
      <c r="AK20" s="17"/>
      <c r="AL20" s="101">
        <f>VLOOKUP(D20,'[2]Tab Revistas '!$B:$O,14,0)</f>
        <v>7330.38</v>
      </c>
      <c r="AM20" s="106">
        <f>VLOOKUP(D20,'[2]Tab Revistas '!$B:$V,21,0)</f>
        <v>10133.82</v>
      </c>
      <c r="AN20" s="17"/>
      <c r="AO20" s="161"/>
      <c r="AP20" s="163"/>
      <c r="AQ20" s="18">
        <v>7891045022835</v>
      </c>
      <c r="AR20" s="127"/>
      <c r="AS20" s="102">
        <v>7201.8</v>
      </c>
      <c r="AT20" s="102">
        <v>9956.07</v>
      </c>
      <c r="AU20" s="105">
        <v>7026.15</v>
      </c>
      <c r="AV20" s="102">
        <v>9713.24</v>
      </c>
      <c r="AW20" s="102">
        <v>6941.5</v>
      </c>
      <c r="AX20" s="102">
        <v>9596.2199999999993</v>
      </c>
      <c r="AY20" s="102">
        <v>6983.56</v>
      </c>
      <c r="AZ20" s="102">
        <v>9654.36</v>
      </c>
      <c r="BA20" s="102">
        <v>6547.09</v>
      </c>
      <c r="BB20" s="102">
        <v>9050.9699999999993</v>
      </c>
      <c r="BC20" s="17"/>
      <c r="BD20" s="17"/>
      <c r="BE20" s="17"/>
      <c r="BF20" s="17"/>
      <c r="BG20" s="102">
        <v>7026.15</v>
      </c>
      <c r="BH20" s="107">
        <v>9713.24</v>
      </c>
      <c r="BI20" s="17"/>
      <c r="BJ20" s="183"/>
    </row>
    <row r="21" spans="1:62" ht="14.45" customHeight="1" x14ac:dyDescent="0.2">
      <c r="A21" s="18">
        <v>7891045022859</v>
      </c>
      <c r="B21" s="18">
        <v>1021602500123</v>
      </c>
      <c r="C21" s="18">
        <v>552817090003117</v>
      </c>
      <c r="D21" s="35" t="s">
        <v>683</v>
      </c>
      <c r="E21" s="92">
        <f>VLOOKUP(D21,[1]SAP_Revistas!$C:$Y,23,0)</f>
        <v>3</v>
      </c>
      <c r="F21" s="32" t="s">
        <v>25</v>
      </c>
      <c r="G21" s="19" t="s">
        <v>942</v>
      </c>
      <c r="H21" s="32" t="s">
        <v>49</v>
      </c>
      <c r="I21" s="13" t="s">
        <v>340</v>
      </c>
      <c r="J21" s="32" t="s">
        <v>62</v>
      </c>
      <c r="K21" s="36">
        <v>30021520</v>
      </c>
      <c r="L21" s="36" t="s">
        <v>358</v>
      </c>
      <c r="M21" s="36" t="s">
        <v>658</v>
      </c>
      <c r="N21" s="36" t="s">
        <v>630</v>
      </c>
      <c r="O21" s="36">
        <v>3647</v>
      </c>
      <c r="P21" s="41" t="s">
        <v>596</v>
      </c>
      <c r="Q21" s="36" t="s">
        <v>631</v>
      </c>
      <c r="R21" s="36" t="s">
        <v>361</v>
      </c>
      <c r="S21" s="36" t="s">
        <v>359</v>
      </c>
      <c r="T21" s="36" t="s">
        <v>587</v>
      </c>
      <c r="U21" s="36" t="s">
        <v>361</v>
      </c>
      <c r="V21" s="36">
        <v>90272196</v>
      </c>
      <c r="W21" s="36" t="s">
        <v>1080</v>
      </c>
      <c r="X21" s="101">
        <f>VLOOKUP(D21,'[2]Tab Revistas '!$B:$N,13,0)</f>
        <v>7469.27</v>
      </c>
      <c r="Y21" s="101">
        <f>VLOOKUP(D21,'[2]Tab Revistas '!$B:$U,20,0)</f>
        <v>10325.83</v>
      </c>
      <c r="Z21" s="104">
        <f>VLOOKUP(D21,'[2]Tab Revistas '!$B:$M,12,0)</f>
        <v>7287.1</v>
      </c>
      <c r="AA21" s="101">
        <f>VLOOKUP(D21,'[2]Tab Revistas '!$B:$T,19,0)</f>
        <v>10073.98</v>
      </c>
      <c r="AB21" s="101">
        <f>VLOOKUP(D21,'[2]Tab Revistas '!$B:$K,10,0)</f>
        <v>7199.3</v>
      </c>
      <c r="AC21" s="101">
        <f>VLOOKUP(D21,'[2]Tab Revistas '!$B:$S,17,0)</f>
        <v>9952.61</v>
      </c>
      <c r="AD21" s="101">
        <f>VLOOKUP(D21,'[2]Tab Revistas '!$B:$L,11,0)</f>
        <v>7242.93</v>
      </c>
      <c r="AE21" s="101">
        <f>VLOOKUP(D21,'[2]Tab Revistas '!$B:$S,18,0)</f>
        <v>10012.93</v>
      </c>
      <c r="AF21" s="101">
        <f>VLOOKUP(D21,'[2]Tab Revistas '!$B:$J,9,0)</f>
        <v>6790.25</v>
      </c>
      <c r="AG21" s="101">
        <f>VLOOKUP(D21,'[2]Tab Revistas '!$B:$Q,16,0)</f>
        <v>9387.1200000000008</v>
      </c>
      <c r="AH21" s="17"/>
      <c r="AI21" s="17"/>
      <c r="AJ21" s="17"/>
      <c r="AK21" s="17"/>
      <c r="AL21" s="101">
        <f>VLOOKUP(D21,'[2]Tab Revistas '!$B:$O,14,0)</f>
        <v>7287.1</v>
      </c>
      <c r="AM21" s="106">
        <f>VLOOKUP(D21,'[2]Tab Revistas '!$B:$V,21,0)</f>
        <v>10073.98</v>
      </c>
      <c r="AN21" s="17"/>
      <c r="AO21" s="161"/>
      <c r="AP21" s="163"/>
      <c r="AQ21" s="18">
        <v>7891045022859</v>
      </c>
      <c r="AR21" s="127"/>
      <c r="AS21" s="102">
        <v>7159.28</v>
      </c>
      <c r="AT21" s="102">
        <v>9897.2800000000007</v>
      </c>
      <c r="AU21" s="105">
        <v>6984.66</v>
      </c>
      <c r="AV21" s="102">
        <v>9655.8799999999992</v>
      </c>
      <c r="AW21" s="102">
        <v>6900.51</v>
      </c>
      <c r="AX21" s="102">
        <v>9539.5499999999993</v>
      </c>
      <c r="AY21" s="102">
        <v>6942.33</v>
      </c>
      <c r="AZ21" s="102">
        <v>9597.36</v>
      </c>
      <c r="BA21" s="102">
        <v>6508.43</v>
      </c>
      <c r="BB21" s="102">
        <v>8997.52</v>
      </c>
      <c r="BC21" s="17"/>
      <c r="BD21" s="17"/>
      <c r="BE21" s="17"/>
      <c r="BF21" s="17"/>
      <c r="BG21" s="102">
        <v>6984.66</v>
      </c>
      <c r="BH21" s="107">
        <v>9655.8799999999992</v>
      </c>
      <c r="BI21" s="17"/>
      <c r="BJ21" s="183"/>
    </row>
    <row r="22" spans="1:62" ht="14.45" customHeight="1" x14ac:dyDescent="0.2">
      <c r="A22" s="11">
        <v>7896016807398</v>
      </c>
      <c r="B22" s="11">
        <v>1021602520027</v>
      </c>
      <c r="C22" s="11">
        <v>552817120063017</v>
      </c>
      <c r="D22" s="35" t="s">
        <v>684</v>
      </c>
      <c r="E22" s="92">
        <f>VLOOKUP(D22,[1]SAP_Revistas!$C:$Y,23,0)</f>
        <v>3</v>
      </c>
      <c r="F22" s="31" t="s">
        <v>26</v>
      </c>
      <c r="G22" s="12" t="s">
        <v>956</v>
      </c>
      <c r="H22" s="33" t="s">
        <v>50</v>
      </c>
      <c r="I22" s="13" t="s">
        <v>340</v>
      </c>
      <c r="J22" s="33" t="s">
        <v>62</v>
      </c>
      <c r="K22" s="36">
        <v>30049069</v>
      </c>
      <c r="L22" s="36" t="s">
        <v>358</v>
      </c>
      <c r="M22" s="33" t="s">
        <v>364</v>
      </c>
      <c r="N22" s="36" t="s">
        <v>632</v>
      </c>
      <c r="O22" s="36">
        <v>9819</v>
      </c>
      <c r="P22" s="36" t="s">
        <v>600</v>
      </c>
      <c r="Q22" s="36" t="s">
        <v>633</v>
      </c>
      <c r="R22" s="36" t="s">
        <v>361</v>
      </c>
      <c r="S22" s="36" t="s">
        <v>359</v>
      </c>
      <c r="T22" s="36" t="s">
        <v>361</v>
      </c>
      <c r="U22" s="36" t="s">
        <v>361</v>
      </c>
      <c r="V22" s="36">
        <v>90219775</v>
      </c>
      <c r="W22" s="36" t="s">
        <v>667</v>
      </c>
      <c r="X22" s="101">
        <f>VLOOKUP(D22,'[2]Tab Revistas '!$B:$N,13,0)</f>
        <v>74.63</v>
      </c>
      <c r="Y22" s="101">
        <f>VLOOKUP(D22,'[2]Tab Revistas '!$B:$U,20,0)</f>
        <v>103.17</v>
      </c>
      <c r="Z22" s="104">
        <f>VLOOKUP(D22,'[2]Tab Revistas '!$B:$M,12,0)</f>
        <v>72.81</v>
      </c>
      <c r="AA22" s="101">
        <f>VLOOKUP(D22,'[2]Tab Revistas '!$B:$T,19,0)</f>
        <v>100.66</v>
      </c>
      <c r="AB22" s="101">
        <f>VLOOKUP(D22,'[2]Tab Revistas '!$B:$K,10,0)</f>
        <v>71.930000000000007</v>
      </c>
      <c r="AC22" s="101">
        <f>VLOOKUP(D22,'[2]Tab Revistas '!$B:$S,17,0)</f>
        <v>99.44</v>
      </c>
      <c r="AD22" s="101">
        <f>VLOOKUP(D22,'[2]Tab Revistas '!$B:$L,11,0)</f>
        <v>72.37</v>
      </c>
      <c r="AE22" s="101">
        <f>VLOOKUP(D22,'[2]Tab Revistas '!$B:$S,18,0)</f>
        <v>100.05</v>
      </c>
      <c r="AF22" s="101">
        <f>VLOOKUP(D22,'[2]Tab Revistas '!$B:$J,9,0)</f>
        <v>67.849999999999994</v>
      </c>
      <c r="AG22" s="101">
        <f>VLOOKUP(D22,'[2]Tab Revistas '!$B:$Q,16,0)</f>
        <v>93.8</v>
      </c>
      <c r="AH22" s="17"/>
      <c r="AI22" s="17"/>
      <c r="AJ22" s="17"/>
      <c r="AK22" s="17"/>
      <c r="AL22" s="101">
        <f>VLOOKUP(D22,'[2]Tab Revistas '!$B:$O,14,0)</f>
        <v>72.81</v>
      </c>
      <c r="AM22" s="106">
        <f>VLOOKUP(D22,'[2]Tab Revistas '!$B:$V,21,0)</f>
        <v>100.66</v>
      </c>
      <c r="AN22" s="17"/>
      <c r="AO22" s="161"/>
      <c r="AP22" s="163"/>
      <c r="AQ22" s="11">
        <v>7896016807398</v>
      </c>
      <c r="AR22" s="127"/>
      <c r="AS22" s="101">
        <v>71.53</v>
      </c>
      <c r="AT22" s="101">
        <v>98.89</v>
      </c>
      <c r="AU22" s="104">
        <v>69.790000000000006</v>
      </c>
      <c r="AV22" s="101">
        <v>96.48</v>
      </c>
      <c r="AW22" s="101">
        <v>68.95</v>
      </c>
      <c r="AX22" s="101">
        <v>95.32</v>
      </c>
      <c r="AY22" s="101">
        <v>69.37</v>
      </c>
      <c r="AZ22" s="101">
        <v>95.9</v>
      </c>
      <c r="BA22" s="101">
        <v>65.03</v>
      </c>
      <c r="BB22" s="101">
        <v>89.9</v>
      </c>
      <c r="BC22" s="17"/>
      <c r="BD22" s="17"/>
      <c r="BE22" s="17"/>
      <c r="BF22" s="17"/>
      <c r="BG22" s="101">
        <v>69.790000000000006</v>
      </c>
      <c r="BH22" s="106">
        <v>96.48</v>
      </c>
      <c r="BI22" s="17"/>
      <c r="BJ22" s="183"/>
    </row>
    <row r="23" spans="1:62" ht="14.45" customHeight="1" x14ac:dyDescent="0.2">
      <c r="A23" s="11">
        <v>7896016807404</v>
      </c>
      <c r="B23" s="11">
        <v>1021602520035</v>
      </c>
      <c r="C23" s="11">
        <v>552817120063117</v>
      </c>
      <c r="D23" s="35" t="s">
        <v>685</v>
      </c>
      <c r="E23" s="92">
        <f>VLOOKUP(D23,[1]SAP_Revistas!$C:$Y,23,0)</f>
        <v>3</v>
      </c>
      <c r="F23" s="31" t="s">
        <v>26</v>
      </c>
      <c r="G23" s="12" t="s">
        <v>957</v>
      </c>
      <c r="H23" s="33" t="s">
        <v>50</v>
      </c>
      <c r="I23" s="13" t="s">
        <v>340</v>
      </c>
      <c r="J23" s="33" t="s">
        <v>62</v>
      </c>
      <c r="K23" s="36">
        <v>30049069</v>
      </c>
      <c r="L23" s="36" t="s">
        <v>358</v>
      </c>
      <c r="M23" s="33" t="s">
        <v>364</v>
      </c>
      <c r="N23" s="36" t="s">
        <v>632</v>
      </c>
      <c r="O23" s="36">
        <v>9819</v>
      </c>
      <c r="P23" s="36" t="s">
        <v>600</v>
      </c>
      <c r="Q23" s="36" t="s">
        <v>633</v>
      </c>
      <c r="R23" s="36" t="s">
        <v>361</v>
      </c>
      <c r="S23" s="36" t="s">
        <v>359</v>
      </c>
      <c r="T23" s="36" t="s">
        <v>361</v>
      </c>
      <c r="U23" s="36" t="s">
        <v>361</v>
      </c>
      <c r="V23" s="36">
        <v>90219783</v>
      </c>
      <c r="W23" s="36" t="s">
        <v>667</v>
      </c>
      <c r="X23" s="101">
        <f>VLOOKUP(D23,'[2]Tab Revistas '!$B:$N,13,0)</f>
        <v>223.91</v>
      </c>
      <c r="Y23" s="101">
        <f>VLOOKUP(D23,'[2]Tab Revistas '!$B:$U,20,0)</f>
        <v>309.54000000000002</v>
      </c>
      <c r="Z23" s="104">
        <f>VLOOKUP(D23,'[2]Tab Revistas '!$B:$M,12,0)</f>
        <v>218.45</v>
      </c>
      <c r="AA23" s="101">
        <f>VLOOKUP(D23,'[2]Tab Revistas '!$B:$T,19,0)</f>
        <v>301.99</v>
      </c>
      <c r="AB23" s="101">
        <f>VLOOKUP(D23,'[2]Tab Revistas '!$B:$K,10,0)</f>
        <v>215.81</v>
      </c>
      <c r="AC23" s="101">
        <f>VLOOKUP(D23,'[2]Tab Revistas '!$B:$S,17,0)</f>
        <v>298.33999999999997</v>
      </c>
      <c r="AD23" s="101">
        <f>VLOOKUP(D23,'[2]Tab Revistas '!$B:$L,11,0)</f>
        <v>217.12</v>
      </c>
      <c r="AE23" s="101">
        <f>VLOOKUP(D23,'[2]Tab Revistas '!$B:$S,18,0)</f>
        <v>300.16000000000003</v>
      </c>
      <c r="AF23" s="101">
        <f>VLOOKUP(D23,'[2]Tab Revistas '!$B:$J,9,0)</f>
        <v>203.55</v>
      </c>
      <c r="AG23" s="101">
        <f>VLOOKUP(D23,'[2]Tab Revistas '!$B:$Q,16,0)</f>
        <v>281.39999999999998</v>
      </c>
      <c r="AH23" s="17"/>
      <c r="AI23" s="17"/>
      <c r="AJ23" s="17"/>
      <c r="AK23" s="17"/>
      <c r="AL23" s="101">
        <f>VLOOKUP(D23,'[2]Tab Revistas '!$B:$O,14,0)</f>
        <v>218.45</v>
      </c>
      <c r="AM23" s="106">
        <f>VLOOKUP(D23,'[2]Tab Revistas '!$B:$V,21,0)</f>
        <v>301.99</v>
      </c>
      <c r="AN23" s="17"/>
      <c r="AO23" s="161"/>
      <c r="AP23" s="163"/>
      <c r="AQ23" s="11">
        <v>7896016807404</v>
      </c>
      <c r="AR23" s="127"/>
      <c r="AS23" s="101">
        <v>214.61</v>
      </c>
      <c r="AT23" s="101">
        <v>296.69</v>
      </c>
      <c r="AU23" s="104">
        <v>209.38</v>
      </c>
      <c r="AV23" s="101">
        <v>289.45999999999998</v>
      </c>
      <c r="AW23" s="101">
        <v>206.86</v>
      </c>
      <c r="AX23" s="101">
        <v>285.97000000000003</v>
      </c>
      <c r="AY23" s="101">
        <v>208.11</v>
      </c>
      <c r="AZ23" s="101">
        <v>287.7</v>
      </c>
      <c r="BA23" s="101">
        <v>195.1</v>
      </c>
      <c r="BB23" s="101">
        <v>269.70999999999998</v>
      </c>
      <c r="BC23" s="17"/>
      <c r="BD23" s="17"/>
      <c r="BE23" s="17"/>
      <c r="BF23" s="17"/>
      <c r="BG23" s="101">
        <v>209.38</v>
      </c>
      <c r="BH23" s="106">
        <v>289.45999999999998</v>
      </c>
      <c r="BI23" s="17"/>
      <c r="BJ23" s="183"/>
    </row>
    <row r="24" spans="1:62" ht="14.45" customHeight="1" x14ac:dyDescent="0.2">
      <c r="A24" s="11">
        <v>7896016807794</v>
      </c>
      <c r="B24" s="11">
        <v>1021602520061</v>
      </c>
      <c r="C24" s="11">
        <v>552817120063217</v>
      </c>
      <c r="D24" s="35" t="s">
        <v>686</v>
      </c>
      <c r="E24" s="92">
        <f>VLOOKUP(D24,[1]SAP_Revistas!$C:$Y,23,0)</f>
        <v>3</v>
      </c>
      <c r="F24" s="31" t="s">
        <v>26</v>
      </c>
      <c r="G24" s="12" t="s">
        <v>958</v>
      </c>
      <c r="H24" s="33" t="s">
        <v>50</v>
      </c>
      <c r="I24" s="13" t="s">
        <v>340</v>
      </c>
      <c r="J24" s="33" t="s">
        <v>62</v>
      </c>
      <c r="K24" s="36">
        <v>30049069</v>
      </c>
      <c r="L24" s="36" t="s">
        <v>358</v>
      </c>
      <c r="M24" s="33" t="s">
        <v>364</v>
      </c>
      <c r="N24" s="36" t="s">
        <v>632</v>
      </c>
      <c r="O24" s="36">
        <v>9819</v>
      </c>
      <c r="P24" s="36" t="s">
        <v>600</v>
      </c>
      <c r="Q24" s="36" t="s">
        <v>633</v>
      </c>
      <c r="R24" s="36" t="s">
        <v>361</v>
      </c>
      <c r="S24" s="36" t="s">
        <v>359</v>
      </c>
      <c r="T24" s="36" t="s">
        <v>361</v>
      </c>
      <c r="U24" s="36" t="s">
        <v>361</v>
      </c>
      <c r="V24" s="36">
        <v>90291786</v>
      </c>
      <c r="W24" s="36" t="s">
        <v>667</v>
      </c>
      <c r="X24" s="101">
        <f>VLOOKUP(D24,'[2]Tab Revistas '!$B:$N,13,0)</f>
        <v>74.63</v>
      </c>
      <c r="Y24" s="101">
        <f>VLOOKUP(D24,'[2]Tab Revistas '!$B:$U,20,0)</f>
        <v>103.17</v>
      </c>
      <c r="Z24" s="104">
        <f>VLOOKUP(D24,'[2]Tab Revistas '!$B:$M,12,0)</f>
        <v>72.81</v>
      </c>
      <c r="AA24" s="101">
        <f>VLOOKUP(D24,'[2]Tab Revistas '!$B:$T,19,0)</f>
        <v>100.66</v>
      </c>
      <c r="AB24" s="101">
        <f>VLOOKUP(D24,'[2]Tab Revistas '!$B:$K,10,0)</f>
        <v>71.930000000000007</v>
      </c>
      <c r="AC24" s="101">
        <f>VLOOKUP(D24,'[2]Tab Revistas '!$B:$S,17,0)</f>
        <v>99.44</v>
      </c>
      <c r="AD24" s="101">
        <f>VLOOKUP(D24,'[2]Tab Revistas '!$B:$L,11,0)</f>
        <v>72.37</v>
      </c>
      <c r="AE24" s="101">
        <f>VLOOKUP(D24,'[2]Tab Revistas '!$B:$S,18,0)</f>
        <v>100.05</v>
      </c>
      <c r="AF24" s="101">
        <f>VLOOKUP(D24,'[2]Tab Revistas '!$B:$J,9,0)</f>
        <v>67.849999999999994</v>
      </c>
      <c r="AG24" s="101">
        <f>VLOOKUP(D24,'[2]Tab Revistas '!$B:$Q,16,0)</f>
        <v>93.8</v>
      </c>
      <c r="AH24" s="17"/>
      <c r="AI24" s="17"/>
      <c r="AJ24" s="17"/>
      <c r="AK24" s="17"/>
      <c r="AL24" s="101">
        <f>VLOOKUP(D24,'[2]Tab Revistas '!$B:$O,14,0)</f>
        <v>72.81</v>
      </c>
      <c r="AM24" s="106">
        <f>VLOOKUP(D24,'[2]Tab Revistas '!$B:$V,21,0)</f>
        <v>100.66</v>
      </c>
      <c r="AN24" s="17"/>
      <c r="AO24" s="161"/>
      <c r="AP24" s="163"/>
      <c r="AQ24" s="11">
        <v>7896016807794</v>
      </c>
      <c r="AR24" s="127"/>
      <c r="AS24" s="101">
        <v>71.53</v>
      </c>
      <c r="AT24" s="101">
        <v>98.89</v>
      </c>
      <c r="AU24" s="104">
        <v>69.790000000000006</v>
      </c>
      <c r="AV24" s="101">
        <v>96.48</v>
      </c>
      <c r="AW24" s="101">
        <v>68.95</v>
      </c>
      <c r="AX24" s="101">
        <v>95.32</v>
      </c>
      <c r="AY24" s="101">
        <v>69.37</v>
      </c>
      <c r="AZ24" s="101">
        <v>95.9</v>
      </c>
      <c r="BA24" s="101">
        <v>65.03</v>
      </c>
      <c r="BB24" s="101">
        <v>89.9</v>
      </c>
      <c r="BC24" s="17"/>
      <c r="BD24" s="17"/>
      <c r="BE24" s="17"/>
      <c r="BF24" s="17"/>
      <c r="BG24" s="101">
        <v>69.790000000000006</v>
      </c>
      <c r="BH24" s="106">
        <v>96.48</v>
      </c>
      <c r="BI24" s="17"/>
      <c r="BJ24" s="183"/>
    </row>
    <row r="25" spans="1:62" ht="14.45" customHeight="1" x14ac:dyDescent="0.2">
      <c r="A25" s="11">
        <v>7896016807800</v>
      </c>
      <c r="B25" s="11">
        <v>1021602520078</v>
      </c>
      <c r="C25" s="11">
        <v>552817120063317</v>
      </c>
      <c r="D25" s="35" t="s">
        <v>687</v>
      </c>
      <c r="E25" s="92">
        <f>VLOOKUP(D25,[1]SAP_Revistas!$C:$Y,23,0)</f>
        <v>3</v>
      </c>
      <c r="F25" s="31" t="s">
        <v>26</v>
      </c>
      <c r="G25" s="12" t="s">
        <v>959</v>
      </c>
      <c r="H25" s="33" t="s">
        <v>50</v>
      </c>
      <c r="I25" s="13" t="s">
        <v>340</v>
      </c>
      <c r="J25" s="33" t="s">
        <v>62</v>
      </c>
      <c r="K25" s="36">
        <v>30049069</v>
      </c>
      <c r="L25" s="36" t="s">
        <v>358</v>
      </c>
      <c r="M25" s="33" t="s">
        <v>364</v>
      </c>
      <c r="N25" s="36" t="s">
        <v>632</v>
      </c>
      <c r="O25" s="36">
        <v>9819</v>
      </c>
      <c r="P25" s="36" t="s">
        <v>600</v>
      </c>
      <c r="Q25" s="36" t="s">
        <v>633</v>
      </c>
      <c r="R25" s="36" t="s">
        <v>361</v>
      </c>
      <c r="S25" s="36" t="s">
        <v>359</v>
      </c>
      <c r="T25" s="36" t="s">
        <v>361</v>
      </c>
      <c r="U25" s="36" t="s">
        <v>361</v>
      </c>
      <c r="V25" s="36">
        <v>90286472</v>
      </c>
      <c r="W25" s="36" t="s">
        <v>667</v>
      </c>
      <c r="X25" s="101">
        <f>VLOOKUP(D25,'[2]Tab Revistas '!$B:$N,13,0)</f>
        <v>223.91</v>
      </c>
      <c r="Y25" s="101">
        <f>VLOOKUP(D25,'[2]Tab Revistas '!$B:$U,20,0)</f>
        <v>309.54000000000002</v>
      </c>
      <c r="Z25" s="104">
        <f>VLOOKUP(D25,'[2]Tab Revistas '!$B:$M,12,0)</f>
        <v>218.45</v>
      </c>
      <c r="AA25" s="101">
        <f>VLOOKUP(D25,'[2]Tab Revistas '!$B:$T,19,0)</f>
        <v>301.99</v>
      </c>
      <c r="AB25" s="101">
        <f>VLOOKUP(D25,'[2]Tab Revistas '!$B:$K,10,0)</f>
        <v>215.81</v>
      </c>
      <c r="AC25" s="101">
        <f>VLOOKUP(D25,'[2]Tab Revistas '!$B:$S,17,0)</f>
        <v>298.33999999999997</v>
      </c>
      <c r="AD25" s="101">
        <f>VLOOKUP(D25,'[2]Tab Revistas '!$B:$L,11,0)</f>
        <v>217.12</v>
      </c>
      <c r="AE25" s="101">
        <f>VLOOKUP(D25,'[2]Tab Revistas '!$B:$S,18,0)</f>
        <v>300.16000000000003</v>
      </c>
      <c r="AF25" s="101">
        <f>VLOOKUP(D25,'[2]Tab Revistas '!$B:$J,9,0)</f>
        <v>203.55</v>
      </c>
      <c r="AG25" s="101">
        <f>VLOOKUP(D25,'[2]Tab Revistas '!$B:$Q,16,0)</f>
        <v>281.39999999999998</v>
      </c>
      <c r="AH25" s="17"/>
      <c r="AI25" s="17"/>
      <c r="AJ25" s="17"/>
      <c r="AK25" s="17"/>
      <c r="AL25" s="101">
        <f>VLOOKUP(D25,'[2]Tab Revistas '!$B:$O,14,0)</f>
        <v>218.45</v>
      </c>
      <c r="AM25" s="106">
        <f>VLOOKUP(D25,'[2]Tab Revistas '!$B:$V,21,0)</f>
        <v>301.99</v>
      </c>
      <c r="AN25" s="17"/>
      <c r="AO25" s="161"/>
      <c r="AP25" s="163"/>
      <c r="AQ25" s="11">
        <v>7896016807800</v>
      </c>
      <c r="AR25" s="127"/>
      <c r="AS25" s="101">
        <v>214.61</v>
      </c>
      <c r="AT25" s="101">
        <v>296.69</v>
      </c>
      <c r="AU25" s="104">
        <v>209.38</v>
      </c>
      <c r="AV25" s="101">
        <v>289.45999999999998</v>
      </c>
      <c r="AW25" s="101">
        <v>206.86</v>
      </c>
      <c r="AX25" s="101">
        <v>285.97000000000003</v>
      </c>
      <c r="AY25" s="101">
        <v>208.11</v>
      </c>
      <c r="AZ25" s="101">
        <v>287.7</v>
      </c>
      <c r="BA25" s="101">
        <v>195.1</v>
      </c>
      <c r="BB25" s="101">
        <v>269.70999999999998</v>
      </c>
      <c r="BC25" s="17"/>
      <c r="BD25" s="17"/>
      <c r="BE25" s="17"/>
      <c r="BF25" s="17"/>
      <c r="BG25" s="101">
        <v>209.38</v>
      </c>
      <c r="BH25" s="106">
        <v>289.45999999999998</v>
      </c>
      <c r="BI25" s="17"/>
      <c r="BJ25" s="183"/>
    </row>
    <row r="26" spans="1:62" ht="14.45" customHeight="1" x14ac:dyDescent="0.2">
      <c r="A26" s="11">
        <v>7891268103403</v>
      </c>
      <c r="B26" s="11">
        <v>1021602010010</v>
      </c>
      <c r="C26" s="11">
        <v>522236701153417</v>
      </c>
      <c r="D26" s="35" t="s">
        <v>688</v>
      </c>
      <c r="E26" s="92">
        <f>VLOOKUP(D26,[1]SAP_Revistas!$C:$Y,23,0)</f>
        <v>3</v>
      </c>
      <c r="F26" s="31" t="s">
        <v>27</v>
      </c>
      <c r="G26" s="12" t="s">
        <v>38</v>
      </c>
      <c r="H26" s="33" t="s">
        <v>51</v>
      </c>
      <c r="I26" s="13" t="s">
        <v>340</v>
      </c>
      <c r="J26" s="33" t="s">
        <v>62</v>
      </c>
      <c r="K26" s="36">
        <v>30043999</v>
      </c>
      <c r="L26" s="36" t="s">
        <v>358</v>
      </c>
      <c r="M26" s="36" t="s">
        <v>658</v>
      </c>
      <c r="N26" s="36" t="s">
        <v>634</v>
      </c>
      <c r="O26" s="36">
        <v>8047</v>
      </c>
      <c r="P26" s="36" t="s">
        <v>666</v>
      </c>
      <c r="Q26" s="36" t="s">
        <v>635</v>
      </c>
      <c r="R26" s="36" t="s">
        <v>657</v>
      </c>
      <c r="S26" s="36" t="s">
        <v>359</v>
      </c>
      <c r="T26" s="36" t="s">
        <v>361</v>
      </c>
      <c r="U26" s="36" t="s">
        <v>361</v>
      </c>
      <c r="V26" s="36">
        <v>90132068</v>
      </c>
      <c r="W26" s="36" t="s">
        <v>669</v>
      </c>
      <c r="X26" s="101">
        <f>VLOOKUP(D26,'[2]Tab Revistas '!$B:$N,13,0)</f>
        <v>614.08000000000004</v>
      </c>
      <c r="Y26" s="101">
        <f>VLOOKUP(D26,'[2]Tab Revistas '!$B:$U,20,0)</f>
        <v>848.93</v>
      </c>
      <c r="Z26" s="104">
        <f>VLOOKUP(D26,'[2]Tab Revistas '!$B:$M,12,0)</f>
        <v>599.11</v>
      </c>
      <c r="AA26" s="101">
        <f>VLOOKUP(D26,'[2]Tab Revistas '!$B:$T,19,0)</f>
        <v>828.23</v>
      </c>
      <c r="AB26" s="101">
        <f>VLOOKUP(D26,'[2]Tab Revistas '!$B:$K,10,0)</f>
        <v>591.89</v>
      </c>
      <c r="AC26" s="101">
        <f>VLOOKUP(D26,'[2]Tab Revistas '!$B:$S,17,0)</f>
        <v>818.25</v>
      </c>
      <c r="AD26" s="101">
        <f>VLOOKUP(D26,'[2]Tab Revistas '!$B:$L,11,0)</f>
        <v>595.47</v>
      </c>
      <c r="AE26" s="101">
        <f>VLOOKUP(D26,'[2]Tab Revistas '!$B:$S,18,0)</f>
        <v>823.2</v>
      </c>
      <c r="AF26" s="101">
        <f>VLOOKUP(D26,'[2]Tab Revistas '!$B:$J,9,0)</f>
        <v>558.26</v>
      </c>
      <c r="AG26" s="101">
        <f>VLOOKUP(D26,'[2]Tab Revistas '!$B:$Q,16,0)</f>
        <v>771.76</v>
      </c>
      <c r="AH26" s="17"/>
      <c r="AI26" s="17"/>
      <c r="AJ26" s="17"/>
      <c r="AK26" s="17"/>
      <c r="AL26" s="101">
        <f>VLOOKUP(D26,'[2]Tab Revistas '!$B:$O,14,0)</f>
        <v>599.11</v>
      </c>
      <c r="AM26" s="106">
        <f>VLOOKUP(D26,'[2]Tab Revistas '!$B:$V,21,0)</f>
        <v>828.23</v>
      </c>
      <c r="AN26" s="17"/>
      <c r="AO26" s="161"/>
      <c r="AP26" s="163"/>
      <c r="AQ26" s="11">
        <v>7891268103403</v>
      </c>
      <c r="AR26" s="127"/>
      <c r="AS26" s="101">
        <v>588.6</v>
      </c>
      <c r="AT26" s="101">
        <v>813.7</v>
      </c>
      <c r="AU26" s="104">
        <v>574.24</v>
      </c>
      <c r="AV26" s="101">
        <v>793.85</v>
      </c>
      <c r="AW26" s="101">
        <v>567.32000000000005</v>
      </c>
      <c r="AX26" s="101">
        <v>784.29</v>
      </c>
      <c r="AY26" s="101">
        <v>570.76</v>
      </c>
      <c r="AZ26" s="101">
        <v>789.04</v>
      </c>
      <c r="BA26" s="101">
        <v>535.09</v>
      </c>
      <c r="BB26" s="101">
        <v>739.73</v>
      </c>
      <c r="BC26" s="17"/>
      <c r="BD26" s="17"/>
      <c r="BE26" s="17"/>
      <c r="BF26" s="17"/>
      <c r="BG26" s="101">
        <v>574.24</v>
      </c>
      <c r="BH26" s="106">
        <v>793.85</v>
      </c>
      <c r="BI26" s="17"/>
      <c r="BJ26" s="183"/>
    </row>
    <row r="27" spans="1:62" ht="14.45" customHeight="1" x14ac:dyDescent="0.2">
      <c r="A27" s="11">
        <v>7891268103427</v>
      </c>
      <c r="B27" s="11">
        <v>1021602010029</v>
      </c>
      <c r="C27" s="11">
        <v>522236702151418</v>
      </c>
      <c r="D27" s="35" t="s">
        <v>689</v>
      </c>
      <c r="E27" s="92">
        <f>VLOOKUP(D27,[1]SAP_Revistas!$C:$Y,23,0)</f>
        <v>3</v>
      </c>
      <c r="F27" s="31" t="s">
        <v>27</v>
      </c>
      <c r="G27" s="12" t="s">
        <v>39</v>
      </c>
      <c r="H27" s="33" t="s">
        <v>51</v>
      </c>
      <c r="I27" s="13" t="s">
        <v>340</v>
      </c>
      <c r="J27" s="33" t="s">
        <v>62</v>
      </c>
      <c r="K27" s="36">
        <v>30043999</v>
      </c>
      <c r="L27" s="36" t="s">
        <v>358</v>
      </c>
      <c r="M27" s="36" t="s">
        <v>658</v>
      </c>
      <c r="N27" s="36" t="s">
        <v>634</v>
      </c>
      <c r="O27" s="36">
        <v>8047</v>
      </c>
      <c r="P27" s="36" t="s">
        <v>666</v>
      </c>
      <c r="Q27" s="36" t="s">
        <v>635</v>
      </c>
      <c r="R27" s="36" t="s">
        <v>657</v>
      </c>
      <c r="S27" s="36" t="s">
        <v>359</v>
      </c>
      <c r="T27" s="36" t="s">
        <v>361</v>
      </c>
      <c r="U27" s="36" t="s">
        <v>361</v>
      </c>
      <c r="V27" s="36">
        <v>90132092</v>
      </c>
      <c r="W27" s="36" t="s">
        <v>669</v>
      </c>
      <c r="X27" s="101">
        <f>VLOOKUP(D27,'[2]Tab Revistas '!$B:$N,13,0)</f>
        <v>1344.81</v>
      </c>
      <c r="Y27" s="101">
        <f>VLOOKUP(D27,'[2]Tab Revistas '!$B:$U,20,0)</f>
        <v>1859.12</v>
      </c>
      <c r="Z27" s="104">
        <f>VLOOKUP(D27,'[2]Tab Revistas '!$B:$M,12,0)</f>
        <v>1312.01</v>
      </c>
      <c r="AA27" s="101">
        <f>VLOOKUP(D27,'[2]Tab Revistas '!$B:$T,19,0)</f>
        <v>1813.78</v>
      </c>
      <c r="AB27" s="101">
        <f>VLOOKUP(D27,'[2]Tab Revistas '!$B:$K,10,0)</f>
        <v>1296.2</v>
      </c>
      <c r="AC27" s="101">
        <f>VLOOKUP(D27,'[2]Tab Revistas '!$B:$S,17,0)</f>
        <v>1791.92</v>
      </c>
      <c r="AD27" s="101">
        <f>VLOOKUP(D27,'[2]Tab Revistas '!$B:$L,11,0)</f>
        <v>1304.06</v>
      </c>
      <c r="AE27" s="101">
        <f>VLOOKUP(D27,'[2]Tab Revistas '!$B:$S,18,0)</f>
        <v>1802.79</v>
      </c>
      <c r="AF27" s="101">
        <f>VLOOKUP(D27,'[2]Tab Revistas '!$B:$J,9,0)</f>
        <v>1222.56</v>
      </c>
      <c r="AG27" s="101">
        <f>VLOOKUP(D27,'[2]Tab Revistas '!$B:$Q,16,0)</f>
        <v>1690.12</v>
      </c>
      <c r="AH27" s="17"/>
      <c r="AI27" s="17"/>
      <c r="AJ27" s="17"/>
      <c r="AK27" s="17"/>
      <c r="AL27" s="101">
        <f>VLOOKUP(D27,'[2]Tab Revistas '!$B:$O,14,0)</f>
        <v>1312.01</v>
      </c>
      <c r="AM27" s="106">
        <f>VLOOKUP(D27,'[2]Tab Revistas '!$B:$V,21,0)</f>
        <v>1813.78</v>
      </c>
      <c r="AN27" s="17"/>
      <c r="AO27" s="161"/>
      <c r="AP27" s="163"/>
      <c r="AQ27" s="11">
        <v>7891268103427</v>
      </c>
      <c r="AR27" s="127"/>
      <c r="AS27" s="101">
        <v>1289</v>
      </c>
      <c r="AT27" s="101">
        <v>1781.97</v>
      </c>
      <c r="AU27" s="104">
        <v>1257.56</v>
      </c>
      <c r="AV27" s="101">
        <v>1738.5</v>
      </c>
      <c r="AW27" s="101">
        <v>1242.4100000000001</v>
      </c>
      <c r="AX27" s="101">
        <v>1717.56</v>
      </c>
      <c r="AY27" s="101">
        <v>1249.94</v>
      </c>
      <c r="AZ27" s="101">
        <v>1727.97</v>
      </c>
      <c r="BA27" s="101">
        <v>1171.82</v>
      </c>
      <c r="BB27" s="101">
        <v>1619.97</v>
      </c>
      <c r="BC27" s="17"/>
      <c r="BD27" s="17"/>
      <c r="BE27" s="17"/>
      <c r="BF27" s="17"/>
      <c r="BG27" s="101">
        <v>1257.56</v>
      </c>
      <c r="BH27" s="106">
        <v>1738.5</v>
      </c>
      <c r="BI27" s="17"/>
      <c r="BJ27" s="183"/>
    </row>
    <row r="28" spans="1:62" ht="14.45" customHeight="1" x14ac:dyDescent="0.2">
      <c r="A28" s="11">
        <v>7891268103311</v>
      </c>
      <c r="B28" s="11">
        <v>1021602010266</v>
      </c>
      <c r="C28" s="11">
        <v>522236704152411</v>
      </c>
      <c r="D28" s="35" t="s">
        <v>690</v>
      </c>
      <c r="E28" s="92">
        <f>VLOOKUP(D28,[1]SAP_Revistas!$C:$Y,23,0)</f>
        <v>3</v>
      </c>
      <c r="F28" s="31" t="s">
        <v>27</v>
      </c>
      <c r="G28" s="12" t="s">
        <v>40</v>
      </c>
      <c r="H28" s="33" t="s">
        <v>51</v>
      </c>
      <c r="I28" s="13" t="s">
        <v>340</v>
      </c>
      <c r="J28" s="33" t="s">
        <v>62</v>
      </c>
      <c r="K28" s="36">
        <v>30043999</v>
      </c>
      <c r="L28" s="36" t="s">
        <v>358</v>
      </c>
      <c r="M28" s="36" t="s">
        <v>658</v>
      </c>
      <c r="N28" s="36" t="s">
        <v>634</v>
      </c>
      <c r="O28" s="36">
        <v>8047</v>
      </c>
      <c r="P28" s="36" t="s">
        <v>666</v>
      </c>
      <c r="Q28" s="36" t="s">
        <v>635</v>
      </c>
      <c r="R28" s="36" t="s">
        <v>657</v>
      </c>
      <c r="S28" s="36" t="s">
        <v>359</v>
      </c>
      <c r="T28" s="36" t="s">
        <v>361</v>
      </c>
      <c r="U28" s="36" t="s">
        <v>361</v>
      </c>
      <c r="V28" s="36">
        <v>90132076</v>
      </c>
      <c r="W28" s="36" t="s">
        <v>669</v>
      </c>
      <c r="X28" s="101">
        <f>VLOOKUP(D28,'[2]Tab Revistas '!$B:$N,13,0)</f>
        <v>614.08000000000004</v>
      </c>
      <c r="Y28" s="101">
        <f>VLOOKUP(D28,'[2]Tab Revistas '!$B:$U,20,0)</f>
        <v>848.93</v>
      </c>
      <c r="Z28" s="104">
        <f>VLOOKUP(D28,'[2]Tab Revistas '!$B:$M,12,0)</f>
        <v>599.11</v>
      </c>
      <c r="AA28" s="101">
        <f>VLOOKUP(D28,'[2]Tab Revistas '!$B:$T,19,0)</f>
        <v>828.23</v>
      </c>
      <c r="AB28" s="101">
        <f>VLOOKUP(D28,'[2]Tab Revistas '!$B:$K,10,0)</f>
        <v>591.89</v>
      </c>
      <c r="AC28" s="101">
        <f>VLOOKUP(D28,'[2]Tab Revistas '!$B:$S,17,0)</f>
        <v>818.25</v>
      </c>
      <c r="AD28" s="101">
        <f>VLOOKUP(D28,'[2]Tab Revistas '!$B:$L,11,0)</f>
        <v>595.47</v>
      </c>
      <c r="AE28" s="101">
        <f>VLOOKUP(D28,'[2]Tab Revistas '!$B:$S,18,0)</f>
        <v>823.2</v>
      </c>
      <c r="AF28" s="101">
        <f>VLOOKUP(D28,'[2]Tab Revistas '!$B:$J,9,0)</f>
        <v>558.26</v>
      </c>
      <c r="AG28" s="101">
        <f>VLOOKUP(D28,'[2]Tab Revistas '!$B:$Q,16,0)</f>
        <v>771.76</v>
      </c>
      <c r="AH28" s="17"/>
      <c r="AI28" s="17"/>
      <c r="AJ28" s="17"/>
      <c r="AK28" s="17"/>
      <c r="AL28" s="101">
        <f>VLOOKUP(D28,'[2]Tab Revistas '!$B:$O,14,0)</f>
        <v>599.11</v>
      </c>
      <c r="AM28" s="106">
        <f>VLOOKUP(D28,'[2]Tab Revistas '!$B:$V,21,0)</f>
        <v>828.23</v>
      </c>
      <c r="AN28" s="17"/>
      <c r="AO28" s="161"/>
      <c r="AP28" s="163"/>
      <c r="AQ28" s="11">
        <v>7891268103311</v>
      </c>
      <c r="AR28" s="127"/>
      <c r="AS28" s="101">
        <v>588.6</v>
      </c>
      <c r="AT28" s="101">
        <v>813.7</v>
      </c>
      <c r="AU28" s="104">
        <v>574.24</v>
      </c>
      <c r="AV28" s="101">
        <v>793.85</v>
      </c>
      <c r="AW28" s="101">
        <v>567.32000000000005</v>
      </c>
      <c r="AX28" s="101">
        <v>784.29</v>
      </c>
      <c r="AY28" s="101">
        <v>570.76</v>
      </c>
      <c r="AZ28" s="101">
        <v>789.04</v>
      </c>
      <c r="BA28" s="101">
        <v>535.09</v>
      </c>
      <c r="BB28" s="101">
        <v>739.73</v>
      </c>
      <c r="BC28" s="17"/>
      <c r="BD28" s="17"/>
      <c r="BE28" s="17"/>
      <c r="BF28" s="17"/>
      <c r="BG28" s="101">
        <v>574.24</v>
      </c>
      <c r="BH28" s="106">
        <v>793.85</v>
      </c>
      <c r="BI28" s="17"/>
      <c r="BJ28" s="183"/>
    </row>
    <row r="29" spans="1:62" ht="14.45" customHeight="1" x14ac:dyDescent="0.2">
      <c r="A29" s="11">
        <v>7891268103342</v>
      </c>
      <c r="B29" s="11">
        <v>1021602010282</v>
      </c>
      <c r="C29" s="11">
        <v>522236706155418</v>
      </c>
      <c r="D29" s="35" t="s">
        <v>691</v>
      </c>
      <c r="E29" s="92">
        <f>VLOOKUP(D29,[1]SAP_Revistas!$C:$Y,23,0)</f>
        <v>3</v>
      </c>
      <c r="F29" s="31" t="s">
        <v>27</v>
      </c>
      <c r="G29" s="12" t="s">
        <v>41</v>
      </c>
      <c r="H29" s="33" t="s">
        <v>51</v>
      </c>
      <c r="I29" s="13" t="s">
        <v>340</v>
      </c>
      <c r="J29" s="33" t="s">
        <v>62</v>
      </c>
      <c r="K29" s="36">
        <v>30043999</v>
      </c>
      <c r="L29" s="36" t="s">
        <v>358</v>
      </c>
      <c r="M29" s="36" t="s">
        <v>658</v>
      </c>
      <c r="N29" s="36" t="s">
        <v>634</v>
      </c>
      <c r="O29" s="36">
        <v>8047</v>
      </c>
      <c r="P29" s="36" t="s">
        <v>666</v>
      </c>
      <c r="Q29" s="36" t="s">
        <v>635</v>
      </c>
      <c r="R29" s="36" t="s">
        <v>657</v>
      </c>
      <c r="S29" s="36" t="s">
        <v>359</v>
      </c>
      <c r="T29" s="36" t="s">
        <v>361</v>
      </c>
      <c r="U29" s="36" t="s">
        <v>361</v>
      </c>
      <c r="V29" s="36">
        <v>90132106</v>
      </c>
      <c r="W29" s="36" t="s">
        <v>669</v>
      </c>
      <c r="X29" s="101">
        <f>VLOOKUP(D29,'[2]Tab Revistas '!$B:$N,13,0)</f>
        <v>1344.81</v>
      </c>
      <c r="Y29" s="101">
        <f>VLOOKUP(D29,'[2]Tab Revistas '!$B:$U,20,0)</f>
        <v>1859.12</v>
      </c>
      <c r="Z29" s="104">
        <f>VLOOKUP(D29,'[2]Tab Revistas '!$B:$M,12,0)</f>
        <v>1312.01</v>
      </c>
      <c r="AA29" s="101">
        <f>VLOOKUP(D29,'[2]Tab Revistas '!$B:$T,19,0)</f>
        <v>1813.78</v>
      </c>
      <c r="AB29" s="101">
        <f>VLOOKUP(D29,'[2]Tab Revistas '!$B:$K,10,0)</f>
        <v>1296.2</v>
      </c>
      <c r="AC29" s="101">
        <f>VLOOKUP(D29,'[2]Tab Revistas '!$B:$S,17,0)</f>
        <v>1791.92</v>
      </c>
      <c r="AD29" s="101">
        <f>VLOOKUP(D29,'[2]Tab Revistas '!$B:$L,11,0)</f>
        <v>1304.06</v>
      </c>
      <c r="AE29" s="101">
        <f>VLOOKUP(D29,'[2]Tab Revistas '!$B:$S,18,0)</f>
        <v>1802.79</v>
      </c>
      <c r="AF29" s="101">
        <f>VLOOKUP(D29,'[2]Tab Revistas '!$B:$J,9,0)</f>
        <v>1222.56</v>
      </c>
      <c r="AG29" s="101">
        <f>VLOOKUP(D29,'[2]Tab Revistas '!$B:$Q,16,0)</f>
        <v>1690.12</v>
      </c>
      <c r="AH29" s="17"/>
      <c r="AI29" s="17"/>
      <c r="AJ29" s="17"/>
      <c r="AK29" s="17"/>
      <c r="AL29" s="101">
        <f>VLOOKUP(D29,'[2]Tab Revistas '!$B:$O,14,0)</f>
        <v>1312.01</v>
      </c>
      <c r="AM29" s="106">
        <f>VLOOKUP(D29,'[2]Tab Revistas '!$B:$V,21,0)</f>
        <v>1813.78</v>
      </c>
      <c r="AN29" s="17"/>
      <c r="AO29" s="161"/>
      <c r="AP29" s="163"/>
      <c r="AQ29" s="11">
        <v>7891268103342</v>
      </c>
      <c r="AR29" s="127"/>
      <c r="AS29" s="101">
        <v>1289</v>
      </c>
      <c r="AT29" s="101">
        <v>1781.97</v>
      </c>
      <c r="AU29" s="104">
        <v>1257.56</v>
      </c>
      <c r="AV29" s="101">
        <v>1738.5</v>
      </c>
      <c r="AW29" s="101">
        <v>1242.4100000000001</v>
      </c>
      <c r="AX29" s="101">
        <v>1717.56</v>
      </c>
      <c r="AY29" s="101">
        <v>1249.94</v>
      </c>
      <c r="AZ29" s="101">
        <v>1727.97</v>
      </c>
      <c r="BA29" s="101">
        <v>1171.82</v>
      </c>
      <c r="BB29" s="101">
        <v>1619.97</v>
      </c>
      <c r="BC29" s="17"/>
      <c r="BD29" s="17"/>
      <c r="BE29" s="17"/>
      <c r="BF29" s="17"/>
      <c r="BG29" s="101">
        <v>1257.56</v>
      </c>
      <c r="BH29" s="106">
        <v>1738.5</v>
      </c>
      <c r="BI29" s="17"/>
      <c r="BJ29" s="183"/>
    </row>
    <row r="30" spans="1:62" ht="14.45" customHeight="1" x14ac:dyDescent="0.2">
      <c r="A30" s="11">
        <v>7891268111989</v>
      </c>
      <c r="B30" s="11">
        <v>1021602570032</v>
      </c>
      <c r="C30" s="11">
        <v>552818050064601</v>
      </c>
      <c r="D30" s="35" t="s">
        <v>1075</v>
      </c>
      <c r="E30" s="92">
        <f>VLOOKUP(D30,[1]SAP_Revistas!$C:$Y,23,0)</f>
        <v>1</v>
      </c>
      <c r="F30" s="31" t="s">
        <v>1066</v>
      </c>
      <c r="G30" s="12" t="s">
        <v>1067</v>
      </c>
      <c r="H30" s="33" t="s">
        <v>1070</v>
      </c>
      <c r="I30" s="13" t="s">
        <v>340</v>
      </c>
      <c r="J30" s="33" t="s">
        <v>63</v>
      </c>
      <c r="K30" s="71">
        <v>30049069</v>
      </c>
      <c r="L30" s="36" t="s">
        <v>358</v>
      </c>
      <c r="M30" s="36" t="s">
        <v>364</v>
      </c>
      <c r="N30" s="36" t="s">
        <v>1071</v>
      </c>
      <c r="O30" s="36">
        <v>11390</v>
      </c>
      <c r="P30" s="36" t="s">
        <v>1072</v>
      </c>
      <c r="Q30" s="36" t="s">
        <v>1073</v>
      </c>
      <c r="R30" s="36" t="s">
        <v>1074</v>
      </c>
      <c r="S30" s="36" t="s">
        <v>359</v>
      </c>
      <c r="T30" s="36"/>
      <c r="U30" s="36"/>
      <c r="V30" s="36"/>
      <c r="W30" s="36" t="s">
        <v>671</v>
      </c>
      <c r="X30" s="101">
        <f>VLOOKUP(D30,'[2]Tab Revistas '!$B:$N,13,0)</f>
        <v>16781.23</v>
      </c>
      <c r="Y30" s="101">
        <f>VLOOKUP(D30,'[2]Tab Revistas '!$B:$U,20,0)</f>
        <v>22336.38</v>
      </c>
      <c r="Z30" s="104">
        <f>VLOOKUP(D30,'[2]Tab Revistas '!$B:$M,12,0)</f>
        <v>16309.05</v>
      </c>
      <c r="AA30" s="101">
        <f>VLOOKUP(D30,'[2]Tab Revistas '!$B:$T,19,0)</f>
        <v>21728.69</v>
      </c>
      <c r="AB30" s="101">
        <f>VLOOKUP(D30,'[2]Tab Revistas '!$B:$K,10,0)</f>
        <v>16082.81</v>
      </c>
      <c r="AC30" s="101">
        <f>VLOOKUP(D30,'[2]Tab Revistas '!$B:$S,17,0)</f>
        <v>21437.17</v>
      </c>
      <c r="AD30" s="101">
        <f>VLOOKUP(D30,'[2]Tab Revistas '!$B:$L,11,0)</f>
        <v>16195.13</v>
      </c>
      <c r="AE30" s="101">
        <f>VLOOKUP(D30,'[2]Tab Revistas '!$B:$S,18,0)</f>
        <v>21581.94</v>
      </c>
      <c r="AF30" s="101">
        <f>VLOOKUP(D30,'[2]Tab Revistas '!$B:$J,9,0)</f>
        <v>15039.8</v>
      </c>
      <c r="AG30" s="101">
        <f>VLOOKUP(D30,'[2]Tab Revistas '!$B:$Q,16,0)</f>
        <v>20089.919999999998</v>
      </c>
      <c r="AH30" s="17"/>
      <c r="AI30" s="17"/>
      <c r="AJ30" s="17"/>
      <c r="AK30" s="17"/>
      <c r="AL30" s="101">
        <f>VLOOKUP(D30,'[2]Tab Revistas '!$B:$O,14,0)</f>
        <v>14171.21</v>
      </c>
      <c r="AM30" s="106">
        <f>VLOOKUP(D30,'[2]Tab Revistas '!$B:$V,21,0)</f>
        <v>19590.86</v>
      </c>
      <c r="AN30" s="17"/>
      <c r="AO30" s="161"/>
      <c r="AP30" s="163"/>
      <c r="AQ30" s="11">
        <v>7891268111989</v>
      </c>
      <c r="AR30" s="127"/>
      <c r="AS30" s="101">
        <v>16084.76</v>
      </c>
      <c r="AT30" s="101">
        <v>21409.35</v>
      </c>
      <c r="AU30" s="104">
        <v>15632.18</v>
      </c>
      <c r="AV30" s="101">
        <v>20826.88</v>
      </c>
      <c r="AW30" s="101">
        <v>15415.33</v>
      </c>
      <c r="AX30" s="101">
        <v>20547.47</v>
      </c>
      <c r="AY30" s="101">
        <v>15522.99</v>
      </c>
      <c r="AZ30" s="101">
        <v>20686.23</v>
      </c>
      <c r="BA30" s="101">
        <v>14415.61</v>
      </c>
      <c r="BB30" s="101">
        <v>19256.14</v>
      </c>
      <c r="BC30" s="17"/>
      <c r="BD30" s="17"/>
      <c r="BE30" s="17"/>
      <c r="BF30" s="17"/>
      <c r="BG30" s="101">
        <v>13583.07</v>
      </c>
      <c r="BH30" s="106">
        <v>18777.8</v>
      </c>
      <c r="BI30" s="17"/>
      <c r="BJ30" s="183"/>
    </row>
    <row r="31" spans="1:62" ht="14.45" customHeight="1" x14ac:dyDescent="0.2">
      <c r="A31" s="11">
        <v>7891268111996</v>
      </c>
      <c r="B31" s="11">
        <v>1021602570024</v>
      </c>
      <c r="C31" s="11">
        <v>552818050064701</v>
      </c>
      <c r="D31" s="35" t="s">
        <v>1077</v>
      </c>
      <c r="E31" s="92">
        <f>VLOOKUP(D31,[1]SAP_Revistas!$C:$Y,23,0)</f>
        <v>1</v>
      </c>
      <c r="F31" s="31" t="s">
        <v>1066</v>
      </c>
      <c r="G31" s="12" t="s">
        <v>1068</v>
      </c>
      <c r="H31" s="33" t="s">
        <v>1070</v>
      </c>
      <c r="I31" s="13" t="s">
        <v>340</v>
      </c>
      <c r="J31" s="33" t="s">
        <v>63</v>
      </c>
      <c r="K31" s="71">
        <v>30049069</v>
      </c>
      <c r="L31" s="36" t="s">
        <v>358</v>
      </c>
      <c r="M31" s="36" t="s">
        <v>364</v>
      </c>
      <c r="N31" s="36" t="s">
        <v>1071</v>
      </c>
      <c r="O31" s="36">
        <v>11390</v>
      </c>
      <c r="P31" s="36" t="s">
        <v>1072</v>
      </c>
      <c r="Q31" s="36" t="s">
        <v>1073</v>
      </c>
      <c r="R31" s="36" t="s">
        <v>1074</v>
      </c>
      <c r="S31" s="36" t="s">
        <v>359</v>
      </c>
      <c r="T31" s="36"/>
      <c r="U31" s="36"/>
      <c r="V31" s="36"/>
      <c r="W31" s="36" t="s">
        <v>671</v>
      </c>
      <c r="X31" s="101">
        <f>VLOOKUP(D31,'[2]Tab Revistas '!$B:$N,13,0)</f>
        <v>16781.23</v>
      </c>
      <c r="Y31" s="101">
        <f>VLOOKUP(D31,'[2]Tab Revistas '!$B:$U,20,0)</f>
        <v>22336.38</v>
      </c>
      <c r="Z31" s="104">
        <f>VLOOKUP(D31,'[2]Tab Revistas '!$B:$M,12,0)</f>
        <v>16309.05</v>
      </c>
      <c r="AA31" s="101">
        <f>VLOOKUP(D31,'[2]Tab Revistas '!$B:$T,19,0)</f>
        <v>21728.69</v>
      </c>
      <c r="AB31" s="101">
        <f>VLOOKUP(D31,'[2]Tab Revistas '!$B:$K,10,0)</f>
        <v>16082.81</v>
      </c>
      <c r="AC31" s="101">
        <f>VLOOKUP(D31,'[2]Tab Revistas '!$B:$S,17,0)</f>
        <v>21437.17</v>
      </c>
      <c r="AD31" s="101">
        <f>VLOOKUP(D31,'[2]Tab Revistas '!$B:$L,11,0)</f>
        <v>16195.13</v>
      </c>
      <c r="AE31" s="101">
        <f>VLOOKUP(D31,'[2]Tab Revistas '!$B:$S,18,0)</f>
        <v>21581.94</v>
      </c>
      <c r="AF31" s="101">
        <f>VLOOKUP(D31,'[2]Tab Revistas '!$B:$J,9,0)</f>
        <v>15039.8</v>
      </c>
      <c r="AG31" s="101">
        <f>VLOOKUP(D31,'[2]Tab Revistas '!$B:$Q,16,0)</f>
        <v>20089.919999999998</v>
      </c>
      <c r="AH31" s="17"/>
      <c r="AI31" s="17"/>
      <c r="AJ31" s="17"/>
      <c r="AK31" s="17"/>
      <c r="AL31" s="101">
        <f>VLOOKUP(D31,'[2]Tab Revistas '!$B:$O,14,0)</f>
        <v>14171.21</v>
      </c>
      <c r="AM31" s="106">
        <f>VLOOKUP(D31,'[2]Tab Revistas '!$B:$V,21,0)</f>
        <v>19590.86</v>
      </c>
      <c r="AN31" s="17"/>
      <c r="AO31" s="161"/>
      <c r="AP31" s="163"/>
      <c r="AQ31" s="11">
        <v>7891268111996</v>
      </c>
      <c r="AR31" s="127"/>
      <c r="AS31" s="101">
        <v>16084.76</v>
      </c>
      <c r="AT31" s="101">
        <v>21409.35</v>
      </c>
      <c r="AU31" s="104">
        <v>15632.18</v>
      </c>
      <c r="AV31" s="101">
        <v>20826.88</v>
      </c>
      <c r="AW31" s="101">
        <v>15415.33</v>
      </c>
      <c r="AX31" s="101">
        <v>20547.47</v>
      </c>
      <c r="AY31" s="101">
        <v>15522.99</v>
      </c>
      <c r="AZ31" s="101">
        <v>20686.23</v>
      </c>
      <c r="BA31" s="101">
        <v>14415.61</v>
      </c>
      <c r="BB31" s="101">
        <v>19256.14</v>
      </c>
      <c r="BC31" s="17"/>
      <c r="BD31" s="17"/>
      <c r="BE31" s="17"/>
      <c r="BF31" s="17"/>
      <c r="BG31" s="101">
        <v>13583.07</v>
      </c>
      <c r="BH31" s="106">
        <v>18777.8</v>
      </c>
      <c r="BI31" s="17"/>
      <c r="BJ31" s="183"/>
    </row>
    <row r="32" spans="1:62" ht="14.45" customHeight="1" x14ac:dyDescent="0.2">
      <c r="A32" s="11">
        <v>7891268112009</v>
      </c>
      <c r="B32" s="11">
        <v>1021602570016</v>
      </c>
      <c r="C32" s="11">
        <v>552818050064801</v>
      </c>
      <c r="D32" s="35" t="s">
        <v>1076</v>
      </c>
      <c r="E32" s="92">
        <f>VLOOKUP(D32,[1]SAP_Revistas!$C:$Y,23,0)</f>
        <v>1</v>
      </c>
      <c r="F32" s="31" t="s">
        <v>1066</v>
      </c>
      <c r="G32" s="12" t="s">
        <v>1069</v>
      </c>
      <c r="H32" s="33" t="s">
        <v>1070</v>
      </c>
      <c r="I32" s="13" t="s">
        <v>340</v>
      </c>
      <c r="J32" s="33" t="s">
        <v>63</v>
      </c>
      <c r="K32" s="71">
        <v>30049069</v>
      </c>
      <c r="L32" s="36" t="s">
        <v>358</v>
      </c>
      <c r="M32" s="36" t="s">
        <v>364</v>
      </c>
      <c r="N32" s="36" t="s">
        <v>1071</v>
      </c>
      <c r="O32" s="36">
        <v>11390</v>
      </c>
      <c r="P32" s="36" t="s">
        <v>1072</v>
      </c>
      <c r="Q32" s="36" t="s">
        <v>1073</v>
      </c>
      <c r="R32" s="36" t="s">
        <v>1074</v>
      </c>
      <c r="S32" s="36" t="s">
        <v>359</v>
      </c>
      <c r="T32" s="36"/>
      <c r="U32" s="36"/>
      <c r="V32" s="36"/>
      <c r="W32" s="36" t="s">
        <v>671</v>
      </c>
      <c r="X32" s="101">
        <f>VLOOKUP(D32,'[2]Tab Revistas '!$B:$N,13,0)</f>
        <v>16781.23</v>
      </c>
      <c r="Y32" s="101">
        <f>VLOOKUP(D32,'[2]Tab Revistas '!$B:$U,20,0)</f>
        <v>22336.38</v>
      </c>
      <c r="Z32" s="104">
        <f>VLOOKUP(D32,'[2]Tab Revistas '!$B:$M,12,0)</f>
        <v>16309.05</v>
      </c>
      <c r="AA32" s="101">
        <f>VLOOKUP(D32,'[2]Tab Revistas '!$B:$T,19,0)</f>
        <v>21728.69</v>
      </c>
      <c r="AB32" s="101">
        <f>VLOOKUP(D32,'[2]Tab Revistas '!$B:$K,10,0)</f>
        <v>16082.81</v>
      </c>
      <c r="AC32" s="101">
        <f>VLOOKUP(D32,'[2]Tab Revistas '!$B:$S,17,0)</f>
        <v>21437.17</v>
      </c>
      <c r="AD32" s="101">
        <f>VLOOKUP(D32,'[2]Tab Revistas '!$B:$L,11,0)</f>
        <v>16195.13</v>
      </c>
      <c r="AE32" s="101">
        <f>VLOOKUP(D32,'[2]Tab Revistas '!$B:$S,18,0)</f>
        <v>21581.94</v>
      </c>
      <c r="AF32" s="101">
        <f>VLOOKUP(D32,'[2]Tab Revistas '!$B:$J,9,0)</f>
        <v>15039.8</v>
      </c>
      <c r="AG32" s="101">
        <f>VLOOKUP(D32,'[2]Tab Revistas '!$B:$Q,16,0)</f>
        <v>20089.919999999998</v>
      </c>
      <c r="AH32" s="17"/>
      <c r="AI32" s="17"/>
      <c r="AJ32" s="17"/>
      <c r="AK32" s="17"/>
      <c r="AL32" s="101">
        <f>VLOOKUP(D32,'[2]Tab Revistas '!$B:$O,14,0)</f>
        <v>14171.21</v>
      </c>
      <c r="AM32" s="106">
        <f>VLOOKUP(D32,'[2]Tab Revistas '!$B:$V,21,0)</f>
        <v>19590.86</v>
      </c>
      <c r="AN32" s="17"/>
      <c r="AO32" s="161"/>
      <c r="AP32" s="163"/>
      <c r="AQ32" s="11">
        <v>7891268112009</v>
      </c>
      <c r="AR32" s="127"/>
      <c r="AS32" s="101">
        <v>16084.76</v>
      </c>
      <c r="AT32" s="101">
        <v>21409.35</v>
      </c>
      <c r="AU32" s="104">
        <v>15632.18</v>
      </c>
      <c r="AV32" s="101">
        <v>20826.88</v>
      </c>
      <c r="AW32" s="101">
        <v>15415.33</v>
      </c>
      <c r="AX32" s="101">
        <v>20547.47</v>
      </c>
      <c r="AY32" s="101">
        <v>15522.99</v>
      </c>
      <c r="AZ32" s="101">
        <v>20686.23</v>
      </c>
      <c r="BA32" s="101">
        <v>14415.61</v>
      </c>
      <c r="BB32" s="101">
        <v>19256.14</v>
      </c>
      <c r="BC32" s="17"/>
      <c r="BD32" s="17"/>
      <c r="BE32" s="17"/>
      <c r="BF32" s="17"/>
      <c r="BG32" s="101">
        <v>13583.07</v>
      </c>
      <c r="BH32" s="106">
        <v>18777.8</v>
      </c>
      <c r="BI32" s="17"/>
      <c r="BJ32" s="183"/>
    </row>
    <row r="33" spans="1:62" ht="14.45" customHeight="1" x14ac:dyDescent="0.2">
      <c r="A33" s="11">
        <v>7891268104233</v>
      </c>
      <c r="B33" s="11">
        <v>1021602400064</v>
      </c>
      <c r="C33" s="11">
        <v>522216030058601</v>
      </c>
      <c r="D33" s="35" t="s">
        <v>692</v>
      </c>
      <c r="E33" s="92">
        <f>VLOOKUP(D33,[1]SAP_Revistas!$C:$Y,23,0)</f>
        <v>1</v>
      </c>
      <c r="F33" s="31" t="s">
        <v>28</v>
      </c>
      <c r="G33" s="12" t="s">
        <v>42</v>
      </c>
      <c r="H33" s="33" t="s">
        <v>52</v>
      </c>
      <c r="I33" s="13" t="s">
        <v>340</v>
      </c>
      <c r="J33" s="33" t="s">
        <v>62</v>
      </c>
      <c r="K33" s="36">
        <v>30049099</v>
      </c>
      <c r="L33" s="36" t="s">
        <v>358</v>
      </c>
      <c r="M33" s="33" t="s">
        <v>364</v>
      </c>
      <c r="N33" s="36" t="s">
        <v>636</v>
      </c>
      <c r="O33" s="36">
        <v>10615</v>
      </c>
      <c r="P33" s="36" t="s">
        <v>589</v>
      </c>
      <c r="Q33" s="36" t="s">
        <v>637</v>
      </c>
      <c r="R33" s="36" t="s">
        <v>361</v>
      </c>
      <c r="S33" s="36" t="s">
        <v>359</v>
      </c>
      <c r="T33" s="36" t="s">
        <v>361</v>
      </c>
      <c r="U33" s="36" t="s">
        <v>361</v>
      </c>
      <c r="V33" s="36">
        <v>90339959</v>
      </c>
      <c r="W33" s="36" t="s">
        <v>667</v>
      </c>
      <c r="X33" s="101">
        <f>VLOOKUP(D33,'[2]Tab Revistas '!$B:$N,13,0)</f>
        <v>10661.45</v>
      </c>
      <c r="Y33" s="101">
        <f>VLOOKUP(D33,'[2]Tab Revistas '!$B:$U,20,0)</f>
        <v>14738.82</v>
      </c>
      <c r="Z33" s="104">
        <f>VLOOKUP(D33,'[2]Tab Revistas '!$B:$M,12,0)</f>
        <v>10401.42</v>
      </c>
      <c r="AA33" s="101">
        <f>VLOOKUP(D33,'[2]Tab Revistas '!$B:$T,19,0)</f>
        <v>14379.35</v>
      </c>
      <c r="AB33" s="101">
        <f>VLOOKUP(D33,'[2]Tab Revistas '!$B:$K,10,0)</f>
        <v>10276.1</v>
      </c>
      <c r="AC33" s="101">
        <f>VLOOKUP(D33,'[2]Tab Revistas '!$B:$S,17,0)</f>
        <v>14206.1</v>
      </c>
      <c r="AD33" s="101">
        <f>VLOOKUP(D33,'[2]Tab Revistas '!$B:$L,11,0)</f>
        <v>10338.370000000001</v>
      </c>
      <c r="AE33" s="101">
        <f>VLOOKUP(D33,'[2]Tab Revistas '!$B:$S,18,0)</f>
        <v>14292.19</v>
      </c>
      <c r="AF33" s="101">
        <f>VLOOKUP(D33,'[2]Tab Revistas '!$B:$J,9,0)</f>
        <v>9692.23</v>
      </c>
      <c r="AG33" s="101">
        <f>VLOOKUP(D33,'[2]Tab Revistas '!$B:$Q,16,0)</f>
        <v>13398.93</v>
      </c>
      <c r="AH33" s="17"/>
      <c r="AI33" s="17"/>
      <c r="AJ33" s="17"/>
      <c r="AK33" s="17"/>
      <c r="AL33" s="101">
        <f>VLOOKUP(D33,'[2]Tab Revistas '!$B:$O,14,0)</f>
        <v>10401.42</v>
      </c>
      <c r="AM33" s="106">
        <f>VLOOKUP(D33,'[2]Tab Revistas '!$B:$V,21,0)</f>
        <v>14379.35</v>
      </c>
      <c r="AN33" s="17"/>
      <c r="AO33" s="161"/>
      <c r="AP33" s="163"/>
      <c r="AQ33" s="11">
        <v>7891268104233</v>
      </c>
      <c r="AR33" s="127"/>
      <c r="AS33" s="101">
        <v>10218.969999999999</v>
      </c>
      <c r="AT33" s="101">
        <v>14127.13</v>
      </c>
      <c r="AU33" s="104">
        <v>9969.73</v>
      </c>
      <c r="AV33" s="101">
        <v>13782.57</v>
      </c>
      <c r="AW33" s="101">
        <v>9849.61</v>
      </c>
      <c r="AX33" s="101">
        <v>13616.51</v>
      </c>
      <c r="AY33" s="101">
        <v>9909.2999999999993</v>
      </c>
      <c r="AZ33" s="101">
        <v>13699.03</v>
      </c>
      <c r="BA33" s="101">
        <v>9289.9699999999993</v>
      </c>
      <c r="BB33" s="101">
        <v>12842.84</v>
      </c>
      <c r="BC33" s="17"/>
      <c r="BD33" s="17"/>
      <c r="BE33" s="17"/>
      <c r="BF33" s="17"/>
      <c r="BG33" s="101">
        <v>9969.73</v>
      </c>
      <c r="BH33" s="106">
        <v>13782.57</v>
      </c>
      <c r="BI33" s="17"/>
      <c r="BJ33" s="183"/>
    </row>
    <row r="34" spans="1:62" ht="14.45" customHeight="1" x14ac:dyDescent="0.2">
      <c r="A34" s="11">
        <v>7891268104257</v>
      </c>
      <c r="B34" s="11">
        <v>1021602400080</v>
      </c>
      <c r="C34" s="11">
        <v>522216030058701</v>
      </c>
      <c r="D34" s="35" t="s">
        <v>693</v>
      </c>
      <c r="E34" s="92">
        <f>VLOOKUP(D34,[1]SAP_Revistas!$C:$Y,23,0)</f>
        <v>1</v>
      </c>
      <c r="F34" s="31" t="s">
        <v>28</v>
      </c>
      <c r="G34" s="12" t="s">
        <v>43</v>
      </c>
      <c r="H34" s="38" t="s">
        <v>52</v>
      </c>
      <c r="I34" s="13" t="s">
        <v>340</v>
      </c>
      <c r="J34" s="33" t="s">
        <v>62</v>
      </c>
      <c r="K34" s="36">
        <v>30049099</v>
      </c>
      <c r="L34" s="36" t="s">
        <v>358</v>
      </c>
      <c r="M34" s="33" t="s">
        <v>364</v>
      </c>
      <c r="N34" s="36" t="s">
        <v>636</v>
      </c>
      <c r="O34" s="36">
        <v>10615</v>
      </c>
      <c r="P34" s="36" t="s">
        <v>589</v>
      </c>
      <c r="Q34" s="36" t="s">
        <v>637</v>
      </c>
      <c r="R34" s="36" t="s">
        <v>361</v>
      </c>
      <c r="S34" s="36" t="s">
        <v>359</v>
      </c>
      <c r="T34" s="36" t="s">
        <v>361</v>
      </c>
      <c r="U34" s="36" t="s">
        <v>361</v>
      </c>
      <c r="V34" s="36">
        <v>90339967</v>
      </c>
      <c r="W34" s="36" t="s">
        <v>667</v>
      </c>
      <c r="X34" s="101">
        <f>VLOOKUP(D34,'[2]Tab Revistas '!$B:$N,13,0)</f>
        <v>17762.080000000002</v>
      </c>
      <c r="Y34" s="101">
        <f>VLOOKUP(D34,'[2]Tab Revistas '!$B:$U,20,0)</f>
        <v>24555.03</v>
      </c>
      <c r="Z34" s="104">
        <f>VLOOKUP(D34,'[2]Tab Revistas '!$B:$M,12,0)</f>
        <v>17328.86</v>
      </c>
      <c r="AA34" s="101">
        <f>VLOOKUP(D34,'[2]Tab Revistas '!$B:$T,19,0)</f>
        <v>23956.13</v>
      </c>
      <c r="AB34" s="101">
        <f>VLOOKUP(D34,'[2]Tab Revistas '!$B:$K,10,0)</f>
        <v>17120.080000000002</v>
      </c>
      <c r="AC34" s="101">
        <f>VLOOKUP(D34,'[2]Tab Revistas '!$B:$S,17,0)</f>
        <v>23667.5</v>
      </c>
      <c r="AD34" s="101">
        <f>VLOOKUP(D34,'[2]Tab Revistas '!$B:$L,11,0)</f>
        <v>17223.82</v>
      </c>
      <c r="AE34" s="101">
        <f>VLOOKUP(D34,'[2]Tab Revistas '!$B:$S,18,0)</f>
        <v>23810.92</v>
      </c>
      <c r="AF34" s="101">
        <f>VLOOKUP(D34,'[2]Tab Revistas '!$B:$J,9,0)</f>
        <v>16147.34</v>
      </c>
      <c r="AG34" s="101">
        <f>VLOOKUP(D34,'[2]Tab Revistas '!$B:$Q,16,0)</f>
        <v>22322.75</v>
      </c>
      <c r="AH34" s="17"/>
      <c r="AI34" s="17"/>
      <c r="AJ34" s="17"/>
      <c r="AK34" s="17"/>
      <c r="AL34" s="101">
        <f>VLOOKUP(D34,'[2]Tab Revistas '!$B:$O,14,0)</f>
        <v>17328.86</v>
      </c>
      <c r="AM34" s="106">
        <f>VLOOKUP(D34,'[2]Tab Revistas '!$B:$V,21,0)</f>
        <v>23956.13</v>
      </c>
      <c r="AN34" s="17"/>
      <c r="AO34" s="161"/>
      <c r="AP34" s="163"/>
      <c r="AQ34" s="11">
        <v>7891268104257</v>
      </c>
      <c r="AR34" s="127"/>
      <c r="AS34" s="101">
        <v>17024.900000000001</v>
      </c>
      <c r="AT34" s="101">
        <v>23535.93</v>
      </c>
      <c r="AU34" s="104">
        <v>16609.66</v>
      </c>
      <c r="AV34" s="101">
        <v>22961.88</v>
      </c>
      <c r="AW34" s="101">
        <v>16409.55</v>
      </c>
      <c r="AX34" s="101">
        <v>22685.24</v>
      </c>
      <c r="AY34" s="101">
        <v>16508.990000000002</v>
      </c>
      <c r="AZ34" s="101">
        <v>22822.71</v>
      </c>
      <c r="BA34" s="101">
        <v>15477.18</v>
      </c>
      <c r="BB34" s="101">
        <v>21396.29</v>
      </c>
      <c r="BC34" s="17"/>
      <c r="BD34" s="17"/>
      <c r="BE34" s="17"/>
      <c r="BF34" s="17"/>
      <c r="BG34" s="101">
        <v>16609.66</v>
      </c>
      <c r="BH34" s="106">
        <v>22961.88</v>
      </c>
      <c r="BI34" s="17"/>
      <c r="BJ34" s="183"/>
    </row>
    <row r="35" spans="1:62" ht="14.45" customHeight="1" x14ac:dyDescent="0.2">
      <c r="A35" s="11">
        <v>7891268116083</v>
      </c>
      <c r="B35" s="11">
        <v>1021601550437</v>
      </c>
      <c r="C35" s="11">
        <v>522216040058903</v>
      </c>
      <c r="D35" s="35" t="s">
        <v>694</v>
      </c>
      <c r="E35" s="92">
        <f>VLOOKUP(D35,[1]SAP_Revistas!$C:$Y,23,0)</f>
        <v>1</v>
      </c>
      <c r="F35" s="33" t="s">
        <v>29</v>
      </c>
      <c r="G35" s="20" t="s">
        <v>937</v>
      </c>
      <c r="H35" s="33" t="s">
        <v>53</v>
      </c>
      <c r="I35" s="13" t="s">
        <v>340</v>
      </c>
      <c r="J35" s="33" t="s">
        <v>62</v>
      </c>
      <c r="K35" s="36">
        <v>30049099</v>
      </c>
      <c r="L35" s="36" t="s">
        <v>358</v>
      </c>
      <c r="M35" s="33" t="s">
        <v>364</v>
      </c>
      <c r="N35" s="36" t="s">
        <v>638</v>
      </c>
      <c r="O35" s="36">
        <v>7343</v>
      </c>
      <c r="P35" s="41" t="s">
        <v>606</v>
      </c>
      <c r="Q35" s="36" t="s">
        <v>639</v>
      </c>
      <c r="R35" s="36" t="s">
        <v>579</v>
      </c>
      <c r="S35" s="36" t="s">
        <v>359</v>
      </c>
      <c r="T35" s="36" t="s">
        <v>361</v>
      </c>
      <c r="U35" s="36" t="s">
        <v>361</v>
      </c>
      <c r="V35" s="36">
        <v>90339983</v>
      </c>
      <c r="W35" s="36" t="s">
        <v>667</v>
      </c>
      <c r="X35" s="101">
        <f>VLOOKUP(D35,'[2]Tab Revistas '!$B:$N,13,0)</f>
        <v>13.38</v>
      </c>
      <c r="Y35" s="101">
        <f>VLOOKUP(D35,'[2]Tab Revistas '!$B:$U,20,0)</f>
        <v>18.5</v>
      </c>
      <c r="Z35" s="104">
        <f>VLOOKUP(D35,'[2]Tab Revistas '!$B:$M,12,0)</f>
        <v>13.05</v>
      </c>
      <c r="AA35" s="101">
        <f>VLOOKUP(D35,'[2]Tab Revistas '!$B:$T,19,0)</f>
        <v>18.04</v>
      </c>
      <c r="AB35" s="101">
        <f>VLOOKUP(D35,'[2]Tab Revistas '!$B:$K,10,0)</f>
        <v>12.89</v>
      </c>
      <c r="AC35" s="101">
        <f>VLOOKUP(D35,'[2]Tab Revistas '!$B:$S,17,0)</f>
        <v>17.82</v>
      </c>
      <c r="AD35" s="101">
        <f>VLOOKUP(D35,'[2]Tab Revistas '!$B:$L,11,0)</f>
        <v>12.97</v>
      </c>
      <c r="AE35" s="101">
        <f>VLOOKUP(D35,'[2]Tab Revistas '!$B:$S,18,0)</f>
        <v>17.93</v>
      </c>
      <c r="AF35" s="101">
        <f>VLOOKUP(D35,'[2]Tab Revistas '!$B:$J,9,0)</f>
        <v>12.16</v>
      </c>
      <c r="AG35" s="101">
        <f>VLOOKUP(D35,'[2]Tab Revistas '!$B:$Q,16,0)</f>
        <v>16.809999999999999</v>
      </c>
      <c r="AH35" s="17"/>
      <c r="AI35" s="17"/>
      <c r="AJ35" s="17"/>
      <c r="AK35" s="17"/>
      <c r="AL35" s="101">
        <f>VLOOKUP(D35,'[2]Tab Revistas '!$B:$O,14,0)</f>
        <v>13.05</v>
      </c>
      <c r="AM35" s="106">
        <f>VLOOKUP(D35,'[2]Tab Revistas '!$B:$V,21,0)</f>
        <v>18.04</v>
      </c>
      <c r="AN35" s="17"/>
      <c r="AO35" s="161"/>
      <c r="AP35" s="163"/>
      <c r="AQ35" s="11">
        <v>7891268116083</v>
      </c>
      <c r="AR35" s="127"/>
      <c r="AS35" s="101">
        <v>12.82</v>
      </c>
      <c r="AT35" s="101">
        <v>17.72</v>
      </c>
      <c r="AU35" s="104">
        <v>12.51</v>
      </c>
      <c r="AV35" s="101">
        <v>17.29</v>
      </c>
      <c r="AW35" s="101">
        <v>12.36</v>
      </c>
      <c r="AX35" s="101">
        <v>17.09</v>
      </c>
      <c r="AY35" s="101">
        <v>12.43</v>
      </c>
      <c r="AZ35" s="101">
        <v>17.18</v>
      </c>
      <c r="BA35" s="101">
        <v>11.66</v>
      </c>
      <c r="BB35" s="101">
        <v>16.12</v>
      </c>
      <c r="BC35" s="17"/>
      <c r="BD35" s="17"/>
      <c r="BE35" s="17"/>
      <c r="BF35" s="17"/>
      <c r="BG35" s="101">
        <v>12.51</v>
      </c>
      <c r="BH35" s="106">
        <v>17.29</v>
      </c>
      <c r="BI35" s="17"/>
      <c r="BJ35" s="183"/>
    </row>
    <row r="36" spans="1:62" ht="14.45" customHeight="1" x14ac:dyDescent="0.2">
      <c r="A36" s="11">
        <v>7891268116243</v>
      </c>
      <c r="B36" s="11">
        <v>1021601550127</v>
      </c>
      <c r="C36" s="11">
        <v>522242437111314</v>
      </c>
      <c r="D36" s="35" t="s">
        <v>695</v>
      </c>
      <c r="E36" s="92">
        <f>VLOOKUP(D36,[1]SAP_Revistas!$C:$Y,23,0)</f>
        <v>1</v>
      </c>
      <c r="F36" s="34" t="s">
        <v>29</v>
      </c>
      <c r="G36" s="20" t="s">
        <v>938</v>
      </c>
      <c r="H36" s="33" t="s">
        <v>53</v>
      </c>
      <c r="I36" s="13" t="s">
        <v>340</v>
      </c>
      <c r="J36" s="33" t="s">
        <v>62</v>
      </c>
      <c r="K36" s="36">
        <v>30049099</v>
      </c>
      <c r="L36" s="36" t="s">
        <v>358</v>
      </c>
      <c r="M36" s="33" t="s">
        <v>364</v>
      </c>
      <c r="N36" s="36" t="s">
        <v>638</v>
      </c>
      <c r="O36" s="36">
        <v>7343</v>
      </c>
      <c r="P36" s="41" t="s">
        <v>606</v>
      </c>
      <c r="Q36" s="36" t="s">
        <v>639</v>
      </c>
      <c r="R36" s="36" t="s">
        <v>579</v>
      </c>
      <c r="S36" s="36" t="s">
        <v>359</v>
      </c>
      <c r="T36" s="36" t="s">
        <v>361</v>
      </c>
      <c r="U36" s="36" t="s">
        <v>361</v>
      </c>
      <c r="V36" s="36">
        <v>90132734</v>
      </c>
      <c r="W36" s="36" t="s">
        <v>667</v>
      </c>
      <c r="X36" s="101">
        <f>VLOOKUP(D36,'[2]Tab Revistas '!$B:$N,13,0)</f>
        <v>55.05</v>
      </c>
      <c r="Y36" s="101">
        <f>VLOOKUP(D36,'[2]Tab Revistas '!$B:$U,20,0)</f>
        <v>76.099999999999994</v>
      </c>
      <c r="Z36" s="104">
        <f>VLOOKUP(D36,'[2]Tab Revistas '!$B:$M,12,0)</f>
        <v>53.71</v>
      </c>
      <c r="AA36" s="101">
        <f>VLOOKUP(D36,'[2]Tab Revistas '!$B:$T,19,0)</f>
        <v>74.25</v>
      </c>
      <c r="AB36" s="101">
        <f>VLOOKUP(D36,'[2]Tab Revistas '!$B:$K,10,0)</f>
        <v>53.06</v>
      </c>
      <c r="AC36" s="101">
        <f>VLOOKUP(D36,'[2]Tab Revistas '!$B:$S,17,0)</f>
        <v>73.349999999999994</v>
      </c>
      <c r="AD36" s="101">
        <f>VLOOKUP(D36,'[2]Tab Revistas '!$B:$L,11,0)</f>
        <v>53.38</v>
      </c>
      <c r="AE36" s="101">
        <f>VLOOKUP(D36,'[2]Tab Revistas '!$B:$S,18,0)</f>
        <v>73.790000000000006</v>
      </c>
      <c r="AF36" s="101">
        <f>VLOOKUP(D36,'[2]Tab Revistas '!$B:$J,9,0)</f>
        <v>50.05</v>
      </c>
      <c r="AG36" s="101">
        <f>VLOOKUP(D36,'[2]Tab Revistas '!$B:$Q,16,0)</f>
        <v>69.19</v>
      </c>
      <c r="AH36" s="17"/>
      <c r="AI36" s="17"/>
      <c r="AJ36" s="17"/>
      <c r="AK36" s="17"/>
      <c r="AL36" s="101">
        <f>VLOOKUP(D36,'[2]Tab Revistas '!$B:$O,14,0)</f>
        <v>53.71</v>
      </c>
      <c r="AM36" s="106">
        <f>VLOOKUP(D36,'[2]Tab Revistas '!$B:$V,21,0)</f>
        <v>74.25</v>
      </c>
      <c r="AN36" s="17"/>
      <c r="AO36" s="161"/>
      <c r="AP36" s="163"/>
      <c r="AQ36" s="11">
        <v>7891268116243</v>
      </c>
      <c r="AR36" s="127"/>
      <c r="AS36" s="101">
        <v>52.77</v>
      </c>
      <c r="AT36" s="101">
        <v>72.95</v>
      </c>
      <c r="AU36" s="104">
        <v>51.48</v>
      </c>
      <c r="AV36" s="101">
        <v>71.17</v>
      </c>
      <c r="AW36" s="101">
        <v>50.86</v>
      </c>
      <c r="AX36" s="101">
        <v>70.31</v>
      </c>
      <c r="AY36" s="101">
        <v>51.17</v>
      </c>
      <c r="AZ36" s="101">
        <v>70.739999999999995</v>
      </c>
      <c r="BA36" s="101">
        <v>47.97</v>
      </c>
      <c r="BB36" s="101">
        <v>66.319999999999993</v>
      </c>
      <c r="BC36" s="17"/>
      <c r="BD36" s="17"/>
      <c r="BE36" s="17"/>
      <c r="BF36" s="17"/>
      <c r="BG36" s="101">
        <v>51.48</v>
      </c>
      <c r="BH36" s="106">
        <v>71.17</v>
      </c>
      <c r="BI36" s="17"/>
      <c r="BJ36" s="183"/>
    </row>
    <row r="37" spans="1:62" ht="14.45" customHeight="1" x14ac:dyDescent="0.2">
      <c r="A37" s="11">
        <v>7891268116250</v>
      </c>
      <c r="B37" s="11">
        <v>1021601550143</v>
      </c>
      <c r="C37" s="11">
        <v>522242439112318</v>
      </c>
      <c r="D37" s="35" t="s">
        <v>696</v>
      </c>
      <c r="E37" s="92">
        <f>VLOOKUP(D37,[1]SAP_Revistas!$C:$Y,23,0)</f>
        <v>1</v>
      </c>
      <c r="F37" s="34" t="s">
        <v>29</v>
      </c>
      <c r="G37" s="20" t="s">
        <v>939</v>
      </c>
      <c r="H37" s="33" t="s">
        <v>53</v>
      </c>
      <c r="I37" s="13" t="s">
        <v>340</v>
      </c>
      <c r="J37" s="33" t="s">
        <v>62</v>
      </c>
      <c r="K37" s="36">
        <v>30049099</v>
      </c>
      <c r="L37" s="36" t="s">
        <v>358</v>
      </c>
      <c r="M37" s="33" t="s">
        <v>364</v>
      </c>
      <c r="N37" s="36" t="s">
        <v>638</v>
      </c>
      <c r="O37" s="36">
        <v>7343</v>
      </c>
      <c r="P37" s="41" t="s">
        <v>606</v>
      </c>
      <c r="Q37" s="36" t="s">
        <v>639</v>
      </c>
      <c r="R37" s="36" t="s">
        <v>579</v>
      </c>
      <c r="S37" s="36" t="s">
        <v>359</v>
      </c>
      <c r="T37" s="36" t="s">
        <v>361</v>
      </c>
      <c r="U37" s="36" t="s">
        <v>361</v>
      </c>
      <c r="V37" s="36">
        <v>90132750</v>
      </c>
      <c r="W37" s="36" t="s">
        <v>667</v>
      </c>
      <c r="X37" s="101">
        <f>VLOOKUP(D37,'[2]Tab Revistas '!$B:$N,13,0)</f>
        <v>110.08</v>
      </c>
      <c r="Y37" s="101">
        <f>VLOOKUP(D37,'[2]Tab Revistas '!$B:$U,20,0)</f>
        <v>152.18</v>
      </c>
      <c r="Z37" s="104">
        <f>VLOOKUP(D37,'[2]Tab Revistas '!$B:$M,12,0)</f>
        <v>107.4</v>
      </c>
      <c r="AA37" s="101">
        <f>VLOOKUP(D37,'[2]Tab Revistas '!$B:$T,19,0)</f>
        <v>148.47</v>
      </c>
      <c r="AB37" s="101">
        <f>VLOOKUP(D37,'[2]Tab Revistas '!$B:$K,10,0)</f>
        <v>106.1</v>
      </c>
      <c r="AC37" s="101">
        <f>VLOOKUP(D37,'[2]Tab Revistas '!$B:$S,17,0)</f>
        <v>146.68</v>
      </c>
      <c r="AD37" s="101">
        <f>VLOOKUP(D37,'[2]Tab Revistas '!$B:$L,11,0)</f>
        <v>106.75</v>
      </c>
      <c r="AE37" s="101">
        <f>VLOOKUP(D37,'[2]Tab Revistas '!$B:$S,18,0)</f>
        <v>147.58000000000001</v>
      </c>
      <c r="AF37" s="101">
        <f>VLOOKUP(D37,'[2]Tab Revistas '!$B:$J,9,0)</f>
        <v>100.07</v>
      </c>
      <c r="AG37" s="101">
        <f>VLOOKUP(D37,'[2]Tab Revistas '!$B:$Q,16,0)</f>
        <v>138.34</v>
      </c>
      <c r="AH37" s="17"/>
      <c r="AI37" s="17"/>
      <c r="AJ37" s="17"/>
      <c r="AK37" s="17"/>
      <c r="AL37" s="101">
        <f>VLOOKUP(D37,'[2]Tab Revistas '!$B:$O,14,0)</f>
        <v>107.4</v>
      </c>
      <c r="AM37" s="106">
        <f>VLOOKUP(D37,'[2]Tab Revistas '!$B:$V,21,0)</f>
        <v>148.47</v>
      </c>
      <c r="AN37" s="17"/>
      <c r="AO37" s="161"/>
      <c r="AP37" s="163"/>
      <c r="AQ37" s="11">
        <v>7891268116250</v>
      </c>
      <c r="AR37" s="127"/>
      <c r="AS37" s="101">
        <v>105.51</v>
      </c>
      <c r="AT37" s="101">
        <v>145.86000000000001</v>
      </c>
      <c r="AU37" s="104">
        <v>102.94</v>
      </c>
      <c r="AV37" s="101">
        <v>142.31</v>
      </c>
      <c r="AW37" s="101">
        <v>101.7</v>
      </c>
      <c r="AX37" s="101">
        <v>140.59</v>
      </c>
      <c r="AY37" s="101">
        <v>102.32</v>
      </c>
      <c r="AZ37" s="101">
        <v>141.44999999999999</v>
      </c>
      <c r="BA37" s="101">
        <v>95.92</v>
      </c>
      <c r="BB37" s="101">
        <v>132.6</v>
      </c>
      <c r="BC37" s="17"/>
      <c r="BD37" s="17"/>
      <c r="BE37" s="17"/>
      <c r="BF37" s="17"/>
      <c r="BG37" s="101">
        <v>102.94</v>
      </c>
      <c r="BH37" s="106">
        <v>142.31</v>
      </c>
      <c r="BI37" s="17"/>
      <c r="BJ37" s="183"/>
    </row>
    <row r="38" spans="1:62" ht="14.45" customHeight="1" x14ac:dyDescent="0.2">
      <c r="A38" s="11">
        <v>7891268116359</v>
      </c>
      <c r="B38" s="11">
        <v>1021601550240</v>
      </c>
      <c r="C38" s="11">
        <v>522242410114312</v>
      </c>
      <c r="D38" s="35" t="s">
        <v>697</v>
      </c>
      <c r="E38" s="92">
        <f>VLOOKUP(D38,[1]SAP_Revistas!$C:$Y,23,0)</f>
        <v>1</v>
      </c>
      <c r="F38" s="34" t="s">
        <v>29</v>
      </c>
      <c r="G38" s="20" t="s">
        <v>940</v>
      </c>
      <c r="H38" s="33" t="s">
        <v>53</v>
      </c>
      <c r="I38" s="13" t="s">
        <v>340</v>
      </c>
      <c r="J38" s="33" t="s">
        <v>62</v>
      </c>
      <c r="K38" s="36">
        <v>30049099</v>
      </c>
      <c r="L38" s="36" t="s">
        <v>358</v>
      </c>
      <c r="M38" s="33" t="s">
        <v>364</v>
      </c>
      <c r="N38" s="36" t="s">
        <v>638</v>
      </c>
      <c r="O38" s="36">
        <v>7343</v>
      </c>
      <c r="P38" s="41" t="s">
        <v>606</v>
      </c>
      <c r="Q38" s="36" t="s">
        <v>639</v>
      </c>
      <c r="R38" s="36" t="s">
        <v>579</v>
      </c>
      <c r="S38" s="36" t="s">
        <v>359</v>
      </c>
      <c r="T38" s="36" t="s">
        <v>361</v>
      </c>
      <c r="U38" s="36" t="s">
        <v>361</v>
      </c>
      <c r="V38" s="36">
        <v>90132459</v>
      </c>
      <c r="W38" s="36" t="s">
        <v>667</v>
      </c>
      <c r="X38" s="101">
        <f>VLOOKUP(D38,'[2]Tab Revistas '!$B:$N,13,0)</f>
        <v>168.82</v>
      </c>
      <c r="Y38" s="101">
        <f>VLOOKUP(D38,'[2]Tab Revistas '!$B:$U,20,0)</f>
        <v>233.38</v>
      </c>
      <c r="Z38" s="104">
        <f>VLOOKUP(D38,'[2]Tab Revistas '!$B:$M,12,0)</f>
        <v>164.71</v>
      </c>
      <c r="AA38" s="101">
        <f>VLOOKUP(D38,'[2]Tab Revistas '!$B:$T,19,0)</f>
        <v>227.7</v>
      </c>
      <c r="AB38" s="101">
        <f>VLOOKUP(D38,'[2]Tab Revistas '!$B:$K,10,0)</f>
        <v>162.72</v>
      </c>
      <c r="AC38" s="101">
        <f>VLOOKUP(D38,'[2]Tab Revistas '!$B:$S,17,0)</f>
        <v>224.95</v>
      </c>
      <c r="AD38" s="101">
        <f>VLOOKUP(D38,'[2]Tab Revistas '!$B:$L,11,0)</f>
        <v>163.71</v>
      </c>
      <c r="AE38" s="101">
        <f>VLOOKUP(D38,'[2]Tab Revistas '!$B:$S,18,0)</f>
        <v>226.32</v>
      </c>
      <c r="AF38" s="101">
        <f>VLOOKUP(D38,'[2]Tab Revistas '!$B:$J,9,0)</f>
        <v>153.47999999999999</v>
      </c>
      <c r="AG38" s="101">
        <f>VLOOKUP(D38,'[2]Tab Revistas '!$B:$Q,16,0)</f>
        <v>212.18</v>
      </c>
      <c r="AH38" s="17"/>
      <c r="AI38" s="17"/>
      <c r="AJ38" s="17"/>
      <c r="AK38" s="17"/>
      <c r="AL38" s="101">
        <f>VLOOKUP(D38,'[2]Tab Revistas '!$B:$O,14,0)</f>
        <v>164.71</v>
      </c>
      <c r="AM38" s="106">
        <f>VLOOKUP(D38,'[2]Tab Revistas '!$B:$V,21,0)</f>
        <v>227.7</v>
      </c>
      <c r="AN38" s="17"/>
      <c r="AO38" s="161"/>
      <c r="AP38" s="163"/>
      <c r="AQ38" s="11">
        <v>7891268116359</v>
      </c>
      <c r="AR38" s="127"/>
      <c r="AS38" s="101">
        <v>161.82</v>
      </c>
      <c r="AT38" s="101">
        <v>223.71</v>
      </c>
      <c r="AU38" s="104">
        <v>157.87</v>
      </c>
      <c r="AV38" s="101">
        <v>218.25</v>
      </c>
      <c r="AW38" s="101">
        <v>155.97</v>
      </c>
      <c r="AX38" s="101">
        <v>215.62</v>
      </c>
      <c r="AY38" s="101">
        <v>156.91</v>
      </c>
      <c r="AZ38" s="101">
        <v>216.92</v>
      </c>
      <c r="BA38" s="101">
        <v>147.11000000000001</v>
      </c>
      <c r="BB38" s="101">
        <v>203.37</v>
      </c>
      <c r="BC38" s="17"/>
      <c r="BD38" s="17"/>
      <c r="BE38" s="17"/>
      <c r="BF38" s="17"/>
      <c r="BG38" s="101">
        <v>157.87</v>
      </c>
      <c r="BH38" s="106">
        <v>218.25</v>
      </c>
      <c r="BI38" s="17"/>
      <c r="BJ38" s="183"/>
    </row>
    <row r="39" spans="1:62" s="75" customFormat="1" ht="14.45" customHeight="1" x14ac:dyDescent="0.2">
      <c r="A39" s="11">
        <v>7896015528218</v>
      </c>
      <c r="B39" s="11">
        <v>1021602430011</v>
      </c>
      <c r="C39" s="11">
        <v>552817060000217</v>
      </c>
      <c r="D39" s="35" t="s">
        <v>698</v>
      </c>
      <c r="E39" s="92">
        <f>VLOOKUP(D39,[1]SAP_Revistas!$C:$Y,23,0)</f>
        <v>3</v>
      </c>
      <c r="F39" s="33" t="s">
        <v>30</v>
      </c>
      <c r="G39" s="20" t="s">
        <v>960</v>
      </c>
      <c r="H39" s="33" t="s">
        <v>54</v>
      </c>
      <c r="I39" s="13" t="s">
        <v>340</v>
      </c>
      <c r="J39" s="33" t="s">
        <v>63</v>
      </c>
      <c r="K39" s="36">
        <v>30022025</v>
      </c>
      <c r="L39" s="36" t="s">
        <v>358</v>
      </c>
      <c r="M39" s="36" t="s">
        <v>658</v>
      </c>
      <c r="N39" s="36" t="s">
        <v>359</v>
      </c>
      <c r="O39" s="36">
        <v>9047</v>
      </c>
      <c r="P39" s="36" t="s">
        <v>663</v>
      </c>
      <c r="Q39" s="36" t="s">
        <v>640</v>
      </c>
      <c r="R39" s="36" t="s">
        <v>361</v>
      </c>
      <c r="S39" s="36" t="s">
        <v>359</v>
      </c>
      <c r="T39" s="36" t="s">
        <v>587</v>
      </c>
      <c r="U39" s="36" t="s">
        <v>361</v>
      </c>
      <c r="V39" s="36" t="s">
        <v>359</v>
      </c>
      <c r="W39" s="36" t="s">
        <v>1083</v>
      </c>
      <c r="X39" s="101">
        <f>VLOOKUP(D39,'[2]Tab Revistas '!$B:$N,13,0)</f>
        <v>237.51</v>
      </c>
      <c r="Y39" s="101">
        <f>VLOOKUP(D39,'[2]Tab Revistas '!$B:$U,20,0)</f>
        <v>316.13</v>
      </c>
      <c r="Z39" s="104">
        <f>VLOOKUP(D39,'[2]Tab Revistas '!$B:$M,12,0)</f>
        <v>230.83</v>
      </c>
      <c r="AA39" s="101">
        <f>VLOOKUP(D39,'[2]Tab Revistas '!$B:$T,19,0)</f>
        <v>307.54000000000002</v>
      </c>
      <c r="AB39" s="101">
        <f>VLOOKUP(D39,'[2]Tab Revistas '!$B:$K,10,0)</f>
        <v>227.63</v>
      </c>
      <c r="AC39" s="101">
        <f>VLOOKUP(D39,'[2]Tab Revistas '!$B:$S,17,0)</f>
        <v>303.41000000000003</v>
      </c>
      <c r="AD39" s="101">
        <f>VLOOKUP(D39,'[2]Tab Revistas '!$B:$L,11,0)</f>
        <v>229.22</v>
      </c>
      <c r="AE39" s="101">
        <f>VLOOKUP(D39,'[2]Tab Revistas '!$B:$S,18,0)</f>
        <v>305.45999999999998</v>
      </c>
      <c r="AF39" s="101">
        <f>VLOOKUP(D39,'[2]Tab Revistas '!$B:$J,9,0)</f>
        <v>212.87</v>
      </c>
      <c r="AG39" s="101">
        <f>VLOOKUP(D39,'[2]Tab Revistas '!$B:$Q,16,0)</f>
        <v>284.35000000000002</v>
      </c>
      <c r="AH39" s="17"/>
      <c r="AI39" s="17"/>
      <c r="AJ39" s="17"/>
      <c r="AK39" s="17"/>
      <c r="AL39" s="101">
        <f>VLOOKUP(D39,'[2]Tab Revistas '!$B:$O,14,0)</f>
        <v>200.57</v>
      </c>
      <c r="AM39" s="106">
        <f>VLOOKUP(D39,'[2]Tab Revistas '!$B:$V,21,0)</f>
        <v>277.27</v>
      </c>
      <c r="AN39" s="17"/>
      <c r="AO39" s="161"/>
      <c r="AP39" s="163"/>
      <c r="AQ39" s="11">
        <v>7896015528218</v>
      </c>
      <c r="AR39" s="127"/>
      <c r="AS39" s="101">
        <v>227.66</v>
      </c>
      <c r="AT39" s="101">
        <v>303.02</v>
      </c>
      <c r="AU39" s="104">
        <v>221.25</v>
      </c>
      <c r="AV39" s="101">
        <v>294.77</v>
      </c>
      <c r="AW39" s="101">
        <v>218.18</v>
      </c>
      <c r="AX39" s="101">
        <v>290.82</v>
      </c>
      <c r="AY39" s="101">
        <v>219.7</v>
      </c>
      <c r="AZ39" s="101">
        <v>292.77999999999997</v>
      </c>
      <c r="BA39" s="101">
        <v>204.03</v>
      </c>
      <c r="BB39" s="101">
        <v>272.54000000000002</v>
      </c>
      <c r="BC39" s="17"/>
      <c r="BD39" s="17"/>
      <c r="BE39" s="17"/>
      <c r="BF39" s="17"/>
      <c r="BG39" s="101">
        <v>192.25</v>
      </c>
      <c r="BH39" s="106">
        <v>265.77</v>
      </c>
      <c r="BI39" s="17"/>
      <c r="BJ39" s="183"/>
    </row>
    <row r="40" spans="1:62" ht="14.45" customHeight="1" x14ac:dyDescent="0.2">
      <c r="A40" s="18">
        <v>7891045010627</v>
      </c>
      <c r="B40" s="18">
        <v>1021602460016</v>
      </c>
      <c r="C40" s="11">
        <v>552817090001817</v>
      </c>
      <c r="D40" s="35" t="s">
        <v>1118</v>
      </c>
      <c r="E40" s="92">
        <f>VLOOKUP(D40,[1]SAP_Revistas!$C:$Y,23,0)</f>
        <v>3</v>
      </c>
      <c r="F40" s="32" t="s">
        <v>31</v>
      </c>
      <c r="G40" s="19" t="s">
        <v>44</v>
      </c>
      <c r="H40" s="32" t="s">
        <v>55</v>
      </c>
      <c r="I40" s="13" t="s">
        <v>340</v>
      </c>
      <c r="J40" s="32" t="s">
        <v>62</v>
      </c>
      <c r="K40" s="36">
        <v>30022029</v>
      </c>
      <c r="L40" s="36" t="s">
        <v>358</v>
      </c>
      <c r="M40" s="36" t="s">
        <v>658</v>
      </c>
      <c r="N40" s="36" t="s">
        <v>359</v>
      </c>
      <c r="O40" s="36">
        <v>10818</v>
      </c>
      <c r="P40" s="36" t="s">
        <v>663</v>
      </c>
      <c r="Q40" s="36" t="s">
        <v>641</v>
      </c>
      <c r="R40" s="36" t="s">
        <v>361</v>
      </c>
      <c r="S40" s="36" t="s">
        <v>359</v>
      </c>
      <c r="T40" s="36" t="s">
        <v>587</v>
      </c>
      <c r="U40" s="36" t="s">
        <v>361</v>
      </c>
      <c r="V40" s="36">
        <v>90214366</v>
      </c>
      <c r="W40" s="36" t="s">
        <v>1084</v>
      </c>
      <c r="X40" s="101">
        <f>VLOOKUP(D40,'[2]Tab Revistas '!$B:$N,13,0)</f>
        <v>171.9</v>
      </c>
      <c r="Y40" s="101">
        <f>VLOOKUP(D40,'[2]Tab Revistas '!$B:$U,20,0)</f>
        <v>237.64</v>
      </c>
      <c r="Z40" s="104">
        <f>VLOOKUP(D40,'[2]Tab Revistas '!$B:$M,12,0)</f>
        <v>167.71</v>
      </c>
      <c r="AA40" s="101">
        <f>VLOOKUP(D40,'[2]Tab Revistas '!$B:$T,19,0)</f>
        <v>231.85</v>
      </c>
      <c r="AB40" s="101">
        <f>VLOOKUP(D40,'[2]Tab Revistas '!$B:$K,10,0)</f>
        <v>165.69</v>
      </c>
      <c r="AC40" s="101">
        <f>VLOOKUP(D40,'[2]Tab Revistas '!$B:$S,17,0)</f>
        <v>229.06</v>
      </c>
      <c r="AD40" s="101">
        <f>VLOOKUP(D40,'[2]Tab Revistas '!$B:$L,11,0)</f>
        <v>166.69</v>
      </c>
      <c r="AE40" s="101">
        <f>VLOOKUP(D40,'[2]Tab Revistas '!$B:$S,18,0)</f>
        <v>230.44</v>
      </c>
      <c r="AF40" s="101">
        <f>VLOOKUP(D40,'[2]Tab Revistas '!$B:$J,9,0)</f>
        <v>156.28</v>
      </c>
      <c r="AG40" s="101">
        <f>VLOOKUP(D40,'[2]Tab Revistas '!$B:$Q,16,0)</f>
        <v>216.05</v>
      </c>
      <c r="AH40" s="17"/>
      <c r="AI40" s="17"/>
      <c r="AJ40" s="17"/>
      <c r="AK40" s="17"/>
      <c r="AL40" s="101">
        <f>VLOOKUP(D40,'[2]Tab Revistas '!$B:$O,14,0)</f>
        <v>167.71</v>
      </c>
      <c r="AM40" s="106">
        <f>VLOOKUP(D40,'[2]Tab Revistas '!$B:$V,21,0)</f>
        <v>231.85</v>
      </c>
      <c r="AN40" s="17"/>
      <c r="AO40" s="161"/>
      <c r="AP40" s="163"/>
      <c r="AQ40" s="18">
        <v>7891045010627</v>
      </c>
      <c r="AR40" s="127"/>
      <c r="AS40" s="101">
        <v>164.77</v>
      </c>
      <c r="AT40" s="101">
        <v>227.78</v>
      </c>
      <c r="AU40" s="104">
        <v>160.75</v>
      </c>
      <c r="AV40" s="101">
        <v>222.23</v>
      </c>
      <c r="AW40" s="101">
        <v>158.81</v>
      </c>
      <c r="AX40" s="101">
        <v>219.55</v>
      </c>
      <c r="AY40" s="101">
        <v>159.78</v>
      </c>
      <c r="AZ40" s="101">
        <v>220.89</v>
      </c>
      <c r="BA40" s="101">
        <v>149.79</v>
      </c>
      <c r="BB40" s="101">
        <v>207.08</v>
      </c>
      <c r="BC40" s="17"/>
      <c r="BD40" s="17"/>
      <c r="BE40" s="17"/>
      <c r="BF40" s="17"/>
      <c r="BG40" s="101">
        <v>160.75</v>
      </c>
      <c r="BH40" s="106">
        <v>222.23</v>
      </c>
      <c r="BI40" s="17"/>
      <c r="BJ40" s="183"/>
    </row>
    <row r="41" spans="1:62" ht="14.45" customHeight="1" x14ac:dyDescent="0.2">
      <c r="A41" s="18">
        <v>7891045009683</v>
      </c>
      <c r="B41" s="18">
        <v>1021602540011</v>
      </c>
      <c r="C41" s="11">
        <v>552818040063617</v>
      </c>
      <c r="D41" s="35" t="s">
        <v>699</v>
      </c>
      <c r="E41" s="92">
        <f>VLOOKUP(D41,[1]SAP_Revistas!$C:$Y,23,0)</f>
        <v>1</v>
      </c>
      <c r="F41" s="32" t="s">
        <v>32</v>
      </c>
      <c r="G41" s="19" t="s">
        <v>961</v>
      </c>
      <c r="H41" s="32" t="s">
        <v>56</v>
      </c>
      <c r="I41" s="13" t="s">
        <v>340</v>
      </c>
      <c r="J41" s="32" t="s">
        <v>62</v>
      </c>
      <c r="K41" s="36">
        <v>30049078</v>
      </c>
      <c r="L41" s="36" t="s">
        <v>358</v>
      </c>
      <c r="M41" s="33" t="s">
        <v>364</v>
      </c>
      <c r="N41" s="36" t="s">
        <v>642</v>
      </c>
      <c r="O41" s="36">
        <v>8018</v>
      </c>
      <c r="P41" s="36" t="s">
        <v>665</v>
      </c>
      <c r="Q41" s="36" t="s">
        <v>643</v>
      </c>
      <c r="R41" s="36" t="s">
        <v>361</v>
      </c>
      <c r="S41" s="36" t="s">
        <v>359</v>
      </c>
      <c r="T41" s="36" t="s">
        <v>587</v>
      </c>
      <c r="U41" s="36" t="s">
        <v>361</v>
      </c>
      <c r="V41" s="36">
        <v>90214196</v>
      </c>
      <c r="W41" s="36" t="s">
        <v>667</v>
      </c>
      <c r="X41" s="101">
        <f>VLOOKUP(D41,'[2]Tab Revistas '!$B:$N,13,0)</f>
        <v>1973</v>
      </c>
      <c r="Y41" s="101">
        <f>VLOOKUP(D41,'[2]Tab Revistas '!$B:$U,20,0)</f>
        <v>2727.56</v>
      </c>
      <c r="Z41" s="104">
        <f>VLOOKUP(D41,'[2]Tab Revistas '!$B:$M,12,0)</f>
        <v>1924.88</v>
      </c>
      <c r="AA41" s="101">
        <f>VLOOKUP(D41,'[2]Tab Revistas '!$B:$T,19,0)</f>
        <v>2661.03</v>
      </c>
      <c r="AB41" s="101">
        <f>VLOOKUP(D41,'[2]Tab Revistas '!$B:$K,10,0)</f>
        <v>1901.69</v>
      </c>
      <c r="AC41" s="101">
        <f>VLOOKUP(D41,'[2]Tab Revistas '!$B:$S,17,0)</f>
        <v>2628.97</v>
      </c>
      <c r="AD41" s="101">
        <f>VLOOKUP(D41,'[2]Tab Revistas '!$B:$L,11,0)</f>
        <v>1913.21</v>
      </c>
      <c r="AE41" s="101">
        <f>VLOOKUP(D41,'[2]Tab Revistas '!$B:$S,18,0)</f>
        <v>2644.9</v>
      </c>
      <c r="AF41" s="101">
        <f>VLOOKUP(D41,'[2]Tab Revistas '!$B:$J,9,0)</f>
        <v>1793.64</v>
      </c>
      <c r="AG41" s="101">
        <f>VLOOKUP(D41,'[2]Tab Revistas '!$B:$Q,16,0)</f>
        <v>2479.6</v>
      </c>
      <c r="AH41" s="17"/>
      <c r="AI41" s="17"/>
      <c r="AJ41" s="17"/>
      <c r="AK41" s="17"/>
      <c r="AL41" s="101">
        <f>VLOOKUP(D41,'[2]Tab Revistas '!$B:$O,14,0)</f>
        <v>1924.88</v>
      </c>
      <c r="AM41" s="106">
        <f>VLOOKUP(D41,'[2]Tab Revistas '!$B:$V,21,0)</f>
        <v>2661.03</v>
      </c>
      <c r="AN41" s="17"/>
      <c r="AO41" s="161"/>
      <c r="AP41" s="163"/>
      <c r="AQ41" s="18">
        <v>7891045009683</v>
      </c>
      <c r="AR41" s="127"/>
      <c r="AS41" s="102">
        <v>1891.11</v>
      </c>
      <c r="AT41" s="102">
        <v>2614.35</v>
      </c>
      <c r="AU41" s="105">
        <v>1844.99</v>
      </c>
      <c r="AV41" s="102">
        <v>2550.59</v>
      </c>
      <c r="AW41" s="102">
        <v>1822.76</v>
      </c>
      <c r="AX41" s="102">
        <v>2519.86</v>
      </c>
      <c r="AY41" s="102">
        <v>1833.81</v>
      </c>
      <c r="AZ41" s="102">
        <v>2535.13</v>
      </c>
      <c r="BA41" s="102">
        <v>1719.19</v>
      </c>
      <c r="BB41" s="102">
        <v>2376.6799999999998</v>
      </c>
      <c r="BC41" s="17"/>
      <c r="BD41" s="17"/>
      <c r="BE41" s="17"/>
      <c r="BF41" s="17"/>
      <c r="BG41" s="102">
        <v>1844.99</v>
      </c>
      <c r="BH41" s="107">
        <v>2550.59</v>
      </c>
      <c r="BI41" s="17"/>
      <c r="BJ41" s="183"/>
    </row>
    <row r="42" spans="1:62" ht="14.45" customHeight="1" x14ac:dyDescent="0.2">
      <c r="A42" s="18">
        <v>7891045009676</v>
      </c>
      <c r="B42" s="18">
        <v>1021602540028</v>
      </c>
      <c r="C42" s="11">
        <v>552818040063717</v>
      </c>
      <c r="D42" s="35" t="s">
        <v>700</v>
      </c>
      <c r="E42" s="92">
        <f>VLOOKUP(D42,[1]SAP_Revistas!$C:$Y,23,0)</f>
        <v>1</v>
      </c>
      <c r="F42" s="32" t="s">
        <v>32</v>
      </c>
      <c r="G42" s="19" t="s">
        <v>962</v>
      </c>
      <c r="H42" s="32" t="s">
        <v>56</v>
      </c>
      <c r="I42" s="13" t="s">
        <v>340</v>
      </c>
      <c r="J42" s="32" t="s">
        <v>62</v>
      </c>
      <c r="K42" s="36">
        <v>30049078</v>
      </c>
      <c r="L42" s="36" t="s">
        <v>358</v>
      </c>
      <c r="M42" s="33" t="s">
        <v>364</v>
      </c>
      <c r="N42" s="36" t="s">
        <v>642</v>
      </c>
      <c r="O42" s="36">
        <v>8018</v>
      </c>
      <c r="P42" s="36" t="s">
        <v>665</v>
      </c>
      <c r="Q42" s="36" t="s">
        <v>643</v>
      </c>
      <c r="R42" s="36" t="s">
        <v>361</v>
      </c>
      <c r="S42" s="36" t="s">
        <v>359</v>
      </c>
      <c r="T42" s="36" t="s">
        <v>587</v>
      </c>
      <c r="U42" s="36" t="s">
        <v>361</v>
      </c>
      <c r="V42" s="36">
        <v>90214200</v>
      </c>
      <c r="W42" s="36" t="s">
        <v>667</v>
      </c>
      <c r="X42" s="101">
        <f>VLOOKUP(D42,'[2]Tab Revistas '!$B:$N,13,0)</f>
        <v>1973</v>
      </c>
      <c r="Y42" s="101">
        <f>VLOOKUP(D42,'[2]Tab Revistas '!$B:$U,20,0)</f>
        <v>2727.56</v>
      </c>
      <c r="Z42" s="104">
        <f>VLOOKUP(D42,'[2]Tab Revistas '!$B:$M,12,0)</f>
        <v>1924.88</v>
      </c>
      <c r="AA42" s="101">
        <f>VLOOKUP(D42,'[2]Tab Revistas '!$B:$T,19,0)</f>
        <v>2661.03</v>
      </c>
      <c r="AB42" s="101">
        <f>VLOOKUP(D42,'[2]Tab Revistas '!$B:$K,10,0)</f>
        <v>1901.69</v>
      </c>
      <c r="AC42" s="101">
        <f>VLOOKUP(D42,'[2]Tab Revistas '!$B:$S,17,0)</f>
        <v>2628.97</v>
      </c>
      <c r="AD42" s="101">
        <f>VLOOKUP(D42,'[2]Tab Revistas '!$B:$L,11,0)</f>
        <v>1913.21</v>
      </c>
      <c r="AE42" s="101">
        <f>VLOOKUP(D42,'[2]Tab Revistas '!$B:$S,18,0)</f>
        <v>2644.9</v>
      </c>
      <c r="AF42" s="101">
        <f>VLOOKUP(D42,'[2]Tab Revistas '!$B:$J,9,0)</f>
        <v>1793.64</v>
      </c>
      <c r="AG42" s="101">
        <f>VLOOKUP(D42,'[2]Tab Revistas '!$B:$Q,16,0)</f>
        <v>2479.6</v>
      </c>
      <c r="AH42" s="17"/>
      <c r="AI42" s="17"/>
      <c r="AJ42" s="17"/>
      <c r="AK42" s="17"/>
      <c r="AL42" s="101">
        <f>VLOOKUP(D42,'[2]Tab Revistas '!$B:$O,14,0)</f>
        <v>1924.88</v>
      </c>
      <c r="AM42" s="106">
        <f>VLOOKUP(D42,'[2]Tab Revistas '!$B:$V,21,0)</f>
        <v>2661.03</v>
      </c>
      <c r="AN42" s="17"/>
      <c r="AO42" s="161"/>
      <c r="AP42" s="163"/>
      <c r="AQ42" s="18">
        <v>7891045009676</v>
      </c>
      <c r="AR42" s="127"/>
      <c r="AS42" s="102">
        <v>1891.11</v>
      </c>
      <c r="AT42" s="102">
        <v>2614.35</v>
      </c>
      <c r="AU42" s="105">
        <v>1844.99</v>
      </c>
      <c r="AV42" s="102">
        <v>2550.59</v>
      </c>
      <c r="AW42" s="102">
        <v>1822.76</v>
      </c>
      <c r="AX42" s="102">
        <v>2519.86</v>
      </c>
      <c r="AY42" s="102">
        <v>1833.81</v>
      </c>
      <c r="AZ42" s="102">
        <v>2535.13</v>
      </c>
      <c r="BA42" s="102">
        <v>1719.19</v>
      </c>
      <c r="BB42" s="102">
        <v>2376.6799999999998</v>
      </c>
      <c r="BC42" s="17"/>
      <c r="BD42" s="17"/>
      <c r="BE42" s="17"/>
      <c r="BF42" s="17"/>
      <c r="BG42" s="102">
        <v>1844.99</v>
      </c>
      <c r="BH42" s="107">
        <v>2550.59</v>
      </c>
      <c r="BI42" s="17"/>
      <c r="BJ42" s="183"/>
    </row>
    <row r="43" spans="1:62" ht="14.45" customHeight="1" x14ac:dyDescent="0.2">
      <c r="A43" s="11">
        <v>7891268108286</v>
      </c>
      <c r="B43" s="11">
        <v>1021601780041</v>
      </c>
      <c r="C43" s="11">
        <v>522242002172311</v>
      </c>
      <c r="D43" s="35" t="s">
        <v>925</v>
      </c>
      <c r="E43" s="92">
        <f>VLOOKUP(D43,[1]SAP_Revistas!$C:$Y,23,0)</f>
        <v>3</v>
      </c>
      <c r="F43" s="31" t="s">
        <v>33</v>
      </c>
      <c r="G43" s="12" t="s">
        <v>1091</v>
      </c>
      <c r="H43" s="33" t="s">
        <v>57</v>
      </c>
      <c r="I43" s="13" t="s">
        <v>340</v>
      </c>
      <c r="J43" s="33" t="s">
        <v>62</v>
      </c>
      <c r="K43" s="36">
        <v>30042079</v>
      </c>
      <c r="L43" s="36" t="s">
        <v>358</v>
      </c>
      <c r="M43" s="36" t="s">
        <v>658</v>
      </c>
      <c r="N43" s="36" t="s">
        <v>644</v>
      </c>
      <c r="O43" s="36">
        <v>6886</v>
      </c>
      <c r="P43" s="36" t="s">
        <v>664</v>
      </c>
      <c r="Q43" s="36" t="s">
        <v>645</v>
      </c>
      <c r="R43" s="36" t="s">
        <v>361</v>
      </c>
      <c r="S43" s="36" t="s">
        <v>359</v>
      </c>
      <c r="T43" s="36" t="s">
        <v>361</v>
      </c>
      <c r="U43" s="36" t="s">
        <v>361</v>
      </c>
      <c r="V43" s="71">
        <v>90133366</v>
      </c>
      <c r="W43" s="36" t="s">
        <v>669</v>
      </c>
      <c r="X43" s="101">
        <f>VLOOKUP(D43,'[2]Tab Revistas '!$B:$N,13,0)</f>
        <v>8237.4500000000007</v>
      </c>
      <c r="Y43" s="101">
        <f>VLOOKUP(D43,'[2]Tab Revistas '!$B:$U,20,0)</f>
        <v>11387.79</v>
      </c>
      <c r="Z43" s="104">
        <f>VLOOKUP(D43,'[2]Tab Revistas '!$B:$M,12,0)</f>
        <v>8036.54</v>
      </c>
      <c r="AA43" s="101">
        <f>VLOOKUP(D43,'[2]Tab Revistas '!$B:$T,19,0)</f>
        <v>11110.05</v>
      </c>
      <c r="AB43" s="101">
        <f>VLOOKUP(D43,'[2]Tab Revistas '!$B:$K,10,0)</f>
        <v>7939.72</v>
      </c>
      <c r="AC43" s="101">
        <f>VLOOKUP(D43,'[2]Tab Revistas '!$B:$S,17,0)</f>
        <v>10976.2</v>
      </c>
      <c r="AD43" s="101">
        <f>VLOOKUP(D43,'[2]Tab Revistas '!$B:$L,11,0)</f>
        <v>7987.83</v>
      </c>
      <c r="AE43" s="101">
        <f>VLOOKUP(D43,'[2]Tab Revistas '!$B:$S,18,0)</f>
        <v>11042.71</v>
      </c>
      <c r="AF43" s="101">
        <f>VLOOKUP(D43,'[2]Tab Revistas '!$B:$J,9,0)</f>
        <v>7488.59</v>
      </c>
      <c r="AG43" s="101">
        <f>VLOOKUP(D43,'[2]Tab Revistas '!$B:$Q,16,0)</f>
        <v>10352.540000000001</v>
      </c>
      <c r="AH43" s="17"/>
      <c r="AI43" s="17"/>
      <c r="AJ43" s="17"/>
      <c r="AK43" s="17"/>
      <c r="AL43" s="101">
        <f>VLOOKUP(D43,'[2]Tab Revistas '!$B:$O,14,0)</f>
        <v>8036.54</v>
      </c>
      <c r="AM43" s="106">
        <f>VLOOKUP(D43,'[2]Tab Revistas '!$B:$V,21,0)</f>
        <v>11110.05</v>
      </c>
      <c r="AN43" s="17"/>
      <c r="AO43" s="161"/>
      <c r="AP43" s="163"/>
      <c r="AQ43" s="11">
        <v>7891268108286</v>
      </c>
      <c r="AR43" s="127"/>
      <c r="AS43" s="101">
        <v>7895.58</v>
      </c>
      <c r="AT43" s="101">
        <v>10915.18</v>
      </c>
      <c r="AU43" s="104">
        <v>7703</v>
      </c>
      <c r="AV43" s="101">
        <v>10648.95</v>
      </c>
      <c r="AW43" s="101">
        <v>7610.19</v>
      </c>
      <c r="AX43" s="101">
        <v>10520.64</v>
      </c>
      <c r="AY43" s="101">
        <v>7656.31</v>
      </c>
      <c r="AZ43" s="101">
        <v>10584.4</v>
      </c>
      <c r="BA43" s="101">
        <v>7177.79</v>
      </c>
      <c r="BB43" s="101">
        <v>9922.8700000000008</v>
      </c>
      <c r="BC43" s="17"/>
      <c r="BD43" s="17"/>
      <c r="BE43" s="17"/>
      <c r="BF43" s="17"/>
      <c r="BG43" s="101">
        <v>7703</v>
      </c>
      <c r="BH43" s="106">
        <v>10648.95</v>
      </c>
      <c r="BI43" s="17"/>
      <c r="BJ43" s="183"/>
    </row>
    <row r="44" spans="1:62" ht="14.45" customHeight="1" x14ac:dyDescent="0.2">
      <c r="A44" s="11">
        <v>7891268108323</v>
      </c>
      <c r="B44" s="11">
        <v>1021601780084</v>
      </c>
      <c r="C44" s="11">
        <v>522242004175316</v>
      </c>
      <c r="D44" s="35" t="s">
        <v>926</v>
      </c>
      <c r="E44" s="92">
        <f>VLOOKUP(D44,[1]SAP_Revistas!$C:$Y,23,0)</f>
        <v>3</v>
      </c>
      <c r="F44" s="31" t="s">
        <v>33</v>
      </c>
      <c r="G44" s="12" t="s">
        <v>948</v>
      </c>
      <c r="H44" s="33" t="s">
        <v>57</v>
      </c>
      <c r="I44" s="13" t="s">
        <v>340</v>
      </c>
      <c r="J44" s="33" t="s">
        <v>62</v>
      </c>
      <c r="K44" s="36">
        <v>30042079</v>
      </c>
      <c r="L44" s="36" t="s">
        <v>358</v>
      </c>
      <c r="M44" s="36" t="s">
        <v>658</v>
      </c>
      <c r="N44" s="36" t="s">
        <v>644</v>
      </c>
      <c r="O44" s="36">
        <v>6886</v>
      </c>
      <c r="P44" s="36" t="s">
        <v>664</v>
      </c>
      <c r="Q44" s="36" t="s">
        <v>645</v>
      </c>
      <c r="R44" s="36" t="s">
        <v>361</v>
      </c>
      <c r="S44" s="36" t="s">
        <v>359</v>
      </c>
      <c r="T44" s="36" t="s">
        <v>361</v>
      </c>
      <c r="U44" s="36" t="s">
        <v>361</v>
      </c>
      <c r="V44" s="36">
        <v>90133374</v>
      </c>
      <c r="W44" s="36" t="s">
        <v>669</v>
      </c>
      <c r="X44" s="101">
        <f>VLOOKUP(D44,'[2]Tab Revistas '!$B:$N,13,0)</f>
        <v>12356.18</v>
      </c>
      <c r="Y44" s="101">
        <f>VLOOKUP(D44,'[2]Tab Revistas '!$B:$U,20,0)</f>
        <v>17081.689999999999</v>
      </c>
      <c r="Z44" s="104">
        <f>VLOOKUP(D44,'[2]Tab Revistas '!$B:$M,12,0)</f>
        <v>12054.81</v>
      </c>
      <c r="AA44" s="101">
        <f>VLOOKUP(D44,'[2]Tab Revistas '!$B:$T,19,0)</f>
        <v>16665.07</v>
      </c>
      <c r="AB44" s="101">
        <f>VLOOKUP(D44,'[2]Tab Revistas '!$B:$K,10,0)</f>
        <v>11909.57</v>
      </c>
      <c r="AC44" s="101">
        <f>VLOOKUP(D44,'[2]Tab Revistas '!$B:$S,17,0)</f>
        <v>16464.28</v>
      </c>
      <c r="AD44" s="101">
        <f>VLOOKUP(D44,'[2]Tab Revistas '!$B:$L,11,0)</f>
        <v>11981.75</v>
      </c>
      <c r="AE44" s="101">
        <f>VLOOKUP(D44,'[2]Tab Revistas '!$B:$S,18,0)</f>
        <v>16564.07</v>
      </c>
      <c r="AF44" s="101">
        <f>VLOOKUP(D44,'[2]Tab Revistas '!$B:$J,9,0)</f>
        <v>11232.89</v>
      </c>
      <c r="AG44" s="101">
        <f>VLOOKUP(D44,'[2]Tab Revistas '!$B:$Q,16,0)</f>
        <v>15528.81</v>
      </c>
      <c r="AH44" s="17"/>
      <c r="AI44" s="17"/>
      <c r="AJ44" s="17"/>
      <c r="AK44" s="17"/>
      <c r="AL44" s="101">
        <f>VLOOKUP(D44,'[2]Tab Revistas '!$B:$O,14,0)</f>
        <v>12054.81</v>
      </c>
      <c r="AM44" s="106">
        <f>VLOOKUP(D44,'[2]Tab Revistas '!$B:$V,21,0)</f>
        <v>16665.07</v>
      </c>
      <c r="AN44" s="17"/>
      <c r="AO44" s="161"/>
      <c r="AP44" s="163"/>
      <c r="AQ44" s="11">
        <v>7891268108323</v>
      </c>
      <c r="AR44" s="127"/>
      <c r="AS44" s="101">
        <v>11843.36</v>
      </c>
      <c r="AT44" s="101">
        <v>16372.75</v>
      </c>
      <c r="AU44" s="104">
        <v>11554.5</v>
      </c>
      <c r="AV44" s="101">
        <v>15973.42</v>
      </c>
      <c r="AW44" s="101">
        <v>11415.29</v>
      </c>
      <c r="AX44" s="101">
        <v>15780.97</v>
      </c>
      <c r="AY44" s="101">
        <v>11484.47</v>
      </c>
      <c r="AZ44" s="101">
        <v>15876.61</v>
      </c>
      <c r="BA44" s="101">
        <v>10766.69</v>
      </c>
      <c r="BB44" s="101">
        <v>14884.32</v>
      </c>
      <c r="BC44" s="17"/>
      <c r="BD44" s="17"/>
      <c r="BE44" s="17"/>
      <c r="BF44" s="17"/>
      <c r="BG44" s="101">
        <v>11554.5</v>
      </c>
      <c r="BH44" s="106">
        <v>15973.42</v>
      </c>
      <c r="BI44" s="17"/>
      <c r="BJ44" s="183"/>
    </row>
    <row r="45" spans="1:62" ht="14.45" customHeight="1" x14ac:dyDescent="0.2">
      <c r="A45" s="11">
        <v>7891268029178</v>
      </c>
      <c r="B45" s="11">
        <v>1021602420014</v>
      </c>
      <c r="C45" s="11">
        <v>552817020000101</v>
      </c>
      <c r="D45" s="35" t="s">
        <v>703</v>
      </c>
      <c r="E45" s="92">
        <f>VLOOKUP(D45,[1]SAP_Revistas!$C:$Y,23,0)</f>
        <v>3</v>
      </c>
      <c r="F45" s="33" t="s">
        <v>35</v>
      </c>
      <c r="G45" s="20" t="s">
        <v>1060</v>
      </c>
      <c r="H45" s="39" t="s">
        <v>59</v>
      </c>
      <c r="I45" s="13" t="s">
        <v>340</v>
      </c>
      <c r="J45" s="33" t="s">
        <v>63</v>
      </c>
      <c r="K45" s="36">
        <v>30042099</v>
      </c>
      <c r="L45" s="36" t="s">
        <v>358</v>
      </c>
      <c r="M45" s="36" t="s">
        <v>658</v>
      </c>
      <c r="N45" s="36" t="s">
        <v>646</v>
      </c>
      <c r="O45" s="36">
        <v>10991</v>
      </c>
      <c r="P45" s="36" t="s">
        <v>647</v>
      </c>
      <c r="Q45" s="36" t="s">
        <v>648</v>
      </c>
      <c r="R45" s="36" t="s">
        <v>361</v>
      </c>
      <c r="S45" s="36" t="s">
        <v>359</v>
      </c>
      <c r="T45" s="36" t="s">
        <v>361</v>
      </c>
      <c r="U45" s="36" t="s">
        <v>361</v>
      </c>
      <c r="V45" s="36">
        <v>90369653</v>
      </c>
      <c r="W45" s="36" t="s">
        <v>670</v>
      </c>
      <c r="X45" s="101">
        <f>VLOOKUP(D45,'[2]Tab Revistas '!$B:$N,13,0)</f>
        <v>23523.56</v>
      </c>
      <c r="Y45" s="101">
        <f>VLOOKUP(D45,'[2]Tab Revistas '!$B:$U,20,0)</f>
        <v>31310.639999999999</v>
      </c>
      <c r="Z45" s="104">
        <f>VLOOKUP(D45,'[2]Tab Revistas '!$B:$M,12,0)</f>
        <v>22861.67</v>
      </c>
      <c r="AA45" s="101">
        <f>VLOOKUP(D45,'[2]Tab Revistas '!$B:$T,19,0)</f>
        <v>30458.79</v>
      </c>
      <c r="AB45" s="101">
        <f>VLOOKUP(D45,'[2]Tab Revistas '!$B:$K,10,0)</f>
        <v>22544.53</v>
      </c>
      <c r="AC45" s="101">
        <f>VLOOKUP(D45,'[2]Tab Revistas '!$B:$S,17,0)</f>
        <v>30050.16</v>
      </c>
      <c r="AD45" s="101">
        <f>VLOOKUP(D45,'[2]Tab Revistas '!$B:$L,11,0)</f>
        <v>22701.98</v>
      </c>
      <c r="AE45" s="101">
        <f>VLOOKUP(D45,'[2]Tab Revistas '!$B:$S,18,0)</f>
        <v>30253.09</v>
      </c>
      <c r="AF45" s="101">
        <f>VLOOKUP(D45,'[2]Tab Revistas '!$B:$J,9,0)</f>
        <v>21082.46</v>
      </c>
      <c r="AG45" s="101">
        <f>VLOOKUP(D45,'[2]Tab Revistas '!$B:$Q,16,0)</f>
        <v>28161.61</v>
      </c>
      <c r="AH45" s="17"/>
      <c r="AI45" s="17"/>
      <c r="AJ45" s="17"/>
      <c r="AK45" s="17"/>
      <c r="AL45" s="101">
        <f>VLOOKUP(D45,'[2]Tab Revistas '!$B:$O,14,0)</f>
        <v>19864.89</v>
      </c>
      <c r="AM45" s="106">
        <f>VLOOKUP(D45,'[2]Tab Revistas '!$B:$V,21,0)</f>
        <v>27462.04</v>
      </c>
      <c r="AN45" s="17"/>
      <c r="AO45" s="161"/>
      <c r="AP45" s="163"/>
      <c r="AQ45" s="11">
        <v>7891268029178</v>
      </c>
      <c r="AR45" s="127"/>
      <c r="AS45" s="101">
        <v>22547.26</v>
      </c>
      <c r="AT45" s="101">
        <v>30011.15</v>
      </c>
      <c r="AU45" s="104">
        <v>21912.84</v>
      </c>
      <c r="AV45" s="101">
        <v>29194.66</v>
      </c>
      <c r="AW45" s="101">
        <v>21608.87</v>
      </c>
      <c r="AX45" s="101">
        <v>28802.99</v>
      </c>
      <c r="AY45" s="101">
        <v>21759.78</v>
      </c>
      <c r="AZ45" s="101">
        <v>28997.5</v>
      </c>
      <c r="BA45" s="101">
        <v>20207.47</v>
      </c>
      <c r="BB45" s="101">
        <v>26992.82</v>
      </c>
      <c r="BC45" s="17"/>
      <c r="BD45" s="17"/>
      <c r="BE45" s="17"/>
      <c r="BF45" s="17"/>
      <c r="BG45" s="101">
        <v>19040.439999999999</v>
      </c>
      <c r="BH45" s="106">
        <v>26322.29</v>
      </c>
      <c r="BI45" s="17"/>
      <c r="BJ45" s="183"/>
    </row>
    <row r="46" spans="1:62" ht="14.45" customHeight="1" x14ac:dyDescent="0.2">
      <c r="A46" s="11">
        <v>7891268110418</v>
      </c>
      <c r="B46" s="11">
        <v>1021602410061</v>
      </c>
      <c r="C46" s="11">
        <v>522216050059601</v>
      </c>
      <c r="D46" s="35" t="s">
        <v>704</v>
      </c>
      <c r="E46" s="92">
        <f>VLOOKUP(D46,[1]SAP_Revistas!$C:$Y,23,0)</f>
        <v>1</v>
      </c>
      <c r="F46" s="33" t="s">
        <v>36</v>
      </c>
      <c r="G46" s="20" t="s">
        <v>1061</v>
      </c>
      <c r="H46" s="33" t="s">
        <v>60</v>
      </c>
      <c r="I46" s="13" t="s">
        <v>340</v>
      </c>
      <c r="J46" s="33" t="s">
        <v>63</v>
      </c>
      <c r="K46" s="36">
        <v>30049099</v>
      </c>
      <c r="L46" s="36" t="s">
        <v>358</v>
      </c>
      <c r="M46" s="33" t="s">
        <v>364</v>
      </c>
      <c r="N46" s="36" t="s">
        <v>649</v>
      </c>
      <c r="O46" s="36">
        <v>10772</v>
      </c>
      <c r="P46" s="36" t="s">
        <v>589</v>
      </c>
      <c r="Q46" s="36" t="s">
        <v>650</v>
      </c>
      <c r="R46" s="36" t="s">
        <v>361</v>
      </c>
      <c r="S46" s="36" t="s">
        <v>359</v>
      </c>
      <c r="T46" s="36" t="s">
        <v>361</v>
      </c>
      <c r="U46" s="36" t="s">
        <v>361</v>
      </c>
      <c r="V46" s="71">
        <v>90351304</v>
      </c>
      <c r="W46" s="36" t="s">
        <v>671</v>
      </c>
      <c r="X46" s="101">
        <f>VLOOKUP(D46,'[2]Tab Revistas '!$B:$N,13,0)</f>
        <v>31905.03</v>
      </c>
      <c r="Y46" s="101">
        <f>VLOOKUP(D46,'[2]Tab Revistas '!$B:$U,20,0)</f>
        <v>42466.66</v>
      </c>
      <c r="Z46" s="104">
        <f>VLOOKUP(D46,'[2]Tab Revistas '!$B:$M,12,0)</f>
        <v>31007.3</v>
      </c>
      <c r="AA46" s="101">
        <f>VLOOKUP(D46,'[2]Tab Revistas '!$B:$T,19,0)</f>
        <v>41311.29</v>
      </c>
      <c r="AB46" s="101">
        <f>VLOOKUP(D46,'[2]Tab Revistas '!$B:$K,10,0)</f>
        <v>30577.17</v>
      </c>
      <c r="AC46" s="101">
        <f>VLOOKUP(D46,'[2]Tab Revistas '!$B:$S,17,0)</f>
        <v>40757.06</v>
      </c>
      <c r="AD46" s="101">
        <f>VLOOKUP(D46,'[2]Tab Revistas '!$B:$L,11,0)</f>
        <v>30790.720000000001</v>
      </c>
      <c r="AE46" s="101">
        <f>VLOOKUP(D46,'[2]Tab Revistas '!$B:$S,18,0)</f>
        <v>41032.300000000003</v>
      </c>
      <c r="AF46" s="101">
        <f>VLOOKUP(D46,'[2]Tab Revistas '!$B:$J,9,0)</f>
        <v>28594.16</v>
      </c>
      <c r="AG46" s="101">
        <f>VLOOKUP(D46,'[2]Tab Revistas '!$B:$Q,16,0)</f>
        <v>38195.620000000003</v>
      </c>
      <c r="AH46" s="17"/>
      <c r="AI46" s="17"/>
      <c r="AJ46" s="17"/>
      <c r="AK46" s="17"/>
      <c r="AL46" s="101">
        <f>VLOOKUP(D46,'[2]Tab Revistas '!$B:$O,14,0)</f>
        <v>26942.77</v>
      </c>
      <c r="AM46" s="106">
        <f>VLOOKUP(D46,'[2]Tab Revistas '!$B:$V,21,0)</f>
        <v>37246.79</v>
      </c>
      <c r="AN46" s="17"/>
      <c r="AO46" s="161"/>
      <c r="AP46" s="163"/>
      <c r="AQ46" s="11">
        <v>7891268110418</v>
      </c>
      <c r="AR46" s="127"/>
      <c r="AS46" s="101">
        <v>30580.880000000001</v>
      </c>
      <c r="AT46" s="101">
        <v>40704.17</v>
      </c>
      <c r="AU46" s="104">
        <v>29720.41</v>
      </c>
      <c r="AV46" s="101">
        <v>39596.75</v>
      </c>
      <c r="AW46" s="101">
        <v>29308.13</v>
      </c>
      <c r="AX46" s="101">
        <v>39065.53</v>
      </c>
      <c r="AY46" s="101">
        <v>29512.81</v>
      </c>
      <c r="AZ46" s="101">
        <v>39329.33</v>
      </c>
      <c r="BA46" s="101">
        <v>27407.42</v>
      </c>
      <c r="BB46" s="101">
        <v>36610.39</v>
      </c>
      <c r="BC46" s="17"/>
      <c r="BD46" s="17"/>
      <c r="BE46" s="17"/>
      <c r="BF46" s="17"/>
      <c r="BG46" s="101">
        <v>25824.57</v>
      </c>
      <c r="BH46" s="106">
        <v>35700.949999999997</v>
      </c>
      <c r="BI46" s="17"/>
      <c r="BJ46" s="183"/>
    </row>
    <row r="47" spans="1:62" ht="14.45" customHeight="1" x14ac:dyDescent="0.2">
      <c r="A47" s="11">
        <v>7891268110333</v>
      </c>
      <c r="B47" s="11">
        <v>1021602410035</v>
      </c>
      <c r="C47" s="11">
        <v>522216050059401</v>
      </c>
      <c r="D47" s="35" t="s">
        <v>705</v>
      </c>
      <c r="E47" s="92">
        <f>VLOOKUP(D47,[1]SAP_Revistas!$C:$Y,23,0)</f>
        <v>1</v>
      </c>
      <c r="F47" s="33" t="s">
        <v>36</v>
      </c>
      <c r="G47" s="20" t="s">
        <v>1062</v>
      </c>
      <c r="H47" s="33" t="s">
        <v>60</v>
      </c>
      <c r="I47" s="131" t="s">
        <v>340</v>
      </c>
      <c r="J47" s="33" t="s">
        <v>63</v>
      </c>
      <c r="K47" s="36">
        <v>30049099</v>
      </c>
      <c r="L47" s="36" t="s">
        <v>358</v>
      </c>
      <c r="M47" s="36" t="s">
        <v>658</v>
      </c>
      <c r="N47" s="36" t="s">
        <v>649</v>
      </c>
      <c r="O47" s="36">
        <v>10772</v>
      </c>
      <c r="P47" s="36" t="s">
        <v>589</v>
      </c>
      <c r="Q47" s="36" t="s">
        <v>650</v>
      </c>
      <c r="R47" s="36" t="s">
        <v>361</v>
      </c>
      <c r="S47" s="36" t="s">
        <v>359</v>
      </c>
      <c r="T47" s="36" t="s">
        <v>361</v>
      </c>
      <c r="U47" s="36" t="s">
        <v>361</v>
      </c>
      <c r="V47" s="71">
        <v>90351282</v>
      </c>
      <c r="W47" s="36" t="s">
        <v>671</v>
      </c>
      <c r="X47" s="101">
        <f>VLOOKUP(D47,'[2]Tab Revistas '!$B:$N,13,0)</f>
        <v>25816.18</v>
      </c>
      <c r="Y47" s="101">
        <f>VLOOKUP(D47,'[2]Tab Revistas '!$B:$U,20,0)</f>
        <v>34362.199999999997</v>
      </c>
      <c r="Z47" s="104">
        <f>VLOOKUP(D47,'[2]Tab Revistas '!$B:$M,12,0)</f>
        <v>25089.78</v>
      </c>
      <c r="AA47" s="101">
        <f>VLOOKUP(D47,'[2]Tab Revistas '!$B:$T,19,0)</f>
        <v>33427.32</v>
      </c>
      <c r="AB47" s="101">
        <f>VLOOKUP(D47,'[2]Tab Revistas '!$B:$K,10,0)</f>
        <v>24741.73</v>
      </c>
      <c r="AC47" s="101">
        <f>VLOOKUP(D47,'[2]Tab Revistas '!$B:$S,17,0)</f>
        <v>32978.86</v>
      </c>
      <c r="AD47" s="101">
        <f>VLOOKUP(D47,'[2]Tab Revistas '!$B:$L,11,0)</f>
        <v>24914.53</v>
      </c>
      <c r="AE47" s="101">
        <f>VLOOKUP(D47,'[2]Tab Revistas '!$B:$S,18,0)</f>
        <v>33201.58</v>
      </c>
      <c r="AF47" s="101">
        <f>VLOOKUP(D47,'[2]Tab Revistas '!$B:$J,9,0)</f>
        <v>23137.17</v>
      </c>
      <c r="AG47" s="101">
        <f>VLOOKUP(D47,'[2]Tab Revistas '!$B:$Q,16,0)</f>
        <v>30906.26</v>
      </c>
      <c r="AH47" s="59"/>
      <c r="AI47" s="59"/>
      <c r="AJ47" s="59"/>
      <c r="AK47" s="59"/>
      <c r="AL47" s="101">
        <f>VLOOKUP(D47,'[2]Tab Revistas '!$B:$O,14,0)</f>
        <v>21800.93</v>
      </c>
      <c r="AM47" s="106">
        <f>VLOOKUP(D47,'[2]Tab Revistas '!$B:$V,21,0)</f>
        <v>30138.5</v>
      </c>
      <c r="AN47" s="59"/>
      <c r="AO47" s="156"/>
      <c r="AP47" s="163"/>
      <c r="AQ47" s="11">
        <v>7891268110333</v>
      </c>
      <c r="AR47" s="127"/>
      <c r="AS47" s="101">
        <v>24744.73</v>
      </c>
      <c r="AT47" s="101">
        <v>32936.06</v>
      </c>
      <c r="AU47" s="104">
        <v>24048.48</v>
      </c>
      <c r="AV47" s="101">
        <v>32039.99</v>
      </c>
      <c r="AW47" s="101">
        <v>23714.880000000001</v>
      </c>
      <c r="AX47" s="101">
        <v>31610.15</v>
      </c>
      <c r="AY47" s="101">
        <v>23880.5</v>
      </c>
      <c r="AZ47" s="101">
        <v>31823.61</v>
      </c>
      <c r="BA47" s="101">
        <v>22176.91</v>
      </c>
      <c r="BB47" s="101">
        <v>29623.56</v>
      </c>
      <c r="BC47" s="59"/>
      <c r="BD47" s="59"/>
      <c r="BE47" s="59"/>
      <c r="BF47" s="59"/>
      <c r="BG47" s="101">
        <v>20896.13</v>
      </c>
      <c r="BH47" s="106">
        <v>28887.67</v>
      </c>
      <c r="BI47" s="59"/>
      <c r="BJ47" s="179"/>
    </row>
    <row r="48" spans="1:62" ht="14.45" customHeight="1" x14ac:dyDescent="0.2">
      <c r="A48" s="11">
        <v>7891268109788</v>
      </c>
      <c r="B48" s="11">
        <v>1021602350016</v>
      </c>
      <c r="C48" s="11">
        <v>522215030057401</v>
      </c>
      <c r="D48" s="35" t="s">
        <v>706</v>
      </c>
      <c r="E48" s="92">
        <f>VLOOKUP(D48,[1]SAP_Revistas!$C:$Y,23,0)</f>
        <v>2</v>
      </c>
      <c r="F48" s="33" t="s">
        <v>37</v>
      </c>
      <c r="G48" s="20" t="s">
        <v>1063</v>
      </c>
      <c r="H48" s="33" t="s">
        <v>61</v>
      </c>
      <c r="I48" s="13" t="s">
        <v>340</v>
      </c>
      <c r="J48" s="33" t="s">
        <v>63</v>
      </c>
      <c r="K48" s="36">
        <v>30049099</v>
      </c>
      <c r="L48" s="36" t="s">
        <v>358</v>
      </c>
      <c r="M48" s="33" t="s">
        <v>364</v>
      </c>
      <c r="N48" s="36" t="s">
        <v>651</v>
      </c>
      <c r="O48" s="36">
        <v>10632</v>
      </c>
      <c r="P48" s="36" t="s">
        <v>659</v>
      </c>
      <c r="Q48" s="36" t="s">
        <v>652</v>
      </c>
      <c r="R48" s="36" t="s">
        <v>361</v>
      </c>
      <c r="S48" s="36" t="s">
        <v>359</v>
      </c>
      <c r="T48" s="36" t="s">
        <v>361</v>
      </c>
      <c r="U48" s="36" t="s">
        <v>361</v>
      </c>
      <c r="V48" s="71">
        <v>90313127</v>
      </c>
      <c r="W48" s="36" t="s">
        <v>671</v>
      </c>
      <c r="X48" s="101">
        <f>VLOOKUP(D48,'[2]Tab Revistas '!$B:$N,13,0)</f>
        <v>4332.1899999999996</v>
      </c>
      <c r="Y48" s="101">
        <f>VLOOKUP(D48,'[2]Tab Revistas '!$B:$U,20,0)</f>
        <v>5766.28</v>
      </c>
      <c r="Z48" s="104">
        <f>VLOOKUP(D48,'[2]Tab Revistas '!$B:$M,12,0)</f>
        <v>4210.3</v>
      </c>
      <c r="AA48" s="101">
        <f>VLOOKUP(D48,'[2]Tab Revistas '!$B:$T,19,0)</f>
        <v>5609.41</v>
      </c>
      <c r="AB48" s="101">
        <f>VLOOKUP(D48,'[2]Tab Revistas '!$B:$K,10,0)</f>
        <v>4151.8900000000003</v>
      </c>
      <c r="AC48" s="101">
        <f>VLOOKUP(D48,'[2]Tab Revistas '!$B:$S,17,0)</f>
        <v>5534.15</v>
      </c>
      <c r="AD48" s="101">
        <f>VLOOKUP(D48,'[2]Tab Revistas '!$B:$L,11,0)</f>
        <v>4180.8900000000003</v>
      </c>
      <c r="AE48" s="101">
        <f>VLOOKUP(D48,'[2]Tab Revistas '!$B:$S,18,0)</f>
        <v>5571.53</v>
      </c>
      <c r="AF48" s="101">
        <f>VLOOKUP(D48,'[2]Tab Revistas '!$B:$J,9,0)</f>
        <v>3882.63</v>
      </c>
      <c r="AG48" s="101">
        <f>VLOOKUP(D48,'[2]Tab Revistas '!$B:$Q,16,0)</f>
        <v>5186.3500000000004</v>
      </c>
      <c r="AH48" s="17"/>
      <c r="AI48" s="17"/>
      <c r="AJ48" s="17"/>
      <c r="AK48" s="17"/>
      <c r="AL48" s="101">
        <f>VLOOKUP(D48,'[2]Tab Revistas '!$B:$O,14,0)</f>
        <v>3658.4</v>
      </c>
      <c r="AM48" s="106">
        <f>VLOOKUP(D48,'[2]Tab Revistas '!$B:$V,21,0)</f>
        <v>5057.5200000000004</v>
      </c>
      <c r="AN48" s="17"/>
      <c r="AO48" s="161"/>
      <c r="AP48" s="163"/>
      <c r="AQ48" s="11">
        <v>7891268109788</v>
      </c>
      <c r="AR48" s="127"/>
      <c r="AS48" s="101">
        <v>4152.3999999999996</v>
      </c>
      <c r="AT48" s="101">
        <v>5526.98</v>
      </c>
      <c r="AU48" s="104">
        <v>4035.56</v>
      </c>
      <c r="AV48" s="101">
        <v>5376.61</v>
      </c>
      <c r="AW48" s="101">
        <v>3979.58</v>
      </c>
      <c r="AX48" s="101">
        <v>5304.48</v>
      </c>
      <c r="AY48" s="101">
        <v>4007.37</v>
      </c>
      <c r="AZ48" s="101">
        <v>5340.3</v>
      </c>
      <c r="BA48" s="101">
        <v>3721.49</v>
      </c>
      <c r="BB48" s="101">
        <v>4971.1099999999997</v>
      </c>
      <c r="BC48" s="17"/>
      <c r="BD48" s="17"/>
      <c r="BE48" s="17"/>
      <c r="BF48" s="17"/>
      <c r="BG48" s="101">
        <v>3506.57</v>
      </c>
      <c r="BH48" s="106">
        <v>4847.63</v>
      </c>
      <c r="BI48" s="17"/>
      <c r="BJ48" s="183"/>
    </row>
    <row r="49" spans="1:62" ht="14.45" customHeight="1" x14ac:dyDescent="0.25">
      <c r="A49" s="68"/>
      <c r="B49" s="23"/>
      <c r="C49" s="23"/>
      <c r="D49" s="23"/>
      <c r="E49" s="93"/>
      <c r="F49" s="15"/>
      <c r="G49" s="22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61"/>
      <c r="AP49" s="163"/>
      <c r="AQ49" s="18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3"/>
    </row>
    <row r="50" spans="1:62" s="109" customFormat="1" x14ac:dyDescent="0.25">
      <c r="A50" s="51"/>
      <c r="B50" s="51"/>
      <c r="C50" s="51"/>
      <c r="D50" s="51"/>
      <c r="E50" s="94"/>
      <c r="F50" s="52"/>
      <c r="G50" s="53"/>
      <c r="H50" s="56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145"/>
      <c r="AQ50" s="51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</row>
    <row r="51" spans="1:62" s="109" customFormat="1" x14ac:dyDescent="0.25">
      <c r="A51" s="51"/>
      <c r="B51" s="51"/>
      <c r="C51" s="51"/>
      <c r="D51" s="51"/>
      <c r="E51" s="94"/>
      <c r="F51" s="52"/>
      <c r="G51" s="53"/>
      <c r="H51" s="56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145"/>
      <c r="AQ51" s="5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1:62" s="110" customFormat="1" x14ac:dyDescent="0.25">
      <c r="A52" s="46"/>
      <c r="B52" s="46"/>
      <c r="C52" s="46"/>
      <c r="D52" s="46"/>
      <c r="E52" s="95"/>
      <c r="F52" s="47"/>
      <c r="G52" s="48"/>
      <c r="H52" s="47"/>
      <c r="I52" s="49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145"/>
      <c r="AQ52" s="46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</row>
    <row r="53" spans="1:62" s="109" customFormat="1" x14ac:dyDescent="0.25">
      <c r="A53" s="69" t="s">
        <v>918</v>
      </c>
      <c r="B53" s="51"/>
      <c r="C53" s="51"/>
      <c r="D53" s="51"/>
      <c r="E53" s="94"/>
      <c r="F53" s="52"/>
      <c r="G53" s="53"/>
      <c r="H53" s="52"/>
      <c r="I53" s="54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145"/>
      <c r="AQ53" s="69" t="s">
        <v>918</v>
      </c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</row>
    <row r="54" spans="1:62" ht="14.45" customHeight="1" x14ac:dyDescent="0.25">
      <c r="A54" s="11">
        <v>7891268100655</v>
      </c>
      <c r="B54" s="11">
        <v>1021602050098</v>
      </c>
      <c r="C54" s="11">
        <v>522241605116219</v>
      </c>
      <c r="D54" s="11" t="s">
        <v>886</v>
      </c>
      <c r="E54" s="96">
        <f>VLOOKUP(D54,[1]SAP_Revistas!$C:$Y,23,0)</f>
        <v>1</v>
      </c>
      <c r="F54" s="11" t="s">
        <v>70</v>
      </c>
      <c r="G54" s="135" t="s">
        <v>963</v>
      </c>
      <c r="H54" s="11" t="s">
        <v>77</v>
      </c>
      <c r="I54" s="11" t="s">
        <v>341</v>
      </c>
      <c r="J54" s="11" t="s">
        <v>62</v>
      </c>
      <c r="K54" s="11">
        <v>30049069</v>
      </c>
      <c r="L54" s="11" t="s">
        <v>358</v>
      </c>
      <c r="M54" s="11" t="s">
        <v>364</v>
      </c>
      <c r="N54" s="11" t="s">
        <v>655</v>
      </c>
      <c r="O54" s="11">
        <v>9465</v>
      </c>
      <c r="P54" s="11" t="s">
        <v>589</v>
      </c>
      <c r="Q54" s="11" t="s">
        <v>656</v>
      </c>
      <c r="R54" s="11" t="s">
        <v>361</v>
      </c>
      <c r="S54" s="11" t="s">
        <v>359</v>
      </c>
      <c r="T54" s="11" t="s">
        <v>361</v>
      </c>
      <c r="U54" s="11" t="s">
        <v>361</v>
      </c>
      <c r="V54" s="11">
        <v>90133412</v>
      </c>
      <c r="W54" s="11" t="s">
        <v>667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37">
        <f>VLOOKUP(D54,'[2]Tab Revistas '!$B:$M,12,0)</f>
        <v>18302.23</v>
      </c>
      <c r="AO54" s="136">
        <f>VLOOKUP(D54,'[2]Tab Revistas '!$B:$T,19,0)</f>
        <v>25301.75</v>
      </c>
      <c r="AP54" s="163"/>
      <c r="AQ54" s="11">
        <v>7891268100655</v>
      </c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37">
        <v>17542.63</v>
      </c>
      <c r="BJ54" s="184">
        <v>24251.66</v>
      </c>
    </row>
    <row r="55" spans="1:62" ht="14.45" customHeight="1" x14ac:dyDescent="0.2">
      <c r="A55" s="18">
        <v>7891268100648</v>
      </c>
      <c r="B55" s="18">
        <v>1021602050055</v>
      </c>
      <c r="C55" s="18">
        <v>522241603113212</v>
      </c>
      <c r="D55" s="35" t="s">
        <v>887</v>
      </c>
      <c r="E55" s="96">
        <f>VLOOKUP(D55,[1]SAP_Revistas!$C:$Y,23,0)</f>
        <v>1</v>
      </c>
      <c r="F55" s="32" t="s">
        <v>70</v>
      </c>
      <c r="G55" s="19" t="s">
        <v>964</v>
      </c>
      <c r="H55" s="32" t="s">
        <v>77</v>
      </c>
      <c r="I55" s="131" t="s">
        <v>341</v>
      </c>
      <c r="J55" s="32" t="s">
        <v>62</v>
      </c>
      <c r="K55" s="36">
        <v>30049069</v>
      </c>
      <c r="L55" s="36" t="s">
        <v>358</v>
      </c>
      <c r="M55" s="33" t="s">
        <v>364</v>
      </c>
      <c r="N55" s="36" t="s">
        <v>655</v>
      </c>
      <c r="O55" s="36">
        <v>9465</v>
      </c>
      <c r="P55" s="36" t="s">
        <v>589</v>
      </c>
      <c r="Q55" s="36" t="s">
        <v>656</v>
      </c>
      <c r="R55" s="36" t="s">
        <v>361</v>
      </c>
      <c r="S55" s="36" t="s">
        <v>359</v>
      </c>
      <c r="T55" s="36" t="s">
        <v>361</v>
      </c>
      <c r="U55" s="36" t="s">
        <v>361</v>
      </c>
      <c r="V55" s="36">
        <v>90133404</v>
      </c>
      <c r="W55" s="36" t="s">
        <v>667</v>
      </c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137">
        <f>VLOOKUP(D55,'[2]Tab Revistas '!$B:$M,12,0)</f>
        <v>9151.14</v>
      </c>
      <c r="AO55" s="136">
        <f>VLOOKUP(D55,'[2]Tab Revistas '!$B:$T,19,0)</f>
        <v>12650.91</v>
      </c>
      <c r="AP55" s="163"/>
      <c r="AQ55" s="18">
        <v>7891268100648</v>
      </c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138">
        <v>8771.34</v>
      </c>
      <c r="BJ55" s="185">
        <v>12125.86</v>
      </c>
    </row>
    <row r="56" spans="1:62" ht="14.45" customHeight="1" x14ac:dyDescent="0.2">
      <c r="A56" s="18">
        <v>7891268100631</v>
      </c>
      <c r="B56" s="18">
        <v>1021602050012</v>
      </c>
      <c r="C56" s="18">
        <v>522241601110216</v>
      </c>
      <c r="D56" s="35" t="s">
        <v>888</v>
      </c>
      <c r="E56" s="96">
        <f>VLOOKUP(D56,[1]SAP_Revistas!$C:$Y,23,0)</f>
        <v>1</v>
      </c>
      <c r="F56" s="32" t="s">
        <v>70</v>
      </c>
      <c r="G56" s="19" t="s">
        <v>965</v>
      </c>
      <c r="H56" s="32" t="s">
        <v>77</v>
      </c>
      <c r="I56" s="13" t="s">
        <v>341</v>
      </c>
      <c r="J56" s="32" t="s">
        <v>62</v>
      </c>
      <c r="K56" s="36">
        <v>30049069</v>
      </c>
      <c r="L56" s="36" t="s">
        <v>358</v>
      </c>
      <c r="M56" s="33" t="s">
        <v>364</v>
      </c>
      <c r="N56" s="36" t="s">
        <v>655</v>
      </c>
      <c r="O56" s="36">
        <v>9465</v>
      </c>
      <c r="P56" s="36" t="s">
        <v>589</v>
      </c>
      <c r="Q56" s="36" t="s">
        <v>656</v>
      </c>
      <c r="R56" s="36" t="s">
        <v>361</v>
      </c>
      <c r="S56" s="36" t="s">
        <v>359</v>
      </c>
      <c r="T56" s="36" t="s">
        <v>361</v>
      </c>
      <c r="U56" s="36" t="s">
        <v>361</v>
      </c>
      <c r="V56" s="36">
        <v>90133390</v>
      </c>
      <c r="W56" s="36" t="s">
        <v>667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37">
        <f>VLOOKUP(D56,'[2]Tab Revistas '!$B:$M,12,0)</f>
        <v>4575.5600000000004</v>
      </c>
      <c r="AO56" s="136">
        <f>VLOOKUP(D56,'[2]Tab Revistas '!$B:$T,19,0)</f>
        <v>6325.44</v>
      </c>
      <c r="AP56" s="163"/>
      <c r="AQ56" s="18">
        <v>7891268100631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39">
        <v>4385.66</v>
      </c>
      <c r="BJ56" s="185">
        <v>6062.92</v>
      </c>
    </row>
    <row r="57" spans="1:62" ht="14.45" customHeight="1" x14ac:dyDescent="0.2">
      <c r="A57" s="11"/>
      <c r="B57" s="11"/>
      <c r="C57" s="11"/>
      <c r="D57" s="11"/>
      <c r="E57" s="96"/>
      <c r="F57" s="34"/>
      <c r="G57" s="20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43"/>
      <c r="Y57" s="17"/>
      <c r="Z57" s="188"/>
      <c r="AA57" s="17"/>
      <c r="AB57" s="43"/>
      <c r="AC57" s="17"/>
      <c r="AD57" s="43"/>
      <c r="AE57" s="17"/>
      <c r="AF57" s="43"/>
      <c r="AG57" s="17"/>
      <c r="AH57" s="17"/>
      <c r="AI57" s="17"/>
      <c r="AJ57" s="17"/>
      <c r="AK57" s="17"/>
      <c r="AL57" s="43"/>
      <c r="AM57" s="17"/>
      <c r="AN57" s="17"/>
      <c r="AO57" s="17"/>
      <c r="AP57" s="163"/>
      <c r="AQ57" s="186"/>
      <c r="AS57" s="43"/>
      <c r="AT57" s="17"/>
      <c r="AU57" s="188"/>
      <c r="AV57" s="17"/>
      <c r="AW57" s="43"/>
      <c r="AX57" s="17"/>
      <c r="AY57" s="43"/>
      <c r="AZ57" s="17"/>
      <c r="BA57" s="43"/>
      <c r="BB57" s="17"/>
      <c r="BC57" s="17"/>
      <c r="BD57" s="17"/>
      <c r="BE57" s="17"/>
      <c r="BF57" s="17"/>
      <c r="BG57" s="43"/>
      <c r="BH57" s="17"/>
      <c r="BI57" s="17"/>
      <c r="BJ57" s="183"/>
    </row>
    <row r="58" spans="1:62" s="109" customFormat="1" x14ac:dyDescent="0.25">
      <c r="A58" s="57"/>
      <c r="B58" s="57"/>
      <c r="C58" s="57"/>
      <c r="D58" s="57"/>
      <c r="E58" s="98"/>
      <c r="F58" s="57"/>
      <c r="G58" s="57"/>
      <c r="H58" s="56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145"/>
      <c r="AQ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</row>
    <row r="59" spans="1:62" x14ac:dyDescent="0.25">
      <c r="A59" s="9"/>
      <c r="B59" s="9"/>
      <c r="C59" s="9"/>
      <c r="D59" s="9"/>
      <c r="E59" s="88"/>
      <c r="F59" s="9"/>
      <c r="G59" s="9"/>
      <c r="H59" s="56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145"/>
      <c r="AQ59" s="9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</row>
    <row r="60" spans="1:62" x14ac:dyDescent="0.25">
      <c r="A60" s="9"/>
      <c r="B60" s="9"/>
      <c r="C60" s="9"/>
      <c r="D60" s="9"/>
      <c r="E60" s="88"/>
      <c r="F60" s="9"/>
      <c r="G60" s="9"/>
      <c r="H60" s="56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145"/>
      <c r="AQ60" s="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1:62" x14ac:dyDescent="0.25">
      <c r="A61" s="134" t="s">
        <v>920</v>
      </c>
      <c r="B61" s="134"/>
      <c r="C61" s="9"/>
      <c r="D61" s="9"/>
      <c r="E61" s="88"/>
      <c r="F61" s="9"/>
      <c r="G61" s="9"/>
      <c r="H61" s="56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145"/>
      <c r="AQ61" s="134" t="s">
        <v>920</v>
      </c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</row>
    <row r="62" spans="1:62" ht="14.45" customHeight="1" x14ac:dyDescent="0.2">
      <c r="A62" s="11">
        <v>7891268111972</v>
      </c>
      <c r="B62" s="11">
        <v>1021601370070</v>
      </c>
      <c r="C62" s="11">
        <v>522235203151414</v>
      </c>
      <c r="D62" s="34" t="s">
        <v>929</v>
      </c>
      <c r="E62" s="96">
        <f>VLOOKUP(D62,[1]SAP_Revistas!$C:$Y,23,0)</f>
        <v>3</v>
      </c>
      <c r="F62" s="34" t="s">
        <v>64</v>
      </c>
      <c r="G62" s="20" t="s">
        <v>65</v>
      </c>
      <c r="H62" s="33" t="s">
        <v>68</v>
      </c>
      <c r="I62" s="33" t="s">
        <v>344</v>
      </c>
      <c r="J62" s="33" t="s">
        <v>62</v>
      </c>
      <c r="K62" s="33">
        <v>30049079</v>
      </c>
      <c r="L62" s="33" t="s">
        <v>358</v>
      </c>
      <c r="M62" s="33" t="s">
        <v>364</v>
      </c>
      <c r="N62" s="33" t="s">
        <v>653</v>
      </c>
      <c r="O62" s="33">
        <v>6844</v>
      </c>
      <c r="P62" s="33" t="s">
        <v>596</v>
      </c>
      <c r="Q62" s="33" t="s">
        <v>654</v>
      </c>
      <c r="R62" s="33" t="s">
        <v>579</v>
      </c>
      <c r="S62" s="33" t="s">
        <v>359</v>
      </c>
      <c r="T62" s="33" t="s">
        <v>361</v>
      </c>
      <c r="U62" s="33" t="s">
        <v>361</v>
      </c>
      <c r="V62" s="33">
        <v>90130782</v>
      </c>
      <c r="W62" s="33" t="s">
        <v>667</v>
      </c>
      <c r="X62" s="101">
        <f>VLOOKUP(D62,'[2]Tab Revistas '!$B:$N,13,0)</f>
        <v>505.05</v>
      </c>
      <c r="Y62" s="17"/>
      <c r="Z62" s="104">
        <f>VLOOKUP(D62,'[2]Tab Revistas '!$B:$M,12,0)</f>
        <v>492.73</v>
      </c>
      <c r="AA62" s="17"/>
      <c r="AB62" s="101">
        <f>VLOOKUP(D62,'[2]Tab Revistas '!$B:$K,10,0)</f>
        <v>486.79</v>
      </c>
      <c r="AC62" s="17"/>
      <c r="AD62" s="101">
        <f>VLOOKUP(D62,'[2]Tab Revistas '!$B:$L,11,0)</f>
        <v>489.74</v>
      </c>
      <c r="AE62" s="17"/>
      <c r="AF62" s="101">
        <f>VLOOKUP(D62,'[2]Tab Revistas '!$B:$J,9,0)</f>
        <v>459.13</v>
      </c>
      <c r="AG62" s="17"/>
      <c r="AH62" s="17"/>
      <c r="AI62" s="17"/>
      <c r="AJ62" s="17"/>
      <c r="AK62" s="17"/>
      <c r="AL62" s="43">
        <f>VLOOKUP(D62,'[2]Tab Revistas '!$B:$O,14,0)</f>
        <v>492.73</v>
      </c>
      <c r="AM62" s="17"/>
      <c r="AN62" s="17"/>
      <c r="AO62" s="17"/>
      <c r="AP62" s="163"/>
      <c r="AQ62" s="11">
        <v>7891268111972</v>
      </c>
      <c r="AS62" s="101">
        <v>484.09</v>
      </c>
      <c r="AT62" s="17"/>
      <c r="AU62" s="104">
        <v>472.28</v>
      </c>
      <c r="AV62" s="17"/>
      <c r="AW62" s="101">
        <v>466.59</v>
      </c>
      <c r="AX62" s="17"/>
      <c r="AY62" s="101">
        <v>469.42</v>
      </c>
      <c r="AZ62" s="17"/>
      <c r="BA62" s="101">
        <v>440.08</v>
      </c>
      <c r="BB62" s="17"/>
      <c r="BC62" s="17"/>
      <c r="BD62" s="17"/>
      <c r="BE62" s="17"/>
      <c r="BF62" s="17"/>
      <c r="BG62" s="43">
        <v>472.28</v>
      </c>
      <c r="BH62" s="17"/>
      <c r="BI62" s="17"/>
      <c r="BJ62" s="183"/>
    </row>
    <row r="63" spans="1:62" x14ac:dyDescent="0.2">
      <c r="A63" s="18">
        <v>7891045010030</v>
      </c>
      <c r="B63" s="18">
        <v>1021602530014</v>
      </c>
      <c r="C63" s="11">
        <v>552818020063517</v>
      </c>
      <c r="D63" s="11" t="s">
        <v>1129</v>
      </c>
      <c r="E63" s="96">
        <f>VLOOKUP(D63,[1]SAP_Revistas!$C:$Y,23,0)</f>
        <v>1</v>
      </c>
      <c r="F63" s="32" t="s">
        <v>1130</v>
      </c>
      <c r="G63" s="19" t="s">
        <v>1135</v>
      </c>
      <c r="H63" s="32" t="s">
        <v>1131</v>
      </c>
      <c r="I63" s="33" t="s">
        <v>344</v>
      </c>
      <c r="J63" s="32" t="s">
        <v>62</v>
      </c>
      <c r="K63" s="36">
        <v>30049079</v>
      </c>
      <c r="L63" s="32" t="s">
        <v>358</v>
      </c>
      <c r="M63" s="32" t="s">
        <v>364</v>
      </c>
      <c r="N63" s="32" t="s">
        <v>1132</v>
      </c>
      <c r="O63" s="32">
        <v>9616</v>
      </c>
      <c r="P63" s="32" t="s">
        <v>589</v>
      </c>
      <c r="Q63" s="33" t="s">
        <v>1133</v>
      </c>
      <c r="R63" s="33" t="s">
        <v>361</v>
      </c>
      <c r="S63" s="33" t="s">
        <v>359</v>
      </c>
      <c r="T63" s="33" t="s">
        <v>361</v>
      </c>
      <c r="U63" s="33" t="s">
        <v>361</v>
      </c>
      <c r="V63" s="33">
        <v>90214277</v>
      </c>
      <c r="W63" s="33" t="s">
        <v>667</v>
      </c>
      <c r="X63" s="102">
        <f>VLOOKUP(D63,'[2]Tab Revistas '!$B:$N,13,0)</f>
        <v>3598.68</v>
      </c>
      <c r="Y63" s="17"/>
      <c r="Z63" s="105">
        <f>VLOOKUP(D63,'[2]Tab Revistas '!$B:$M,12,0)</f>
        <v>3510.9</v>
      </c>
      <c r="AA63" s="17"/>
      <c r="AB63" s="102">
        <f>VLOOKUP(D63,'[2]Tab Revistas '!$B:$K,10,0)</f>
        <v>3468.6</v>
      </c>
      <c r="AC63" s="17"/>
      <c r="AD63" s="102">
        <f>VLOOKUP(D63,'[2]Tab Revistas '!$B:$L,11,0)</f>
        <v>3489.62</v>
      </c>
      <c r="AE63" s="17"/>
      <c r="AF63" s="102">
        <f>VLOOKUP(D63,'[2]Tab Revistas '!$B:$J,9,0)</f>
        <v>3271.52</v>
      </c>
      <c r="AG63" s="17"/>
      <c r="AH63" s="17"/>
      <c r="AI63" s="17"/>
      <c r="AJ63" s="17"/>
      <c r="AK63" s="17"/>
      <c r="AL63" s="191">
        <f>VLOOKUP(D63,'[2]Tab Revistas '!$B:$O,14,0)</f>
        <v>3510.9</v>
      </c>
      <c r="AM63" s="17"/>
      <c r="AN63" s="17"/>
      <c r="AO63" s="17"/>
      <c r="AP63" s="163"/>
      <c r="AQ63" s="9"/>
      <c r="AS63" s="102">
        <v>3449.32</v>
      </c>
      <c r="AT63" s="17"/>
      <c r="AU63" s="105">
        <v>3365.19</v>
      </c>
      <c r="AV63" s="17"/>
      <c r="AW63" s="102">
        <v>3324.65</v>
      </c>
      <c r="AX63" s="17"/>
      <c r="AY63" s="102">
        <v>3344.79</v>
      </c>
      <c r="AZ63" s="17"/>
      <c r="BA63" s="102">
        <v>3135.74</v>
      </c>
      <c r="BB63" s="17"/>
      <c r="BC63" s="17"/>
      <c r="BD63" s="17"/>
      <c r="BE63" s="17"/>
      <c r="BF63" s="17"/>
      <c r="BG63" s="191">
        <v>3365.19</v>
      </c>
      <c r="BH63" s="17"/>
      <c r="BI63" s="17"/>
      <c r="BJ63" s="17"/>
    </row>
    <row r="64" spans="1:62" x14ac:dyDescent="0.25">
      <c r="A64" s="9"/>
      <c r="B64" s="9"/>
      <c r="C64" s="9"/>
      <c r="D64" s="9"/>
      <c r="E64" s="88"/>
      <c r="F64" s="9"/>
      <c r="G64" s="9"/>
      <c r="H64" s="56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Q64" s="9"/>
    </row>
  </sheetData>
  <mergeCells count="18">
    <mergeCell ref="AN2:AO6"/>
    <mergeCell ref="X6:Y6"/>
    <mergeCell ref="Z6:AA6"/>
    <mergeCell ref="AB6:AC6"/>
    <mergeCell ref="AF6:AG6"/>
    <mergeCell ref="AD6:AE6"/>
    <mergeCell ref="AJ6:AK6"/>
    <mergeCell ref="AH6:AI6"/>
    <mergeCell ref="AL6:AM6"/>
    <mergeCell ref="BI2:BJ6"/>
    <mergeCell ref="AS6:AT6"/>
    <mergeCell ref="AU6:AV6"/>
    <mergeCell ref="AW6:AX6"/>
    <mergeCell ref="AY6:AZ6"/>
    <mergeCell ref="BA6:BB6"/>
    <mergeCell ref="BC6:BD6"/>
    <mergeCell ref="BE6:BF6"/>
    <mergeCell ref="BG6:BH6"/>
  </mergeCells>
  <pageMargins left="0" right="0" top="0.78749999999999998" bottom="0.39374999999999999" header="0.51180555555555496" footer="0.51180555555555496"/>
  <pageSetup paperSize="9"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BJ237"/>
  <sheetViews>
    <sheetView showGridLines="0" zoomScale="80" zoomScaleNormal="80" workbookViewId="0">
      <selection activeCell="A7" sqref="A7"/>
    </sheetView>
  </sheetViews>
  <sheetFormatPr defaultColWidth="9.140625" defaultRowHeight="15" x14ac:dyDescent="0.25"/>
  <cols>
    <col min="1" max="1" width="27" style="2" customWidth="1"/>
    <col min="2" max="2" width="20.28515625" style="2" bestFit="1" customWidth="1"/>
    <col min="3" max="3" width="17.42578125" style="2" bestFit="1" customWidth="1"/>
    <col min="4" max="4" width="17.42578125" style="2" customWidth="1"/>
    <col min="5" max="5" width="14.28515625" style="97" customWidth="1"/>
    <col min="6" max="6" width="37.7109375" style="2" customWidth="1"/>
    <col min="7" max="7" width="61.7109375" style="2" customWidth="1"/>
    <col min="8" max="8" width="46.7109375" style="25" customWidth="1"/>
    <col min="9" max="9" width="30.5703125" style="2" customWidth="1"/>
    <col min="10" max="11" width="16.42578125" style="2" customWidth="1"/>
    <col min="12" max="12" width="23.28515625" style="2" customWidth="1"/>
    <col min="13" max="13" width="26.28515625" style="2" customWidth="1"/>
    <col min="14" max="14" width="23.28515625" style="2" customWidth="1"/>
    <col min="15" max="15" width="34.140625" style="2" customWidth="1"/>
    <col min="16" max="16" width="67.28515625" style="2" customWidth="1"/>
    <col min="17" max="17" width="27" style="2" customWidth="1"/>
    <col min="18" max="23" width="16.42578125" style="2" customWidth="1"/>
    <col min="24" max="31" width="9.28515625" style="2" customWidth="1"/>
    <col min="32" max="33" width="9.85546875" style="2" customWidth="1"/>
    <col min="34" max="39" width="9.28515625" style="2" customWidth="1"/>
    <col min="40" max="41" width="9.28515625" style="73" customWidth="1"/>
    <col min="42" max="42" width="21.85546875" style="146" customWidth="1"/>
    <col min="43" max="43" width="48.140625" style="74" hidden="1" customWidth="1"/>
    <col min="44" max="44" width="14.140625" customWidth="1"/>
    <col min="45" max="61" width="9.140625" style="74" customWidth="1"/>
    <col min="62" max="62" width="12.7109375" style="74" customWidth="1"/>
    <col min="63" max="16384" width="9.140625" style="74"/>
  </cols>
  <sheetData>
    <row r="2" spans="1:62" ht="15.75" customHeight="1" thickBot="1" x14ac:dyDescent="0.3">
      <c r="A2" s="24" t="s">
        <v>16</v>
      </c>
      <c r="B2" s="1"/>
      <c r="C2" s="1"/>
      <c r="D2" s="1"/>
      <c r="E2" s="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N2" s="73">
        <v>39</v>
      </c>
      <c r="AO2" s="73">
        <v>40</v>
      </c>
    </row>
    <row r="3" spans="1:62" ht="15.75" customHeight="1" x14ac:dyDescent="0.25">
      <c r="A3" s="3"/>
      <c r="B3" s="4"/>
      <c r="C3" s="4"/>
      <c r="D3" s="4"/>
      <c r="E3" s="89"/>
      <c r="F3" s="4"/>
      <c r="G3" s="4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AN3" s="240" t="s">
        <v>0</v>
      </c>
      <c r="AO3" s="24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34" t="s">
        <v>0</v>
      </c>
      <c r="BJ3" s="235"/>
    </row>
    <row r="4" spans="1:62" ht="15" customHeight="1" x14ac:dyDescent="0.25">
      <c r="A4" s="42" t="s">
        <v>1</v>
      </c>
      <c r="B4" s="6"/>
      <c r="C4" s="6"/>
      <c r="D4" s="6"/>
      <c r="E4" s="90"/>
      <c r="F4" s="7"/>
      <c r="G4" s="6"/>
      <c r="H4" s="8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N4" s="242"/>
      <c r="AO4" s="243"/>
      <c r="AS4" s="2"/>
      <c r="AT4" s="2"/>
      <c r="AU4" s="2"/>
      <c r="AV4" s="2"/>
      <c r="AW4" s="2"/>
      <c r="AX4" s="164"/>
      <c r="AY4" s="165"/>
      <c r="AZ4" s="166" t="s">
        <v>1120</v>
      </c>
      <c r="BA4" s="165"/>
      <c r="BB4" s="165"/>
      <c r="BC4" s="2"/>
      <c r="BD4" s="2"/>
      <c r="BE4" s="2"/>
      <c r="BF4" s="2"/>
      <c r="BG4" s="2"/>
      <c r="BH4" s="2"/>
      <c r="BI4" s="236"/>
      <c r="BJ4" s="237"/>
    </row>
    <row r="5" spans="1:62" ht="23.25" customHeight="1" thickBot="1" x14ac:dyDescent="0.3">
      <c r="A5" s="5"/>
      <c r="B5" s="6"/>
      <c r="C5" s="6"/>
      <c r="D5" s="6"/>
      <c r="E5" s="90"/>
      <c r="F5" s="7"/>
      <c r="G5" s="6"/>
      <c r="H5" s="8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  <c r="AK5" s="2">
        <v>36</v>
      </c>
      <c r="AL5" s="2">
        <v>37</v>
      </c>
      <c r="AM5" s="2">
        <v>38</v>
      </c>
      <c r="AN5" s="242"/>
      <c r="AO5" s="243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36"/>
      <c r="BJ5" s="237"/>
    </row>
    <row r="6" spans="1:62" ht="59.45" customHeight="1" thickBot="1" x14ac:dyDescent="0.3">
      <c r="A6" s="8"/>
      <c r="B6" s="6"/>
      <c r="C6" s="6"/>
      <c r="D6" s="6"/>
      <c r="E6" s="90"/>
      <c r="F6" s="8"/>
      <c r="G6" s="1"/>
      <c r="H6" s="10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30" t="s">
        <v>2</v>
      </c>
      <c r="Y6" s="230"/>
      <c r="Z6" s="231" t="s">
        <v>907</v>
      </c>
      <c r="AA6" s="232"/>
      <c r="AB6" s="231" t="s">
        <v>908</v>
      </c>
      <c r="AC6" s="232"/>
      <c r="AD6" s="233" t="s">
        <v>906</v>
      </c>
      <c r="AE6" s="233"/>
      <c r="AF6" s="231" t="s">
        <v>922</v>
      </c>
      <c r="AG6" s="232"/>
      <c r="AH6" s="230" t="s">
        <v>4</v>
      </c>
      <c r="AI6" s="230"/>
      <c r="AJ6" s="231" t="s">
        <v>3</v>
      </c>
      <c r="AK6" s="231"/>
      <c r="AL6" s="231" t="s">
        <v>905</v>
      </c>
      <c r="AM6" s="231"/>
      <c r="AN6" s="244"/>
      <c r="AO6" s="245"/>
      <c r="AS6" s="225" t="s">
        <v>2</v>
      </c>
      <c r="AT6" s="225"/>
      <c r="AU6" s="226" t="s">
        <v>907</v>
      </c>
      <c r="AV6" s="227"/>
      <c r="AW6" s="226" t="s">
        <v>908</v>
      </c>
      <c r="AX6" s="227"/>
      <c r="AY6" s="228" t="s">
        <v>906</v>
      </c>
      <c r="AZ6" s="228"/>
      <c r="BA6" s="226" t="s">
        <v>922</v>
      </c>
      <c r="BB6" s="227"/>
      <c r="BC6" s="225" t="s">
        <v>4</v>
      </c>
      <c r="BD6" s="225"/>
      <c r="BE6" s="226" t="s">
        <v>3</v>
      </c>
      <c r="BF6" s="226"/>
      <c r="BG6" s="226" t="s">
        <v>905</v>
      </c>
      <c r="BH6" s="226"/>
      <c r="BI6" s="238"/>
      <c r="BJ6" s="239"/>
    </row>
    <row r="7" spans="1:62" s="128" customFormat="1" ht="64.900000000000006" customHeight="1" thickBot="1" x14ac:dyDescent="0.3">
      <c r="A7" s="76" t="s">
        <v>5</v>
      </c>
      <c r="B7" s="77" t="s">
        <v>6</v>
      </c>
      <c r="C7" s="77" t="s">
        <v>7</v>
      </c>
      <c r="D7" s="78" t="s">
        <v>674</v>
      </c>
      <c r="E7" s="78" t="s">
        <v>904</v>
      </c>
      <c r="F7" s="79" t="s">
        <v>8</v>
      </c>
      <c r="G7" s="76" t="s">
        <v>9</v>
      </c>
      <c r="H7" s="80" t="s">
        <v>10</v>
      </c>
      <c r="I7" s="81" t="s">
        <v>11</v>
      </c>
      <c r="J7" s="81" t="s">
        <v>12</v>
      </c>
      <c r="K7" s="82" t="s">
        <v>345</v>
      </c>
      <c r="L7" s="82" t="s">
        <v>346</v>
      </c>
      <c r="M7" s="82" t="s">
        <v>347</v>
      </c>
      <c r="N7" s="82" t="s">
        <v>348</v>
      </c>
      <c r="O7" s="82" t="s">
        <v>349</v>
      </c>
      <c r="P7" s="82" t="s">
        <v>350</v>
      </c>
      <c r="Q7" s="82" t="s">
        <v>351</v>
      </c>
      <c r="R7" s="82" t="s">
        <v>352</v>
      </c>
      <c r="S7" s="82" t="s">
        <v>353</v>
      </c>
      <c r="T7" s="82" t="s">
        <v>354</v>
      </c>
      <c r="U7" s="82" t="s">
        <v>355</v>
      </c>
      <c r="V7" s="82" t="s">
        <v>356</v>
      </c>
      <c r="W7" s="82" t="s">
        <v>357</v>
      </c>
      <c r="X7" s="83" t="s">
        <v>13</v>
      </c>
      <c r="Y7" s="84" t="s">
        <v>14</v>
      </c>
      <c r="Z7" s="83" t="s">
        <v>13</v>
      </c>
      <c r="AA7" s="84" t="s">
        <v>14</v>
      </c>
      <c r="AB7" s="83" t="s">
        <v>13</v>
      </c>
      <c r="AC7" s="84" t="s">
        <v>14</v>
      </c>
      <c r="AD7" s="83" t="s">
        <v>13</v>
      </c>
      <c r="AE7" s="84" t="s">
        <v>14</v>
      </c>
      <c r="AF7" s="83" t="s">
        <v>13</v>
      </c>
      <c r="AG7" s="85" t="s">
        <v>14</v>
      </c>
      <c r="AH7" s="83" t="s">
        <v>13</v>
      </c>
      <c r="AI7" s="84" t="s">
        <v>14</v>
      </c>
      <c r="AJ7" s="86" t="s">
        <v>13</v>
      </c>
      <c r="AK7" s="84" t="s">
        <v>14</v>
      </c>
      <c r="AL7" s="86" t="s">
        <v>13</v>
      </c>
      <c r="AM7" s="84" t="s">
        <v>14</v>
      </c>
      <c r="AN7" s="143" t="s">
        <v>13</v>
      </c>
      <c r="AO7" s="144" t="s">
        <v>14</v>
      </c>
      <c r="AP7" s="154" t="s">
        <v>1093</v>
      </c>
      <c r="AQ7" s="76" t="s">
        <v>1106</v>
      </c>
      <c r="AR7"/>
      <c r="AS7" s="172" t="s">
        <v>13</v>
      </c>
      <c r="AT7" s="173" t="s">
        <v>14</v>
      </c>
      <c r="AU7" s="172" t="s">
        <v>13</v>
      </c>
      <c r="AV7" s="173" t="s">
        <v>14</v>
      </c>
      <c r="AW7" s="172" t="s">
        <v>13</v>
      </c>
      <c r="AX7" s="173" t="s">
        <v>14</v>
      </c>
      <c r="AY7" s="172" t="s">
        <v>13</v>
      </c>
      <c r="AZ7" s="173" t="s">
        <v>14</v>
      </c>
      <c r="BA7" s="172" t="s">
        <v>13</v>
      </c>
      <c r="BB7" s="174" t="s">
        <v>14</v>
      </c>
      <c r="BC7" s="172" t="s">
        <v>13</v>
      </c>
      <c r="BD7" s="173" t="s">
        <v>14</v>
      </c>
      <c r="BE7" s="175" t="s">
        <v>13</v>
      </c>
      <c r="BF7" s="173" t="s">
        <v>14</v>
      </c>
      <c r="BG7" s="175" t="s">
        <v>13</v>
      </c>
      <c r="BH7" s="173" t="s">
        <v>14</v>
      </c>
      <c r="BI7" s="176" t="s">
        <v>13</v>
      </c>
      <c r="BJ7" s="177" t="s">
        <v>14</v>
      </c>
    </row>
    <row r="8" spans="1:62" ht="14.45" customHeight="1" x14ac:dyDescent="0.25">
      <c r="A8" s="35">
        <v>7891268100204</v>
      </c>
      <c r="B8" s="35">
        <v>1211004190096</v>
      </c>
      <c r="C8" s="35">
        <v>522717110064717</v>
      </c>
      <c r="D8" s="35" t="s">
        <v>708</v>
      </c>
      <c r="E8" s="92">
        <v>3</v>
      </c>
      <c r="F8" s="223" t="s">
        <v>91</v>
      </c>
      <c r="G8" s="223" t="s">
        <v>1054</v>
      </c>
      <c r="H8" s="36" t="s">
        <v>278</v>
      </c>
      <c r="I8" s="13" t="s">
        <v>340</v>
      </c>
      <c r="J8" s="36" t="s">
        <v>62</v>
      </c>
      <c r="K8" s="41">
        <v>30043220</v>
      </c>
      <c r="L8" s="41" t="s">
        <v>358</v>
      </c>
      <c r="M8" s="41" t="s">
        <v>364</v>
      </c>
      <c r="N8" s="41" t="s">
        <v>383</v>
      </c>
      <c r="O8" s="41" t="s">
        <v>448</v>
      </c>
      <c r="P8" s="41" t="s">
        <v>594</v>
      </c>
      <c r="Q8" s="41" t="s">
        <v>513</v>
      </c>
      <c r="R8" s="41" t="s">
        <v>361</v>
      </c>
      <c r="S8" s="41" t="s">
        <v>359</v>
      </c>
      <c r="T8" s="41" t="s">
        <v>361</v>
      </c>
      <c r="U8" s="41" t="s">
        <v>361</v>
      </c>
      <c r="V8" s="41">
        <v>90130464</v>
      </c>
      <c r="W8" s="41" t="s">
        <v>667</v>
      </c>
      <c r="X8" s="113">
        <v>28.83</v>
      </c>
      <c r="Y8" s="44">
        <v>39.86</v>
      </c>
      <c r="Z8" s="116">
        <v>28.13</v>
      </c>
      <c r="AA8" s="44">
        <v>38.880000000000003</v>
      </c>
      <c r="AB8" s="113">
        <v>27.79</v>
      </c>
      <c r="AC8" s="44">
        <v>38.42</v>
      </c>
      <c r="AD8" s="113">
        <v>27.96</v>
      </c>
      <c r="AE8" s="44">
        <v>38.65</v>
      </c>
      <c r="AF8" s="113">
        <v>26.21</v>
      </c>
      <c r="AG8" s="44">
        <v>36.229999999999997</v>
      </c>
      <c r="AH8" s="14"/>
      <c r="AI8" s="14"/>
      <c r="AJ8" s="14"/>
      <c r="AK8" s="14"/>
      <c r="AL8" s="113">
        <v>28.13</v>
      </c>
      <c r="AM8" s="44">
        <v>38.880000000000003</v>
      </c>
      <c r="AN8" s="140"/>
      <c r="AO8" s="155"/>
      <c r="AP8" s="157"/>
      <c r="AQ8" s="35">
        <v>7891268100204</v>
      </c>
      <c r="AS8" s="113">
        <v>27.63</v>
      </c>
      <c r="AT8" s="44">
        <v>38.200000000000003</v>
      </c>
      <c r="AU8" s="116">
        <v>26.96</v>
      </c>
      <c r="AV8" s="44">
        <v>37.270000000000003</v>
      </c>
      <c r="AW8" s="113">
        <v>26.64</v>
      </c>
      <c r="AX8" s="44">
        <v>36.83</v>
      </c>
      <c r="AY8" s="113">
        <v>26.8</v>
      </c>
      <c r="AZ8" s="44">
        <v>37.049999999999997</v>
      </c>
      <c r="BA8" s="113">
        <v>25.12</v>
      </c>
      <c r="BB8" s="44">
        <v>34.729999999999997</v>
      </c>
      <c r="BC8" s="14"/>
      <c r="BD8" s="14"/>
      <c r="BE8" s="14"/>
      <c r="BF8" s="14"/>
      <c r="BG8" s="113">
        <v>26.96</v>
      </c>
      <c r="BH8" s="44">
        <v>37.270000000000003</v>
      </c>
      <c r="BI8" s="140"/>
      <c r="BJ8" s="178"/>
    </row>
    <row r="9" spans="1:62" ht="14.45" customHeight="1" x14ac:dyDescent="0.25">
      <c r="A9" s="11">
        <v>7891268100211</v>
      </c>
      <c r="B9" s="11">
        <v>1211004190029</v>
      </c>
      <c r="C9" s="11">
        <v>522717110064817</v>
      </c>
      <c r="D9" s="35" t="s">
        <v>709</v>
      </c>
      <c r="E9" s="92">
        <v>3</v>
      </c>
      <c r="F9" s="12" t="s">
        <v>91</v>
      </c>
      <c r="G9" s="12" t="s">
        <v>1053</v>
      </c>
      <c r="H9" s="33" t="s">
        <v>278</v>
      </c>
      <c r="I9" s="13" t="s">
        <v>340</v>
      </c>
      <c r="J9" s="33" t="s">
        <v>62</v>
      </c>
      <c r="K9" s="41">
        <v>30043220</v>
      </c>
      <c r="L9" s="41" t="s">
        <v>358</v>
      </c>
      <c r="M9" s="41" t="s">
        <v>364</v>
      </c>
      <c r="N9" s="41" t="s">
        <v>383</v>
      </c>
      <c r="O9" s="41" t="s">
        <v>448</v>
      </c>
      <c r="P9" s="41" t="s">
        <v>594</v>
      </c>
      <c r="Q9" s="41" t="s">
        <v>513</v>
      </c>
      <c r="R9" s="41" t="s">
        <v>361</v>
      </c>
      <c r="S9" s="41" t="s">
        <v>359</v>
      </c>
      <c r="T9" s="41" t="s">
        <v>361</v>
      </c>
      <c r="U9" s="41" t="s">
        <v>361</v>
      </c>
      <c r="V9" s="41">
        <v>90130472</v>
      </c>
      <c r="W9" s="41" t="s">
        <v>667</v>
      </c>
      <c r="X9" s="113">
        <v>25.28</v>
      </c>
      <c r="Y9" s="44">
        <v>34.950000000000003</v>
      </c>
      <c r="Z9" s="116">
        <v>24.66</v>
      </c>
      <c r="AA9" s="44">
        <v>34.1</v>
      </c>
      <c r="AB9" s="113">
        <v>24.37</v>
      </c>
      <c r="AC9" s="44">
        <v>33.69</v>
      </c>
      <c r="AD9" s="113">
        <v>24.51</v>
      </c>
      <c r="AE9" s="44">
        <v>33.880000000000003</v>
      </c>
      <c r="AF9" s="113">
        <v>22.98</v>
      </c>
      <c r="AG9" s="44">
        <v>31.77</v>
      </c>
      <c r="AH9" s="14"/>
      <c r="AI9" s="14"/>
      <c r="AJ9" s="14"/>
      <c r="AK9" s="14"/>
      <c r="AL9" s="113">
        <v>24.66</v>
      </c>
      <c r="AM9" s="44">
        <v>34.1</v>
      </c>
      <c r="AN9" s="59"/>
      <c r="AO9" s="156"/>
      <c r="AP9" s="158"/>
      <c r="AQ9" s="11">
        <v>7891268100211</v>
      </c>
      <c r="AS9" s="113">
        <v>24.23</v>
      </c>
      <c r="AT9" s="44">
        <v>33.5</v>
      </c>
      <c r="AU9" s="116">
        <v>23.64</v>
      </c>
      <c r="AV9" s="44">
        <v>32.68</v>
      </c>
      <c r="AW9" s="113">
        <v>23.36</v>
      </c>
      <c r="AX9" s="44">
        <v>32.29</v>
      </c>
      <c r="AY9" s="113">
        <v>23.5</v>
      </c>
      <c r="AZ9" s="44">
        <v>32.49</v>
      </c>
      <c r="BA9" s="113">
        <v>22.03</v>
      </c>
      <c r="BB9" s="44">
        <v>30.46</v>
      </c>
      <c r="BC9" s="14"/>
      <c r="BD9" s="14"/>
      <c r="BE9" s="14"/>
      <c r="BF9" s="14"/>
      <c r="BG9" s="113">
        <v>23.64</v>
      </c>
      <c r="BH9" s="44">
        <v>32.68</v>
      </c>
      <c r="BI9" s="59"/>
      <c r="BJ9" s="179"/>
    </row>
    <row r="10" spans="1:62" ht="14.45" customHeight="1" x14ac:dyDescent="0.25">
      <c r="A10" s="11">
        <v>7891268100228</v>
      </c>
      <c r="B10" s="11">
        <v>1211004190053</v>
      </c>
      <c r="C10" s="11">
        <v>522717110064917</v>
      </c>
      <c r="D10" s="35" t="s">
        <v>710</v>
      </c>
      <c r="E10" s="92">
        <v>3</v>
      </c>
      <c r="F10" s="12" t="s">
        <v>91</v>
      </c>
      <c r="G10" s="12" t="s">
        <v>1052</v>
      </c>
      <c r="H10" s="33" t="s">
        <v>278</v>
      </c>
      <c r="I10" s="13" t="s">
        <v>340</v>
      </c>
      <c r="J10" s="33" t="s">
        <v>62</v>
      </c>
      <c r="K10" s="41">
        <v>30043220</v>
      </c>
      <c r="L10" s="41" t="s">
        <v>358</v>
      </c>
      <c r="M10" s="41" t="s">
        <v>364</v>
      </c>
      <c r="N10" s="41" t="s">
        <v>383</v>
      </c>
      <c r="O10" s="41" t="s">
        <v>448</v>
      </c>
      <c r="P10" s="41" t="s">
        <v>594</v>
      </c>
      <c r="Q10" s="41" t="s">
        <v>513</v>
      </c>
      <c r="R10" s="41" t="s">
        <v>361</v>
      </c>
      <c r="S10" s="41" t="s">
        <v>359</v>
      </c>
      <c r="T10" s="41" t="s">
        <v>361</v>
      </c>
      <c r="U10" s="41" t="s">
        <v>361</v>
      </c>
      <c r="V10" s="41">
        <v>90130480</v>
      </c>
      <c r="W10" s="41" t="s">
        <v>667</v>
      </c>
      <c r="X10" s="113">
        <v>39.78</v>
      </c>
      <c r="Y10" s="44">
        <v>54.99</v>
      </c>
      <c r="Z10" s="116">
        <v>38.81</v>
      </c>
      <c r="AA10" s="44">
        <v>53.65</v>
      </c>
      <c r="AB10" s="113">
        <v>38.340000000000003</v>
      </c>
      <c r="AC10" s="44">
        <v>53</v>
      </c>
      <c r="AD10" s="113">
        <v>38.58</v>
      </c>
      <c r="AE10" s="44">
        <v>53.33</v>
      </c>
      <c r="AF10" s="113">
        <v>36.159999999999997</v>
      </c>
      <c r="AG10" s="44">
        <v>49.99</v>
      </c>
      <c r="AH10" s="14"/>
      <c r="AI10" s="14"/>
      <c r="AJ10" s="14"/>
      <c r="AK10" s="14"/>
      <c r="AL10" s="113">
        <v>38.81</v>
      </c>
      <c r="AM10" s="44">
        <v>53.65</v>
      </c>
      <c r="AN10" s="59"/>
      <c r="AO10" s="156"/>
      <c r="AP10" s="158"/>
      <c r="AQ10" s="11">
        <v>7891268100228</v>
      </c>
      <c r="AS10" s="113">
        <v>38.130000000000003</v>
      </c>
      <c r="AT10" s="44">
        <v>52.71</v>
      </c>
      <c r="AU10" s="116">
        <v>37.200000000000003</v>
      </c>
      <c r="AV10" s="44">
        <v>51.43</v>
      </c>
      <c r="AW10" s="113">
        <v>36.75</v>
      </c>
      <c r="AX10" s="44">
        <v>50.8</v>
      </c>
      <c r="AY10" s="113">
        <v>36.97</v>
      </c>
      <c r="AZ10" s="44">
        <v>51.11</v>
      </c>
      <c r="BA10" s="113">
        <v>34.659999999999997</v>
      </c>
      <c r="BB10" s="44">
        <v>47.92</v>
      </c>
      <c r="BC10" s="14"/>
      <c r="BD10" s="14"/>
      <c r="BE10" s="14"/>
      <c r="BF10" s="14"/>
      <c r="BG10" s="113">
        <v>37.200000000000003</v>
      </c>
      <c r="BH10" s="44">
        <v>51.43</v>
      </c>
      <c r="BI10" s="59"/>
      <c r="BJ10" s="179"/>
    </row>
    <row r="11" spans="1:62" ht="14.45" customHeight="1" x14ac:dyDescent="0.25">
      <c r="A11" s="11">
        <v>7891268100303</v>
      </c>
      <c r="B11" s="11">
        <v>1211004270014</v>
      </c>
      <c r="C11" s="11">
        <v>522718010073017</v>
      </c>
      <c r="D11" s="35" t="s">
        <v>711</v>
      </c>
      <c r="E11" s="92">
        <v>3</v>
      </c>
      <c r="F11" s="12" t="s">
        <v>92</v>
      </c>
      <c r="G11" s="12" t="s">
        <v>93</v>
      </c>
      <c r="H11" s="33" t="s">
        <v>279</v>
      </c>
      <c r="I11" s="13" t="s">
        <v>340</v>
      </c>
      <c r="J11" s="33" t="s">
        <v>62</v>
      </c>
      <c r="K11" s="41">
        <v>30049059</v>
      </c>
      <c r="L11" s="41" t="s">
        <v>358</v>
      </c>
      <c r="M11" s="41" t="s">
        <v>658</v>
      </c>
      <c r="N11" s="41" t="s">
        <v>384</v>
      </c>
      <c r="O11" s="41" t="s">
        <v>449</v>
      </c>
      <c r="P11" s="41" t="s">
        <v>504</v>
      </c>
      <c r="Q11" s="41" t="s">
        <v>514</v>
      </c>
      <c r="R11" s="41" t="s">
        <v>361</v>
      </c>
      <c r="S11" s="41" t="s">
        <v>359</v>
      </c>
      <c r="T11" s="41" t="s">
        <v>361</v>
      </c>
      <c r="U11" s="41" t="s">
        <v>361</v>
      </c>
      <c r="V11" s="41">
        <v>90130499</v>
      </c>
      <c r="W11" s="41" t="s">
        <v>669</v>
      </c>
      <c r="X11" s="113">
        <v>32.65</v>
      </c>
      <c r="Y11" s="44">
        <v>45.14</v>
      </c>
      <c r="Z11" s="116">
        <v>31.85</v>
      </c>
      <c r="AA11" s="44">
        <v>44.03</v>
      </c>
      <c r="AB11" s="113">
        <v>31.47</v>
      </c>
      <c r="AC11" s="44">
        <v>43.51</v>
      </c>
      <c r="AD11" s="113">
        <v>31.66</v>
      </c>
      <c r="AE11" s="44">
        <v>43.77</v>
      </c>
      <c r="AF11" s="113">
        <v>29.68</v>
      </c>
      <c r="AG11" s="44">
        <v>41.03</v>
      </c>
      <c r="AH11" s="14"/>
      <c r="AI11" s="14"/>
      <c r="AJ11" s="14"/>
      <c r="AK11" s="14"/>
      <c r="AL11" s="113">
        <v>31.85</v>
      </c>
      <c r="AM11" s="44">
        <v>44.03</v>
      </c>
      <c r="AN11" s="59"/>
      <c r="AO11" s="156"/>
      <c r="AP11" s="158"/>
      <c r="AQ11" s="11">
        <v>7891268100303</v>
      </c>
      <c r="AS11" s="113">
        <v>31.29</v>
      </c>
      <c r="AT11" s="44">
        <v>43.26</v>
      </c>
      <c r="AU11" s="116">
        <v>30.53</v>
      </c>
      <c r="AV11" s="44">
        <v>42.21</v>
      </c>
      <c r="AW11" s="113">
        <v>30.16</v>
      </c>
      <c r="AX11" s="44">
        <v>41.69</v>
      </c>
      <c r="AY11" s="113">
        <v>30.34</v>
      </c>
      <c r="AZ11" s="44">
        <v>41.94</v>
      </c>
      <c r="BA11" s="113">
        <v>28.45</v>
      </c>
      <c r="BB11" s="44">
        <v>39.33</v>
      </c>
      <c r="BC11" s="14"/>
      <c r="BD11" s="14"/>
      <c r="BE11" s="14"/>
      <c r="BF11" s="14"/>
      <c r="BG11" s="113">
        <v>30.53</v>
      </c>
      <c r="BH11" s="44">
        <v>42.21</v>
      </c>
      <c r="BI11" s="59"/>
      <c r="BJ11" s="179"/>
    </row>
    <row r="12" spans="1:62" ht="14.45" customHeight="1" x14ac:dyDescent="0.25">
      <c r="A12" s="11">
        <v>7891045032377</v>
      </c>
      <c r="B12" s="11">
        <v>1211004400112</v>
      </c>
      <c r="C12" s="11">
        <v>522718100081904</v>
      </c>
      <c r="D12" s="35" t="s">
        <v>1109</v>
      </c>
      <c r="E12" s="92">
        <v>1</v>
      </c>
      <c r="F12" s="12" t="s">
        <v>1107</v>
      </c>
      <c r="G12" s="12" t="s">
        <v>1113</v>
      </c>
      <c r="H12" s="33" t="s">
        <v>53</v>
      </c>
      <c r="I12" s="13" t="s">
        <v>340</v>
      </c>
      <c r="J12" s="33" t="s">
        <v>62</v>
      </c>
      <c r="K12" s="41"/>
      <c r="L12" s="41" t="s">
        <v>358</v>
      </c>
      <c r="M12" s="41" t="s">
        <v>363</v>
      </c>
      <c r="N12" s="41" t="s">
        <v>638</v>
      </c>
      <c r="O12" s="41"/>
      <c r="P12" s="41" t="s">
        <v>1116</v>
      </c>
      <c r="Q12" s="41"/>
      <c r="R12" s="41"/>
      <c r="S12" s="41" t="s">
        <v>29</v>
      </c>
      <c r="T12" s="41" t="s">
        <v>361</v>
      </c>
      <c r="U12" s="41" t="s">
        <v>361</v>
      </c>
      <c r="V12" s="41"/>
      <c r="W12" s="41"/>
      <c r="X12" s="113">
        <v>9.5500000000000007</v>
      </c>
      <c r="Y12" s="44">
        <v>13.2</v>
      </c>
      <c r="Z12" s="116">
        <v>9.32</v>
      </c>
      <c r="AA12" s="44">
        <v>12.88</v>
      </c>
      <c r="AB12" s="113">
        <v>9.1999999999999993</v>
      </c>
      <c r="AC12" s="44">
        <v>12.72</v>
      </c>
      <c r="AD12" s="113">
        <v>9.26</v>
      </c>
      <c r="AE12" s="44">
        <v>12.8</v>
      </c>
      <c r="AF12" s="113">
        <v>8.68</v>
      </c>
      <c r="AG12" s="44">
        <v>12</v>
      </c>
      <c r="AH12" s="14"/>
      <c r="AI12" s="14"/>
      <c r="AJ12" s="14"/>
      <c r="AK12" s="14"/>
      <c r="AL12" s="113">
        <v>9.32</v>
      </c>
      <c r="AM12" s="44">
        <v>12.88</v>
      </c>
      <c r="AN12" s="59"/>
      <c r="AO12" s="156"/>
      <c r="AP12" s="158"/>
      <c r="AQ12" s="11">
        <v>7891045032377</v>
      </c>
      <c r="AS12" s="113">
        <v>9.15</v>
      </c>
      <c r="AT12" s="44">
        <v>12.65</v>
      </c>
      <c r="AU12" s="116">
        <v>8.93</v>
      </c>
      <c r="AV12" s="44">
        <v>12.35</v>
      </c>
      <c r="AW12" s="113">
        <v>8.82</v>
      </c>
      <c r="AX12" s="44">
        <v>12.19</v>
      </c>
      <c r="AY12" s="113">
        <v>8.8800000000000008</v>
      </c>
      <c r="AZ12" s="44">
        <v>12.28</v>
      </c>
      <c r="BA12" s="113">
        <v>8.32</v>
      </c>
      <c r="BB12" s="44">
        <v>11.5</v>
      </c>
      <c r="BC12" s="14"/>
      <c r="BD12" s="14"/>
      <c r="BE12" s="14"/>
      <c r="BF12" s="14"/>
      <c r="BG12" s="113">
        <v>8.93</v>
      </c>
      <c r="BH12" s="44">
        <v>12.35</v>
      </c>
      <c r="BI12" s="59"/>
      <c r="BJ12" s="179"/>
    </row>
    <row r="13" spans="1:62" ht="14.45" customHeight="1" x14ac:dyDescent="0.25">
      <c r="A13" s="11">
        <v>7891045032667</v>
      </c>
      <c r="B13" s="11">
        <v>1211004400090</v>
      </c>
      <c r="C13" s="11">
        <v>522718100082204</v>
      </c>
      <c r="D13" s="35" t="s">
        <v>1108</v>
      </c>
      <c r="E13" s="92">
        <v>1</v>
      </c>
      <c r="F13" s="12" t="s">
        <v>1107</v>
      </c>
      <c r="G13" s="12" t="s">
        <v>1112</v>
      </c>
      <c r="H13" s="33" t="s">
        <v>53</v>
      </c>
      <c r="I13" s="13" t="s">
        <v>340</v>
      </c>
      <c r="J13" s="33" t="s">
        <v>62</v>
      </c>
      <c r="K13" s="41"/>
      <c r="L13" s="41" t="s">
        <v>358</v>
      </c>
      <c r="M13" s="41" t="s">
        <v>363</v>
      </c>
      <c r="N13" s="41" t="s">
        <v>638</v>
      </c>
      <c r="O13" s="41"/>
      <c r="P13" s="41" t="s">
        <v>1116</v>
      </c>
      <c r="Q13" s="41"/>
      <c r="R13" s="41"/>
      <c r="S13" s="41" t="s">
        <v>29</v>
      </c>
      <c r="T13" s="41" t="s">
        <v>361</v>
      </c>
      <c r="U13" s="41" t="s">
        <v>361</v>
      </c>
      <c r="V13" s="41"/>
      <c r="W13" s="41"/>
      <c r="X13" s="113">
        <v>109.77</v>
      </c>
      <c r="Y13" s="44">
        <v>151.75</v>
      </c>
      <c r="Z13" s="116">
        <v>107.1</v>
      </c>
      <c r="AA13" s="44">
        <v>148.05000000000001</v>
      </c>
      <c r="AB13" s="113">
        <v>105.8</v>
      </c>
      <c r="AC13" s="44">
        <v>146.26</v>
      </c>
      <c r="AD13" s="113">
        <v>106.45</v>
      </c>
      <c r="AE13" s="44">
        <v>147.16</v>
      </c>
      <c r="AF13" s="113">
        <v>99.79</v>
      </c>
      <c r="AG13" s="44">
        <v>137.94999999999999</v>
      </c>
      <c r="AH13" s="14"/>
      <c r="AI13" s="14"/>
      <c r="AJ13" s="14"/>
      <c r="AK13" s="14"/>
      <c r="AL13" s="113">
        <v>107.1</v>
      </c>
      <c r="AM13" s="44">
        <v>148.05000000000001</v>
      </c>
      <c r="AN13" s="59"/>
      <c r="AO13" s="156"/>
      <c r="AP13" s="158"/>
      <c r="AQ13" s="11">
        <v>7891045032667</v>
      </c>
      <c r="AS13" s="113">
        <v>105.22</v>
      </c>
      <c r="AT13" s="44">
        <v>145.46</v>
      </c>
      <c r="AU13" s="116">
        <v>102.65</v>
      </c>
      <c r="AV13" s="44">
        <v>141.91</v>
      </c>
      <c r="AW13" s="113">
        <v>101.41</v>
      </c>
      <c r="AX13" s="44">
        <v>140.19</v>
      </c>
      <c r="AY13" s="113">
        <v>102.03</v>
      </c>
      <c r="AZ13" s="44">
        <v>141.05000000000001</v>
      </c>
      <c r="BA13" s="113">
        <v>95.65</v>
      </c>
      <c r="BB13" s="44">
        <v>132.22999999999999</v>
      </c>
      <c r="BC13" s="14"/>
      <c r="BD13" s="14"/>
      <c r="BE13" s="14"/>
      <c r="BF13" s="14"/>
      <c r="BG13" s="113">
        <v>102.65</v>
      </c>
      <c r="BH13" s="44">
        <v>141.91</v>
      </c>
      <c r="BI13" s="59"/>
      <c r="BJ13" s="179"/>
    </row>
    <row r="14" spans="1:62" ht="14.45" customHeight="1" x14ac:dyDescent="0.25">
      <c r="A14" s="11">
        <v>7891045032407</v>
      </c>
      <c r="B14" s="11">
        <v>1211004400015</v>
      </c>
      <c r="C14" s="11">
        <v>522718100082004</v>
      </c>
      <c r="D14" s="35" t="s">
        <v>1110</v>
      </c>
      <c r="E14" s="92">
        <v>1</v>
      </c>
      <c r="F14" s="12" t="s">
        <v>1107</v>
      </c>
      <c r="G14" s="12" t="s">
        <v>1114</v>
      </c>
      <c r="H14" s="33" t="s">
        <v>53</v>
      </c>
      <c r="I14" s="13" t="s">
        <v>340</v>
      </c>
      <c r="J14" s="33" t="s">
        <v>62</v>
      </c>
      <c r="K14" s="41"/>
      <c r="L14" s="41" t="s">
        <v>358</v>
      </c>
      <c r="M14" s="41" t="s">
        <v>363</v>
      </c>
      <c r="N14" s="41" t="s">
        <v>638</v>
      </c>
      <c r="O14" s="41"/>
      <c r="P14" s="41" t="s">
        <v>1116</v>
      </c>
      <c r="Q14" s="41"/>
      <c r="R14" s="41"/>
      <c r="S14" s="41" t="s">
        <v>29</v>
      </c>
      <c r="T14" s="41" t="s">
        <v>361</v>
      </c>
      <c r="U14" s="41" t="s">
        <v>361</v>
      </c>
      <c r="V14" s="41"/>
      <c r="W14" s="41"/>
      <c r="X14" s="113">
        <v>25.56</v>
      </c>
      <c r="Y14" s="44">
        <v>35.33</v>
      </c>
      <c r="Z14" s="116">
        <v>24.94</v>
      </c>
      <c r="AA14" s="44">
        <v>34.47</v>
      </c>
      <c r="AB14" s="113">
        <v>24.63</v>
      </c>
      <c r="AC14" s="44">
        <v>34.04</v>
      </c>
      <c r="AD14" s="113">
        <v>24.78</v>
      </c>
      <c r="AE14" s="44">
        <v>34.25</v>
      </c>
      <c r="AF14" s="113">
        <v>23.23</v>
      </c>
      <c r="AG14" s="44">
        <v>32.11</v>
      </c>
      <c r="AH14" s="14"/>
      <c r="AI14" s="14"/>
      <c r="AJ14" s="14"/>
      <c r="AK14" s="14"/>
      <c r="AL14" s="113">
        <v>24.94</v>
      </c>
      <c r="AM14" s="44">
        <v>34.47</v>
      </c>
      <c r="AN14" s="59"/>
      <c r="AO14" s="156"/>
      <c r="AP14" s="158"/>
      <c r="AQ14" s="11">
        <v>7891045032407</v>
      </c>
      <c r="AS14" s="113">
        <v>24.5</v>
      </c>
      <c r="AT14" s="44">
        <v>33.869999999999997</v>
      </c>
      <c r="AU14" s="116">
        <v>23.9</v>
      </c>
      <c r="AV14" s="44">
        <v>33.04</v>
      </c>
      <c r="AW14" s="113">
        <v>23.61</v>
      </c>
      <c r="AX14" s="44">
        <v>32.64</v>
      </c>
      <c r="AY14" s="113">
        <v>23.76</v>
      </c>
      <c r="AZ14" s="44">
        <v>32.85</v>
      </c>
      <c r="BA14" s="113">
        <v>22.27</v>
      </c>
      <c r="BB14" s="44">
        <v>30.79</v>
      </c>
      <c r="BC14" s="14"/>
      <c r="BD14" s="14"/>
      <c r="BE14" s="14"/>
      <c r="BF14" s="14"/>
      <c r="BG14" s="113">
        <v>23.9</v>
      </c>
      <c r="BH14" s="44">
        <v>33.04</v>
      </c>
      <c r="BI14" s="59"/>
      <c r="BJ14" s="179"/>
    </row>
    <row r="15" spans="1:62" ht="14.45" customHeight="1" x14ac:dyDescent="0.25">
      <c r="A15" s="11">
        <v>7891045032674</v>
      </c>
      <c r="B15" s="11">
        <v>1211004400041</v>
      </c>
      <c r="C15" s="11">
        <v>522718100082104</v>
      </c>
      <c r="D15" s="35" t="s">
        <v>1111</v>
      </c>
      <c r="E15" s="92">
        <v>1</v>
      </c>
      <c r="F15" s="12" t="s">
        <v>1107</v>
      </c>
      <c r="G15" s="12" t="s">
        <v>1115</v>
      </c>
      <c r="H15" s="33" t="s">
        <v>53</v>
      </c>
      <c r="I15" s="13" t="s">
        <v>340</v>
      </c>
      <c r="J15" s="33" t="s">
        <v>62</v>
      </c>
      <c r="K15" s="41"/>
      <c r="L15" s="41" t="s">
        <v>358</v>
      </c>
      <c r="M15" s="41" t="s">
        <v>363</v>
      </c>
      <c r="N15" s="41" t="s">
        <v>638</v>
      </c>
      <c r="O15" s="41"/>
      <c r="P15" s="41" t="s">
        <v>1116</v>
      </c>
      <c r="Q15" s="41"/>
      <c r="R15" s="41"/>
      <c r="S15" s="41" t="s">
        <v>29</v>
      </c>
      <c r="T15" s="41" t="s">
        <v>361</v>
      </c>
      <c r="U15" s="41" t="s">
        <v>361</v>
      </c>
      <c r="V15" s="41"/>
      <c r="W15" s="41"/>
      <c r="X15" s="113">
        <v>71.56</v>
      </c>
      <c r="Y15" s="44">
        <v>98.92</v>
      </c>
      <c r="Z15" s="116">
        <v>69.819999999999993</v>
      </c>
      <c r="AA15" s="44">
        <v>96.52</v>
      </c>
      <c r="AB15" s="113">
        <v>68.97</v>
      </c>
      <c r="AC15" s="44">
        <v>95.34</v>
      </c>
      <c r="AD15" s="113">
        <v>69.39</v>
      </c>
      <c r="AE15" s="44">
        <v>95.92</v>
      </c>
      <c r="AF15" s="113">
        <v>65.05</v>
      </c>
      <c r="AG15" s="44">
        <v>89.92</v>
      </c>
      <c r="AH15" s="14"/>
      <c r="AI15" s="14"/>
      <c r="AJ15" s="14"/>
      <c r="AK15" s="14"/>
      <c r="AL15" s="113">
        <v>69.819999999999993</v>
      </c>
      <c r="AM15" s="44">
        <v>96.52</v>
      </c>
      <c r="AN15" s="59"/>
      <c r="AO15" s="156"/>
      <c r="AP15" s="158"/>
      <c r="AQ15" s="11">
        <v>7891045032674</v>
      </c>
      <c r="AS15" s="113">
        <v>68.59</v>
      </c>
      <c r="AT15" s="44">
        <v>94.82</v>
      </c>
      <c r="AU15" s="116">
        <v>66.92</v>
      </c>
      <c r="AV15" s="44">
        <v>92.51</v>
      </c>
      <c r="AW15" s="113">
        <v>66.11</v>
      </c>
      <c r="AX15" s="44">
        <v>91.39</v>
      </c>
      <c r="AY15" s="113">
        <v>66.510000000000005</v>
      </c>
      <c r="AZ15" s="44">
        <v>91.95</v>
      </c>
      <c r="BA15" s="113">
        <v>62.36</v>
      </c>
      <c r="BB15" s="44">
        <v>86.21</v>
      </c>
      <c r="BC15" s="14"/>
      <c r="BD15" s="14"/>
      <c r="BE15" s="14"/>
      <c r="BF15" s="14"/>
      <c r="BG15" s="113">
        <v>66.92</v>
      </c>
      <c r="BH15" s="44">
        <v>92.51</v>
      </c>
      <c r="BI15" s="59"/>
      <c r="BJ15" s="179"/>
    </row>
    <row r="16" spans="1:62" ht="14.45" customHeight="1" x14ac:dyDescent="0.25">
      <c r="A16" s="18">
        <v>7891045020510</v>
      </c>
      <c r="B16" s="18">
        <v>1211002980014</v>
      </c>
      <c r="C16" s="11">
        <v>522712120030006</v>
      </c>
      <c r="D16" s="35" t="s">
        <v>707</v>
      </c>
      <c r="E16" s="92">
        <v>2</v>
      </c>
      <c r="F16" s="19" t="s">
        <v>90</v>
      </c>
      <c r="G16" s="19" t="s">
        <v>1055</v>
      </c>
      <c r="H16" s="32" t="s">
        <v>90</v>
      </c>
      <c r="I16" s="13" t="s">
        <v>340</v>
      </c>
      <c r="J16" s="32" t="s">
        <v>62</v>
      </c>
      <c r="K16" s="41">
        <v>30042099</v>
      </c>
      <c r="L16" s="41" t="s">
        <v>358</v>
      </c>
      <c r="M16" s="41" t="s">
        <v>362</v>
      </c>
      <c r="N16" s="41" t="s">
        <v>382</v>
      </c>
      <c r="O16" s="41" t="s">
        <v>447</v>
      </c>
      <c r="P16" s="41" t="s">
        <v>593</v>
      </c>
      <c r="Q16" s="41" t="s">
        <v>512</v>
      </c>
      <c r="R16" s="41" t="s">
        <v>361</v>
      </c>
      <c r="S16" s="41" t="s">
        <v>581</v>
      </c>
      <c r="T16" s="41" t="s">
        <v>361</v>
      </c>
      <c r="U16" s="41" t="s">
        <v>361</v>
      </c>
      <c r="V16" s="70">
        <v>90272641</v>
      </c>
      <c r="W16" s="41" t="s">
        <v>668</v>
      </c>
      <c r="X16" s="113">
        <v>266.43</v>
      </c>
      <c r="Y16" s="44">
        <v>368.32</v>
      </c>
      <c r="Z16" s="116">
        <v>259.93</v>
      </c>
      <c r="AA16" s="44">
        <v>359.34</v>
      </c>
      <c r="AB16" s="113">
        <v>256.8</v>
      </c>
      <c r="AC16" s="44">
        <v>355.01</v>
      </c>
      <c r="AD16" s="113">
        <v>258.35000000000002</v>
      </c>
      <c r="AE16" s="44">
        <v>357.15</v>
      </c>
      <c r="AF16" s="113">
        <v>242.21</v>
      </c>
      <c r="AG16" s="44">
        <v>334.84</v>
      </c>
      <c r="AH16" s="14"/>
      <c r="AI16" s="14"/>
      <c r="AJ16" s="14"/>
      <c r="AK16" s="14"/>
      <c r="AL16" s="113">
        <v>259.93</v>
      </c>
      <c r="AM16" s="44">
        <v>359.34</v>
      </c>
      <c r="AN16" s="59"/>
      <c r="AO16" s="156"/>
      <c r="AP16" s="158"/>
      <c r="AQ16" s="18">
        <v>7891045020510</v>
      </c>
      <c r="AS16" s="113">
        <v>255.37</v>
      </c>
      <c r="AT16" s="44">
        <v>353.03</v>
      </c>
      <c r="AU16" s="116">
        <v>249.14</v>
      </c>
      <c r="AV16" s="44">
        <v>344.42</v>
      </c>
      <c r="AW16" s="113">
        <v>246.14</v>
      </c>
      <c r="AX16" s="44">
        <v>340.27</v>
      </c>
      <c r="AY16" s="113">
        <v>247.63</v>
      </c>
      <c r="AZ16" s="44">
        <v>342.33</v>
      </c>
      <c r="BA16" s="113">
        <v>232.15</v>
      </c>
      <c r="BB16" s="44">
        <v>320.93</v>
      </c>
      <c r="BC16" s="14"/>
      <c r="BD16" s="14"/>
      <c r="BE16" s="14"/>
      <c r="BF16" s="14"/>
      <c r="BG16" s="113">
        <v>249.14</v>
      </c>
      <c r="BH16" s="44">
        <v>344.42</v>
      </c>
      <c r="BI16" s="59"/>
      <c r="BJ16" s="179"/>
    </row>
    <row r="17" spans="1:62" ht="14.45" customHeight="1" x14ac:dyDescent="0.25">
      <c r="A17" s="11">
        <v>7891268100501</v>
      </c>
      <c r="B17" s="11">
        <v>1211003970020</v>
      </c>
      <c r="C17" s="11">
        <v>522718030074417</v>
      </c>
      <c r="D17" s="35" t="s">
        <v>712</v>
      </c>
      <c r="E17" s="92">
        <v>2</v>
      </c>
      <c r="F17" s="12" t="s">
        <v>94</v>
      </c>
      <c r="G17" s="12" t="s">
        <v>95</v>
      </c>
      <c r="H17" s="33" t="s">
        <v>280</v>
      </c>
      <c r="I17" s="13" t="s">
        <v>340</v>
      </c>
      <c r="J17" s="33" t="s">
        <v>62</v>
      </c>
      <c r="K17" s="41">
        <v>30043994</v>
      </c>
      <c r="L17" s="41" t="s">
        <v>358</v>
      </c>
      <c r="M17" s="41" t="s">
        <v>364</v>
      </c>
      <c r="N17" s="41" t="s">
        <v>385</v>
      </c>
      <c r="O17" s="41" t="s">
        <v>450</v>
      </c>
      <c r="P17" s="41" t="s">
        <v>1117</v>
      </c>
      <c r="Q17" s="41" t="s">
        <v>515</v>
      </c>
      <c r="R17" s="41" t="s">
        <v>361</v>
      </c>
      <c r="S17" s="41" t="s">
        <v>359</v>
      </c>
      <c r="T17" s="41" t="s">
        <v>361</v>
      </c>
      <c r="U17" s="41" t="s">
        <v>361</v>
      </c>
      <c r="V17" s="41">
        <v>90130553</v>
      </c>
      <c r="W17" s="41" t="s">
        <v>667</v>
      </c>
      <c r="X17" s="113">
        <v>812.92</v>
      </c>
      <c r="Y17" s="44">
        <v>1123.81</v>
      </c>
      <c r="Z17" s="116">
        <v>793.1</v>
      </c>
      <c r="AA17" s="44">
        <v>1096.4100000000001</v>
      </c>
      <c r="AB17" s="113">
        <v>783.54</v>
      </c>
      <c r="AC17" s="44">
        <v>1083.2</v>
      </c>
      <c r="AD17" s="113">
        <v>788.29</v>
      </c>
      <c r="AE17" s="44">
        <v>1089.76</v>
      </c>
      <c r="AF17" s="113">
        <v>739.02</v>
      </c>
      <c r="AG17" s="44">
        <v>1021.65</v>
      </c>
      <c r="AH17" s="14"/>
      <c r="AI17" s="14"/>
      <c r="AJ17" s="14"/>
      <c r="AK17" s="14"/>
      <c r="AL17" s="113">
        <v>793.1</v>
      </c>
      <c r="AM17" s="44">
        <v>1096.4100000000001</v>
      </c>
      <c r="AN17" s="59"/>
      <c r="AO17" s="156"/>
      <c r="AP17" s="158"/>
      <c r="AQ17" s="11">
        <v>7891268100501</v>
      </c>
      <c r="AS17" s="113">
        <v>779.18</v>
      </c>
      <c r="AT17" s="44">
        <v>1077.17</v>
      </c>
      <c r="AU17" s="116">
        <v>760.18</v>
      </c>
      <c r="AV17" s="44">
        <v>1050.9000000000001</v>
      </c>
      <c r="AW17" s="113">
        <v>751.02</v>
      </c>
      <c r="AX17" s="44">
        <v>1038.24</v>
      </c>
      <c r="AY17" s="113">
        <v>755.57</v>
      </c>
      <c r="AZ17" s="44">
        <v>1044.53</v>
      </c>
      <c r="BA17" s="113">
        <v>708.35</v>
      </c>
      <c r="BB17" s="44">
        <v>979.25</v>
      </c>
      <c r="BC17" s="14"/>
      <c r="BD17" s="14"/>
      <c r="BE17" s="14"/>
      <c r="BF17" s="14"/>
      <c r="BG17" s="113">
        <v>760.18</v>
      </c>
      <c r="BH17" s="44">
        <v>1050.9000000000001</v>
      </c>
      <c r="BI17" s="59"/>
      <c r="BJ17" s="179"/>
    </row>
    <row r="18" spans="1:62" ht="14.45" customHeight="1" x14ac:dyDescent="0.25">
      <c r="A18" s="11">
        <v>7891268109122</v>
      </c>
      <c r="B18" s="11">
        <v>1211003980034</v>
      </c>
      <c r="C18" s="11">
        <v>522717110060817</v>
      </c>
      <c r="D18" s="35" t="s">
        <v>713</v>
      </c>
      <c r="E18" s="92">
        <v>2</v>
      </c>
      <c r="F18" s="20" t="s">
        <v>96</v>
      </c>
      <c r="G18" s="20" t="s">
        <v>1056</v>
      </c>
      <c r="H18" s="33" t="s">
        <v>281</v>
      </c>
      <c r="I18" s="13" t="s">
        <v>340</v>
      </c>
      <c r="J18" s="33" t="s">
        <v>62</v>
      </c>
      <c r="K18" s="41">
        <v>30049079</v>
      </c>
      <c r="L18" s="41" t="s">
        <v>358</v>
      </c>
      <c r="M18" s="41" t="s">
        <v>364</v>
      </c>
      <c r="N18" s="41" t="s">
        <v>386</v>
      </c>
      <c r="O18" s="41" t="s">
        <v>451</v>
      </c>
      <c r="P18" s="41" t="s">
        <v>504</v>
      </c>
      <c r="Q18" s="41" t="s">
        <v>516</v>
      </c>
      <c r="R18" s="41" t="s">
        <v>361</v>
      </c>
      <c r="S18" s="41" t="s">
        <v>359</v>
      </c>
      <c r="T18" s="41" t="s">
        <v>361</v>
      </c>
      <c r="U18" s="41" t="s">
        <v>361</v>
      </c>
      <c r="V18" s="41">
        <v>90130936</v>
      </c>
      <c r="W18" s="41" t="s">
        <v>667</v>
      </c>
      <c r="X18" s="113">
        <v>245.32</v>
      </c>
      <c r="Y18" s="44">
        <v>339.14</v>
      </c>
      <c r="Z18" s="116">
        <v>239.33</v>
      </c>
      <c r="AA18" s="44">
        <v>330.86</v>
      </c>
      <c r="AB18" s="113">
        <v>236.45</v>
      </c>
      <c r="AC18" s="44">
        <v>326.88</v>
      </c>
      <c r="AD18" s="113">
        <v>237.88</v>
      </c>
      <c r="AE18" s="44">
        <v>328.86</v>
      </c>
      <c r="AF18" s="113">
        <v>223.01</v>
      </c>
      <c r="AG18" s="44">
        <v>308.3</v>
      </c>
      <c r="AH18" s="14"/>
      <c r="AI18" s="14"/>
      <c r="AJ18" s="14"/>
      <c r="AK18" s="14"/>
      <c r="AL18" s="113">
        <v>239.33</v>
      </c>
      <c r="AM18" s="44">
        <v>330.86</v>
      </c>
      <c r="AN18" s="59"/>
      <c r="AO18" s="156"/>
      <c r="AP18" s="158"/>
      <c r="AQ18" s="11">
        <v>7891268109122</v>
      </c>
      <c r="AS18" s="113">
        <v>235.14</v>
      </c>
      <c r="AT18" s="44">
        <v>325.07</v>
      </c>
      <c r="AU18" s="116">
        <v>229.4</v>
      </c>
      <c r="AV18" s="44">
        <v>317.13</v>
      </c>
      <c r="AW18" s="113">
        <v>226.64</v>
      </c>
      <c r="AX18" s="44">
        <v>313.32</v>
      </c>
      <c r="AY18" s="113">
        <v>228.01</v>
      </c>
      <c r="AZ18" s="44">
        <v>315.20999999999998</v>
      </c>
      <c r="BA18" s="113">
        <v>213.76</v>
      </c>
      <c r="BB18" s="44">
        <v>295.51</v>
      </c>
      <c r="BC18" s="14"/>
      <c r="BD18" s="14"/>
      <c r="BE18" s="14"/>
      <c r="BF18" s="14"/>
      <c r="BG18" s="113">
        <v>229.4</v>
      </c>
      <c r="BH18" s="44">
        <v>317.13</v>
      </c>
      <c r="BI18" s="59"/>
      <c r="BJ18" s="179"/>
    </row>
    <row r="19" spans="1:62" ht="14.45" customHeight="1" x14ac:dyDescent="0.25">
      <c r="A19" s="11">
        <v>7891268100709</v>
      </c>
      <c r="B19" s="11">
        <v>1211004070031</v>
      </c>
      <c r="C19" s="11">
        <v>522718030077917</v>
      </c>
      <c r="D19" s="35" t="s">
        <v>714</v>
      </c>
      <c r="E19" s="92">
        <v>3</v>
      </c>
      <c r="F19" s="12" t="s">
        <v>97</v>
      </c>
      <c r="G19" s="12" t="s">
        <v>1051</v>
      </c>
      <c r="H19" s="33" t="s">
        <v>282</v>
      </c>
      <c r="I19" s="13" t="s">
        <v>340</v>
      </c>
      <c r="J19" s="33" t="s">
        <v>63</v>
      </c>
      <c r="K19" s="41">
        <v>30043999</v>
      </c>
      <c r="L19" s="41" t="s">
        <v>358</v>
      </c>
      <c r="M19" s="41" t="s">
        <v>364</v>
      </c>
      <c r="N19" s="41" t="s">
        <v>387</v>
      </c>
      <c r="O19" s="41" t="s">
        <v>452</v>
      </c>
      <c r="P19" s="41" t="s">
        <v>505</v>
      </c>
      <c r="Q19" s="41" t="s">
        <v>517</v>
      </c>
      <c r="R19" s="41" t="s">
        <v>361</v>
      </c>
      <c r="S19" s="41" t="s">
        <v>359</v>
      </c>
      <c r="T19" s="41" t="s">
        <v>361</v>
      </c>
      <c r="U19" s="41" t="s">
        <v>361</v>
      </c>
      <c r="V19" s="41">
        <v>90130960</v>
      </c>
      <c r="W19" s="41" t="s">
        <v>671</v>
      </c>
      <c r="X19" s="113">
        <v>66.63</v>
      </c>
      <c r="Y19" s="44">
        <v>88.69</v>
      </c>
      <c r="Z19" s="116">
        <v>64.760000000000005</v>
      </c>
      <c r="AA19" s="44">
        <v>86.28</v>
      </c>
      <c r="AB19" s="113">
        <v>63.86</v>
      </c>
      <c r="AC19" s="44">
        <v>85.12</v>
      </c>
      <c r="AD19" s="113">
        <v>64.31</v>
      </c>
      <c r="AE19" s="44">
        <v>85.7</v>
      </c>
      <c r="AF19" s="113">
        <v>59.72</v>
      </c>
      <c r="AG19" s="44">
        <v>79.77</v>
      </c>
      <c r="AH19" s="14"/>
      <c r="AI19" s="14"/>
      <c r="AJ19" s="14"/>
      <c r="AK19" s="14"/>
      <c r="AL19" s="113">
        <v>56.27</v>
      </c>
      <c r="AM19" s="44">
        <v>77.78</v>
      </c>
      <c r="AN19" s="59"/>
      <c r="AO19" s="156"/>
      <c r="AP19" s="158"/>
      <c r="AQ19" s="11">
        <v>7891268100709</v>
      </c>
      <c r="AS19" s="113">
        <v>63.87</v>
      </c>
      <c r="AT19" s="44">
        <v>85.01</v>
      </c>
      <c r="AU19" s="116">
        <v>62.07</v>
      </c>
      <c r="AV19" s="44">
        <v>82.7</v>
      </c>
      <c r="AW19" s="113">
        <v>61.21</v>
      </c>
      <c r="AX19" s="44">
        <v>81.59</v>
      </c>
      <c r="AY19" s="113">
        <v>61.64</v>
      </c>
      <c r="AZ19" s="44">
        <v>82.14</v>
      </c>
      <c r="BA19" s="113">
        <v>57.24</v>
      </c>
      <c r="BB19" s="44">
        <v>76.459999999999994</v>
      </c>
      <c r="BC19" s="14"/>
      <c r="BD19" s="14"/>
      <c r="BE19" s="14"/>
      <c r="BF19" s="14"/>
      <c r="BG19" s="113">
        <v>53.93</v>
      </c>
      <c r="BH19" s="44">
        <v>74.56</v>
      </c>
      <c r="BI19" s="59"/>
      <c r="BJ19" s="179"/>
    </row>
    <row r="20" spans="1:62" ht="14.45" customHeight="1" x14ac:dyDescent="0.25">
      <c r="A20" s="11">
        <v>7891268100716</v>
      </c>
      <c r="B20" s="11">
        <v>1211004070041</v>
      </c>
      <c r="C20" s="11">
        <v>522718030078017</v>
      </c>
      <c r="D20" s="35" t="s">
        <v>715</v>
      </c>
      <c r="E20" s="92">
        <v>3</v>
      </c>
      <c r="F20" s="12" t="s">
        <v>97</v>
      </c>
      <c r="G20" s="12" t="s">
        <v>1050</v>
      </c>
      <c r="H20" s="33" t="s">
        <v>282</v>
      </c>
      <c r="I20" s="13" t="s">
        <v>340</v>
      </c>
      <c r="J20" s="33" t="s">
        <v>63</v>
      </c>
      <c r="K20" s="41">
        <v>30043999</v>
      </c>
      <c r="L20" s="41" t="s">
        <v>358</v>
      </c>
      <c r="M20" s="41" t="s">
        <v>364</v>
      </c>
      <c r="N20" s="41" t="s">
        <v>387</v>
      </c>
      <c r="O20" s="41" t="s">
        <v>452</v>
      </c>
      <c r="P20" s="41" t="s">
        <v>505</v>
      </c>
      <c r="Q20" s="41" t="s">
        <v>517</v>
      </c>
      <c r="R20" s="41" t="s">
        <v>361</v>
      </c>
      <c r="S20" s="41" t="s">
        <v>359</v>
      </c>
      <c r="T20" s="41" t="s">
        <v>361</v>
      </c>
      <c r="U20" s="41" t="s">
        <v>361</v>
      </c>
      <c r="V20" s="41">
        <v>90130979</v>
      </c>
      <c r="W20" s="41" t="s">
        <v>671</v>
      </c>
      <c r="X20" s="113">
        <v>93.87</v>
      </c>
      <c r="Y20" s="44">
        <v>124.94</v>
      </c>
      <c r="Z20" s="116">
        <v>91.23</v>
      </c>
      <c r="AA20" s="44">
        <v>121.54</v>
      </c>
      <c r="AB20" s="113">
        <v>89.96</v>
      </c>
      <c r="AC20" s="44">
        <v>119.91</v>
      </c>
      <c r="AD20" s="113">
        <v>90.59</v>
      </c>
      <c r="AE20" s="44">
        <v>120.72</v>
      </c>
      <c r="AF20" s="113">
        <v>84.13</v>
      </c>
      <c r="AG20" s="44">
        <v>112.38</v>
      </c>
      <c r="AH20" s="14"/>
      <c r="AI20" s="14"/>
      <c r="AJ20" s="14"/>
      <c r="AK20" s="14"/>
      <c r="AL20" s="113">
        <v>79.27</v>
      </c>
      <c r="AM20" s="44">
        <v>109.58</v>
      </c>
      <c r="AN20" s="59"/>
      <c r="AO20" s="156"/>
      <c r="AP20" s="158"/>
      <c r="AQ20" s="11">
        <v>7891268100716</v>
      </c>
      <c r="AS20" s="113">
        <v>89.97</v>
      </c>
      <c r="AT20" s="44">
        <v>119.75</v>
      </c>
      <c r="AU20" s="116">
        <v>87.44</v>
      </c>
      <c r="AV20" s="44">
        <v>116.5</v>
      </c>
      <c r="AW20" s="113">
        <v>86.23</v>
      </c>
      <c r="AX20" s="44">
        <v>114.94</v>
      </c>
      <c r="AY20" s="113">
        <v>86.83</v>
      </c>
      <c r="AZ20" s="44">
        <v>115.71</v>
      </c>
      <c r="BA20" s="113">
        <v>80.63</v>
      </c>
      <c r="BB20" s="44">
        <v>107.7</v>
      </c>
      <c r="BC20" s="14"/>
      <c r="BD20" s="14"/>
      <c r="BE20" s="14"/>
      <c r="BF20" s="14"/>
      <c r="BG20" s="113">
        <v>75.98</v>
      </c>
      <c r="BH20" s="44">
        <v>105.04</v>
      </c>
      <c r="BI20" s="59"/>
      <c r="BJ20" s="179"/>
    </row>
    <row r="21" spans="1:62" ht="14.45" customHeight="1" x14ac:dyDescent="0.25">
      <c r="A21" s="11">
        <v>7891268100808</v>
      </c>
      <c r="B21" s="11">
        <v>1211004110033</v>
      </c>
      <c r="C21" s="11">
        <v>522718030075817</v>
      </c>
      <c r="D21" s="35" t="s">
        <v>716</v>
      </c>
      <c r="E21" s="92">
        <v>3</v>
      </c>
      <c r="F21" s="12" t="s">
        <v>98</v>
      </c>
      <c r="G21" s="12" t="s">
        <v>1049</v>
      </c>
      <c r="H21" s="33" t="s">
        <v>283</v>
      </c>
      <c r="I21" s="13" t="s">
        <v>340</v>
      </c>
      <c r="J21" s="33" t="s">
        <v>62</v>
      </c>
      <c r="K21" s="41">
        <v>30049099</v>
      </c>
      <c r="L21" s="41" t="s">
        <v>358</v>
      </c>
      <c r="M21" s="41" t="s">
        <v>364</v>
      </c>
      <c r="N21" s="41" t="s">
        <v>388</v>
      </c>
      <c r="O21" s="41">
        <v>1918</v>
      </c>
      <c r="P21" s="41" t="s">
        <v>596</v>
      </c>
      <c r="Q21" s="41" t="s">
        <v>518</v>
      </c>
      <c r="R21" s="41" t="s">
        <v>579</v>
      </c>
      <c r="S21" s="41" t="s">
        <v>359</v>
      </c>
      <c r="T21" s="41" t="s">
        <v>361</v>
      </c>
      <c r="U21" s="41" t="s">
        <v>361</v>
      </c>
      <c r="V21" s="41">
        <v>90130987</v>
      </c>
      <c r="W21" s="41" t="s">
        <v>667</v>
      </c>
      <c r="X21" s="113">
        <v>51.93</v>
      </c>
      <c r="Y21" s="44">
        <v>71.790000000000006</v>
      </c>
      <c r="Z21" s="116">
        <v>50.66</v>
      </c>
      <c r="AA21" s="44">
        <v>70.040000000000006</v>
      </c>
      <c r="AB21" s="113">
        <v>50.05</v>
      </c>
      <c r="AC21" s="44">
        <v>69.19</v>
      </c>
      <c r="AD21" s="113">
        <v>50.36</v>
      </c>
      <c r="AE21" s="44">
        <v>69.62</v>
      </c>
      <c r="AF21" s="113">
        <v>47.21</v>
      </c>
      <c r="AG21" s="44">
        <v>65.27</v>
      </c>
      <c r="AH21" s="14"/>
      <c r="AI21" s="14"/>
      <c r="AJ21" s="14"/>
      <c r="AK21" s="14"/>
      <c r="AL21" s="113">
        <v>50.66</v>
      </c>
      <c r="AM21" s="44">
        <v>70.040000000000006</v>
      </c>
      <c r="AN21" s="59"/>
      <c r="AO21" s="156"/>
      <c r="AP21" s="158"/>
      <c r="AQ21" s="11">
        <v>7891268100808</v>
      </c>
      <c r="AS21" s="113">
        <v>49.77</v>
      </c>
      <c r="AT21" s="44">
        <v>68.8</v>
      </c>
      <c r="AU21" s="116">
        <v>48.56</v>
      </c>
      <c r="AV21" s="44">
        <v>67.13</v>
      </c>
      <c r="AW21" s="113">
        <v>47.97</v>
      </c>
      <c r="AX21" s="44">
        <v>66.319999999999993</v>
      </c>
      <c r="AY21" s="113">
        <v>48.27</v>
      </c>
      <c r="AZ21" s="44">
        <v>66.73</v>
      </c>
      <c r="BA21" s="113">
        <v>45.25</v>
      </c>
      <c r="BB21" s="44">
        <v>62.56</v>
      </c>
      <c r="BC21" s="14"/>
      <c r="BD21" s="14"/>
      <c r="BE21" s="14"/>
      <c r="BF21" s="14"/>
      <c r="BG21" s="113">
        <v>48.56</v>
      </c>
      <c r="BH21" s="44">
        <v>67.13</v>
      </c>
      <c r="BI21" s="59"/>
      <c r="BJ21" s="179"/>
    </row>
    <row r="22" spans="1:62" ht="14.45" customHeight="1" x14ac:dyDescent="0.25">
      <c r="A22" s="11">
        <v>7891268100457</v>
      </c>
      <c r="B22" s="11">
        <v>1211004110068</v>
      </c>
      <c r="C22" s="11">
        <v>522718030075617</v>
      </c>
      <c r="D22" s="35" t="s">
        <v>717</v>
      </c>
      <c r="E22" s="92">
        <v>3</v>
      </c>
      <c r="F22" s="12" t="s">
        <v>98</v>
      </c>
      <c r="G22" s="12" t="s">
        <v>1048</v>
      </c>
      <c r="H22" s="33" t="s">
        <v>283</v>
      </c>
      <c r="I22" s="13" t="s">
        <v>340</v>
      </c>
      <c r="J22" s="33" t="s">
        <v>62</v>
      </c>
      <c r="K22" s="41">
        <v>30049099</v>
      </c>
      <c r="L22" s="41" t="s">
        <v>358</v>
      </c>
      <c r="M22" s="41" t="s">
        <v>364</v>
      </c>
      <c r="N22" s="41" t="s">
        <v>388</v>
      </c>
      <c r="O22" s="41">
        <v>1918</v>
      </c>
      <c r="P22" s="41" t="s">
        <v>596</v>
      </c>
      <c r="Q22" s="41" t="s">
        <v>519</v>
      </c>
      <c r="R22" s="41" t="s">
        <v>579</v>
      </c>
      <c r="S22" s="41" t="s">
        <v>359</v>
      </c>
      <c r="T22" s="41" t="s">
        <v>361</v>
      </c>
      <c r="U22" s="41" t="s">
        <v>361</v>
      </c>
      <c r="V22" s="41">
        <v>90131029</v>
      </c>
      <c r="W22" s="41" t="s">
        <v>667</v>
      </c>
      <c r="X22" s="113">
        <v>16.87</v>
      </c>
      <c r="Y22" s="44">
        <v>23.32</v>
      </c>
      <c r="Z22" s="116">
        <v>16.46</v>
      </c>
      <c r="AA22" s="44">
        <v>22.76</v>
      </c>
      <c r="AB22" s="113">
        <v>16.260000000000002</v>
      </c>
      <c r="AC22" s="44">
        <v>22.48</v>
      </c>
      <c r="AD22" s="113">
        <v>16.36</v>
      </c>
      <c r="AE22" s="44">
        <v>22.62</v>
      </c>
      <c r="AF22" s="113">
        <v>15.34</v>
      </c>
      <c r="AG22" s="44">
        <v>21.21</v>
      </c>
      <c r="AH22" s="14"/>
      <c r="AI22" s="14"/>
      <c r="AJ22" s="14"/>
      <c r="AK22" s="14"/>
      <c r="AL22" s="113">
        <v>16.46</v>
      </c>
      <c r="AM22" s="44">
        <v>22.76</v>
      </c>
      <c r="AN22" s="59"/>
      <c r="AO22" s="156"/>
      <c r="AP22" s="158"/>
      <c r="AQ22" s="11">
        <v>7891268100457</v>
      </c>
      <c r="AS22" s="113">
        <v>16.170000000000002</v>
      </c>
      <c r="AT22" s="44">
        <v>22.35</v>
      </c>
      <c r="AU22" s="116">
        <v>15.78</v>
      </c>
      <c r="AV22" s="44">
        <v>21.81</v>
      </c>
      <c r="AW22" s="113">
        <v>15.59</v>
      </c>
      <c r="AX22" s="44">
        <v>21.55</v>
      </c>
      <c r="AY22" s="113">
        <v>15.68</v>
      </c>
      <c r="AZ22" s="44">
        <v>21.68</v>
      </c>
      <c r="BA22" s="113">
        <v>14.7</v>
      </c>
      <c r="BB22" s="44">
        <v>20.32</v>
      </c>
      <c r="BC22" s="14"/>
      <c r="BD22" s="14"/>
      <c r="BE22" s="14"/>
      <c r="BF22" s="14"/>
      <c r="BG22" s="113">
        <v>15.78</v>
      </c>
      <c r="BH22" s="44">
        <v>21.81</v>
      </c>
      <c r="BI22" s="59"/>
      <c r="BJ22" s="179"/>
    </row>
    <row r="23" spans="1:62" ht="14.45" customHeight="1" x14ac:dyDescent="0.25">
      <c r="A23" s="11">
        <v>7891268100815</v>
      </c>
      <c r="B23" s="11">
        <v>1211004110084</v>
      </c>
      <c r="C23" s="11">
        <v>522718030075517</v>
      </c>
      <c r="D23" s="35" t="s">
        <v>718</v>
      </c>
      <c r="E23" s="92">
        <v>3</v>
      </c>
      <c r="F23" s="12" t="s">
        <v>98</v>
      </c>
      <c r="G23" s="12" t="s">
        <v>1047</v>
      </c>
      <c r="H23" s="33" t="s">
        <v>283</v>
      </c>
      <c r="I23" s="13" t="s">
        <v>340</v>
      </c>
      <c r="J23" s="33" t="s">
        <v>62</v>
      </c>
      <c r="K23" s="41">
        <v>30049099</v>
      </c>
      <c r="L23" s="41" t="s">
        <v>358</v>
      </c>
      <c r="M23" s="41" t="s">
        <v>364</v>
      </c>
      <c r="N23" s="41" t="s">
        <v>388</v>
      </c>
      <c r="O23" s="41">
        <v>1918</v>
      </c>
      <c r="P23" s="41" t="s">
        <v>596</v>
      </c>
      <c r="Q23" s="41" t="s">
        <v>519</v>
      </c>
      <c r="R23" s="41" t="s">
        <v>579</v>
      </c>
      <c r="S23" s="41" t="s">
        <v>359</v>
      </c>
      <c r="T23" s="41" t="s">
        <v>361</v>
      </c>
      <c r="U23" s="41" t="s">
        <v>361</v>
      </c>
      <c r="V23" s="41">
        <v>90130995</v>
      </c>
      <c r="W23" s="41" t="s">
        <v>667</v>
      </c>
      <c r="X23" s="113">
        <v>42.74</v>
      </c>
      <c r="Y23" s="44">
        <v>59.09</v>
      </c>
      <c r="Z23" s="116">
        <v>41.7</v>
      </c>
      <c r="AA23" s="44">
        <v>57.65</v>
      </c>
      <c r="AB23" s="113">
        <v>41.2</v>
      </c>
      <c r="AC23" s="44">
        <v>56.96</v>
      </c>
      <c r="AD23" s="113">
        <v>41.45</v>
      </c>
      <c r="AE23" s="44">
        <v>57.3</v>
      </c>
      <c r="AF23" s="113">
        <v>38.86</v>
      </c>
      <c r="AG23" s="44">
        <v>53.72</v>
      </c>
      <c r="AH23" s="14"/>
      <c r="AI23" s="14"/>
      <c r="AJ23" s="14"/>
      <c r="AK23" s="14"/>
      <c r="AL23" s="113">
        <v>41.7</v>
      </c>
      <c r="AM23" s="44">
        <v>57.65</v>
      </c>
      <c r="AN23" s="59"/>
      <c r="AO23" s="156"/>
      <c r="AP23" s="158"/>
      <c r="AQ23" s="11">
        <v>7891268100815</v>
      </c>
      <c r="AS23" s="113">
        <v>40.97</v>
      </c>
      <c r="AT23" s="44">
        <v>56.64</v>
      </c>
      <c r="AU23" s="116">
        <v>39.97</v>
      </c>
      <c r="AV23" s="44">
        <v>55.26</v>
      </c>
      <c r="AW23" s="113">
        <v>39.49</v>
      </c>
      <c r="AX23" s="44">
        <v>54.59</v>
      </c>
      <c r="AY23" s="113">
        <v>39.729999999999997</v>
      </c>
      <c r="AZ23" s="44">
        <v>54.92</v>
      </c>
      <c r="BA23" s="113">
        <v>37.24</v>
      </c>
      <c r="BB23" s="44">
        <v>51.48</v>
      </c>
      <c r="BC23" s="14"/>
      <c r="BD23" s="14"/>
      <c r="BE23" s="14"/>
      <c r="BF23" s="14"/>
      <c r="BG23" s="113">
        <v>39.97</v>
      </c>
      <c r="BH23" s="44">
        <v>55.26</v>
      </c>
      <c r="BI23" s="59"/>
      <c r="BJ23" s="179"/>
    </row>
    <row r="24" spans="1:62" ht="14.45" customHeight="1" x14ac:dyDescent="0.25">
      <c r="A24" s="11">
        <v>7891268101188</v>
      </c>
      <c r="B24" s="11">
        <v>1211004110122</v>
      </c>
      <c r="C24" s="11">
        <v>522718030075717</v>
      </c>
      <c r="D24" s="35" t="s">
        <v>719</v>
      </c>
      <c r="E24" s="92">
        <v>3</v>
      </c>
      <c r="F24" s="12" t="s">
        <v>98</v>
      </c>
      <c r="G24" s="12" t="s">
        <v>1046</v>
      </c>
      <c r="H24" s="33" t="s">
        <v>283</v>
      </c>
      <c r="I24" s="13" t="s">
        <v>340</v>
      </c>
      <c r="J24" s="33" t="s">
        <v>62</v>
      </c>
      <c r="K24" s="41">
        <v>30049099</v>
      </c>
      <c r="L24" s="41" t="s">
        <v>358</v>
      </c>
      <c r="M24" s="41" t="s">
        <v>364</v>
      </c>
      <c r="N24" s="41" t="s">
        <v>388</v>
      </c>
      <c r="O24" s="41">
        <v>1918</v>
      </c>
      <c r="P24" s="41" t="s">
        <v>596</v>
      </c>
      <c r="Q24" s="41" t="s">
        <v>519</v>
      </c>
      <c r="R24" s="41" t="s">
        <v>579</v>
      </c>
      <c r="S24" s="41" t="s">
        <v>359</v>
      </c>
      <c r="T24" s="41" t="s">
        <v>361</v>
      </c>
      <c r="U24" s="41" t="s">
        <v>361</v>
      </c>
      <c r="V24" s="41">
        <v>90131002</v>
      </c>
      <c r="W24" s="41" t="s">
        <v>667</v>
      </c>
      <c r="X24" s="113">
        <v>63.25</v>
      </c>
      <c r="Y24" s="44">
        <v>87.44</v>
      </c>
      <c r="Z24" s="116">
        <v>61.71</v>
      </c>
      <c r="AA24" s="44">
        <v>85.31</v>
      </c>
      <c r="AB24" s="113">
        <v>60.97</v>
      </c>
      <c r="AC24" s="44">
        <v>84.29</v>
      </c>
      <c r="AD24" s="113">
        <v>61.34</v>
      </c>
      <c r="AE24" s="44">
        <v>84.8</v>
      </c>
      <c r="AF24" s="113">
        <v>57.5</v>
      </c>
      <c r="AG24" s="44">
        <v>79.489999999999995</v>
      </c>
      <c r="AH24" s="14"/>
      <c r="AI24" s="14"/>
      <c r="AJ24" s="14"/>
      <c r="AK24" s="14"/>
      <c r="AL24" s="113">
        <v>61.71</v>
      </c>
      <c r="AM24" s="44">
        <v>85.31</v>
      </c>
      <c r="AN24" s="59"/>
      <c r="AO24" s="156"/>
      <c r="AP24" s="158"/>
      <c r="AQ24" s="11">
        <v>7891268101188</v>
      </c>
      <c r="AS24" s="113">
        <v>60.63</v>
      </c>
      <c r="AT24" s="44">
        <v>83.82</v>
      </c>
      <c r="AU24" s="116">
        <v>59.15</v>
      </c>
      <c r="AV24" s="44">
        <v>81.77</v>
      </c>
      <c r="AW24" s="113">
        <v>58.44</v>
      </c>
      <c r="AX24" s="44">
        <v>80.790000000000006</v>
      </c>
      <c r="AY24" s="113">
        <v>58.79</v>
      </c>
      <c r="AZ24" s="44">
        <v>81.27</v>
      </c>
      <c r="BA24" s="113">
        <v>55.12</v>
      </c>
      <c r="BB24" s="44">
        <v>76.2</v>
      </c>
      <c r="BC24" s="14"/>
      <c r="BD24" s="14"/>
      <c r="BE24" s="14"/>
      <c r="BF24" s="14"/>
      <c r="BG24" s="113">
        <v>59.15</v>
      </c>
      <c r="BH24" s="44">
        <v>81.77</v>
      </c>
      <c r="BI24" s="59"/>
      <c r="BJ24" s="179"/>
    </row>
    <row r="25" spans="1:62" ht="14.45" customHeight="1" x14ac:dyDescent="0.25">
      <c r="A25" s="11">
        <v>7891268100822</v>
      </c>
      <c r="B25" s="11">
        <v>1211004110106</v>
      </c>
      <c r="C25" s="11">
        <v>522718030075417</v>
      </c>
      <c r="D25" s="35" t="s">
        <v>720</v>
      </c>
      <c r="E25" s="92">
        <v>3</v>
      </c>
      <c r="F25" s="12" t="s">
        <v>98</v>
      </c>
      <c r="G25" s="12" t="s">
        <v>1045</v>
      </c>
      <c r="H25" s="33" t="s">
        <v>283</v>
      </c>
      <c r="I25" s="13" t="s">
        <v>340</v>
      </c>
      <c r="J25" s="33" t="s">
        <v>62</v>
      </c>
      <c r="K25" s="41">
        <v>30049099</v>
      </c>
      <c r="L25" s="41" t="s">
        <v>358</v>
      </c>
      <c r="M25" s="41" t="s">
        <v>364</v>
      </c>
      <c r="N25" s="41" t="s">
        <v>388</v>
      </c>
      <c r="O25" s="41">
        <v>1918</v>
      </c>
      <c r="P25" s="41" t="s">
        <v>596</v>
      </c>
      <c r="Q25" s="41" t="s">
        <v>519</v>
      </c>
      <c r="R25" s="41" t="s">
        <v>579</v>
      </c>
      <c r="S25" s="41" t="s">
        <v>359</v>
      </c>
      <c r="T25" s="41" t="s">
        <v>361</v>
      </c>
      <c r="U25" s="41" t="s">
        <v>361</v>
      </c>
      <c r="V25" s="41">
        <v>90131010</v>
      </c>
      <c r="W25" s="41" t="s">
        <v>667</v>
      </c>
      <c r="X25" s="113">
        <v>124.91</v>
      </c>
      <c r="Y25" s="44">
        <v>172.68</v>
      </c>
      <c r="Z25" s="116">
        <v>121.87</v>
      </c>
      <c r="AA25" s="44">
        <v>168.48</v>
      </c>
      <c r="AB25" s="113">
        <v>120.4</v>
      </c>
      <c r="AC25" s="44">
        <v>166.45</v>
      </c>
      <c r="AD25" s="113">
        <v>121.13</v>
      </c>
      <c r="AE25" s="44">
        <v>167.46</v>
      </c>
      <c r="AF25" s="113">
        <v>113.56</v>
      </c>
      <c r="AG25" s="44">
        <v>156.99</v>
      </c>
      <c r="AH25" s="14"/>
      <c r="AI25" s="14"/>
      <c r="AJ25" s="14"/>
      <c r="AK25" s="14"/>
      <c r="AL25" s="113">
        <v>121.87</v>
      </c>
      <c r="AM25" s="44">
        <v>168.48</v>
      </c>
      <c r="AN25" s="59"/>
      <c r="AO25" s="156"/>
      <c r="AP25" s="158"/>
      <c r="AQ25" s="11">
        <v>7891268100822</v>
      </c>
      <c r="AS25" s="113">
        <v>119.73</v>
      </c>
      <c r="AT25" s="44">
        <v>165.52</v>
      </c>
      <c r="AU25" s="116">
        <v>116.81</v>
      </c>
      <c r="AV25" s="44">
        <v>161.47999999999999</v>
      </c>
      <c r="AW25" s="113">
        <v>115.4</v>
      </c>
      <c r="AX25" s="44">
        <v>159.53</v>
      </c>
      <c r="AY25" s="113">
        <v>116.1</v>
      </c>
      <c r="AZ25" s="44">
        <v>160.5</v>
      </c>
      <c r="BA25" s="113">
        <v>108.85</v>
      </c>
      <c r="BB25" s="44">
        <v>150.47999999999999</v>
      </c>
      <c r="BC25" s="14"/>
      <c r="BD25" s="14"/>
      <c r="BE25" s="14"/>
      <c r="BF25" s="14"/>
      <c r="BG25" s="113">
        <v>116.81</v>
      </c>
      <c r="BH25" s="44">
        <v>161.47999999999999</v>
      </c>
      <c r="BI25" s="59"/>
      <c r="BJ25" s="179"/>
    </row>
    <row r="26" spans="1:62" ht="14.45" customHeight="1" x14ac:dyDescent="0.25">
      <c r="A26" s="11">
        <v>7891268102161</v>
      </c>
      <c r="B26" s="11">
        <v>1211003910028</v>
      </c>
      <c r="C26" s="11">
        <v>522718040078113</v>
      </c>
      <c r="D26" s="35" t="s">
        <v>721</v>
      </c>
      <c r="E26" s="92">
        <v>1</v>
      </c>
      <c r="F26" s="20" t="s">
        <v>99</v>
      </c>
      <c r="G26" s="20" t="s">
        <v>100</v>
      </c>
      <c r="H26" s="33" t="s">
        <v>284</v>
      </c>
      <c r="I26" s="13" t="s">
        <v>340</v>
      </c>
      <c r="J26" s="33" t="s">
        <v>62</v>
      </c>
      <c r="K26" s="41">
        <v>30049069</v>
      </c>
      <c r="L26" s="41" t="s">
        <v>358</v>
      </c>
      <c r="M26" s="41" t="s">
        <v>364</v>
      </c>
      <c r="N26" s="41" t="s">
        <v>389</v>
      </c>
      <c r="O26" s="41" t="s">
        <v>453</v>
      </c>
      <c r="P26" s="41" t="s">
        <v>597</v>
      </c>
      <c r="Q26" s="41" t="s">
        <v>520</v>
      </c>
      <c r="R26" s="41" t="s">
        <v>361</v>
      </c>
      <c r="S26" s="41" t="s">
        <v>359</v>
      </c>
      <c r="T26" s="41" t="s">
        <v>587</v>
      </c>
      <c r="U26" s="41" t="s">
        <v>587</v>
      </c>
      <c r="V26" s="41">
        <v>90131274</v>
      </c>
      <c r="W26" s="41" t="s">
        <v>667</v>
      </c>
      <c r="X26" s="113">
        <v>79.48</v>
      </c>
      <c r="Y26" s="44">
        <v>109.88</v>
      </c>
      <c r="Z26" s="116">
        <v>77.540000000000006</v>
      </c>
      <c r="AA26" s="44">
        <v>107.19</v>
      </c>
      <c r="AB26" s="113">
        <v>76.599999999999994</v>
      </c>
      <c r="AC26" s="44">
        <v>105.9</v>
      </c>
      <c r="AD26" s="113">
        <v>77.069999999999993</v>
      </c>
      <c r="AE26" s="44">
        <v>106.54</v>
      </c>
      <c r="AF26" s="113">
        <v>72.25</v>
      </c>
      <c r="AG26" s="44">
        <v>99.88</v>
      </c>
      <c r="AH26" s="14"/>
      <c r="AI26" s="14"/>
      <c r="AJ26" s="14"/>
      <c r="AK26" s="14"/>
      <c r="AL26" s="113">
        <v>77.540000000000006</v>
      </c>
      <c r="AM26" s="44">
        <v>107.19</v>
      </c>
      <c r="AN26" s="59"/>
      <c r="AO26" s="156"/>
      <c r="AP26" s="158"/>
      <c r="AQ26" s="11">
        <v>7891268102161</v>
      </c>
      <c r="AS26" s="113">
        <v>76.180000000000007</v>
      </c>
      <c r="AT26" s="44">
        <v>105.31</v>
      </c>
      <c r="AU26" s="116">
        <v>74.319999999999993</v>
      </c>
      <c r="AV26" s="44">
        <v>102.74</v>
      </c>
      <c r="AW26" s="113">
        <v>73.42</v>
      </c>
      <c r="AX26" s="44">
        <v>101.5</v>
      </c>
      <c r="AY26" s="113">
        <v>73.87</v>
      </c>
      <c r="AZ26" s="44">
        <v>102.12</v>
      </c>
      <c r="BA26" s="113">
        <v>69.25</v>
      </c>
      <c r="BB26" s="44">
        <v>95.73</v>
      </c>
      <c r="BC26" s="14"/>
      <c r="BD26" s="14"/>
      <c r="BE26" s="14"/>
      <c r="BF26" s="14"/>
      <c r="BG26" s="113">
        <v>74.319999999999993</v>
      </c>
      <c r="BH26" s="44">
        <v>102.74</v>
      </c>
      <c r="BI26" s="59"/>
      <c r="BJ26" s="179"/>
    </row>
    <row r="27" spans="1:62" ht="14.45" customHeight="1" x14ac:dyDescent="0.25">
      <c r="A27" s="11">
        <v>7891268102239</v>
      </c>
      <c r="B27" s="11">
        <v>1211003910044</v>
      </c>
      <c r="C27" s="11">
        <v>522718040078513</v>
      </c>
      <c r="D27" s="35" t="s">
        <v>722</v>
      </c>
      <c r="E27" s="92">
        <v>1</v>
      </c>
      <c r="F27" s="20" t="s">
        <v>99</v>
      </c>
      <c r="G27" s="20" t="s">
        <v>101</v>
      </c>
      <c r="H27" s="33" t="s">
        <v>284</v>
      </c>
      <c r="I27" s="13" t="s">
        <v>340</v>
      </c>
      <c r="J27" s="33" t="s">
        <v>62</v>
      </c>
      <c r="K27" s="41">
        <v>30049069</v>
      </c>
      <c r="L27" s="41" t="s">
        <v>358</v>
      </c>
      <c r="M27" s="41" t="s">
        <v>364</v>
      </c>
      <c r="N27" s="41" t="s">
        <v>389</v>
      </c>
      <c r="O27" s="41" t="s">
        <v>453</v>
      </c>
      <c r="P27" s="41" t="s">
        <v>597</v>
      </c>
      <c r="Q27" s="41" t="s">
        <v>520</v>
      </c>
      <c r="R27" s="41" t="s">
        <v>361</v>
      </c>
      <c r="S27" s="41" t="s">
        <v>359</v>
      </c>
      <c r="T27" s="41" t="s">
        <v>587</v>
      </c>
      <c r="U27" s="41" t="s">
        <v>587</v>
      </c>
      <c r="V27" s="41">
        <v>90131282</v>
      </c>
      <c r="W27" s="41" t="s">
        <v>667</v>
      </c>
      <c r="X27" s="113">
        <v>79.48</v>
      </c>
      <c r="Y27" s="44">
        <v>109.88</v>
      </c>
      <c r="Z27" s="116">
        <v>77.540000000000006</v>
      </c>
      <c r="AA27" s="44">
        <v>107.19</v>
      </c>
      <c r="AB27" s="113">
        <v>76.599999999999994</v>
      </c>
      <c r="AC27" s="44">
        <v>105.9</v>
      </c>
      <c r="AD27" s="113">
        <v>77.069999999999993</v>
      </c>
      <c r="AE27" s="44">
        <v>106.54</v>
      </c>
      <c r="AF27" s="113">
        <v>72.25</v>
      </c>
      <c r="AG27" s="44">
        <v>99.88</v>
      </c>
      <c r="AH27" s="14"/>
      <c r="AI27" s="14"/>
      <c r="AJ27" s="14"/>
      <c r="AK27" s="14"/>
      <c r="AL27" s="113">
        <v>77.540000000000006</v>
      </c>
      <c r="AM27" s="44">
        <v>107.19</v>
      </c>
      <c r="AN27" s="59"/>
      <c r="AO27" s="156"/>
      <c r="AP27" s="158"/>
      <c r="AQ27" s="11">
        <v>7891268102239</v>
      </c>
      <c r="AS27" s="113">
        <v>76.180000000000007</v>
      </c>
      <c r="AT27" s="44">
        <v>105.31</v>
      </c>
      <c r="AU27" s="116">
        <v>74.319999999999993</v>
      </c>
      <c r="AV27" s="44">
        <v>102.74</v>
      </c>
      <c r="AW27" s="113">
        <v>73.42</v>
      </c>
      <c r="AX27" s="44">
        <v>101.5</v>
      </c>
      <c r="AY27" s="113">
        <v>73.87</v>
      </c>
      <c r="AZ27" s="44">
        <v>102.12</v>
      </c>
      <c r="BA27" s="113">
        <v>69.25</v>
      </c>
      <c r="BB27" s="44">
        <v>95.73</v>
      </c>
      <c r="BC27" s="14"/>
      <c r="BD27" s="14"/>
      <c r="BE27" s="14"/>
      <c r="BF27" s="14"/>
      <c r="BG27" s="113">
        <v>74.319999999999993</v>
      </c>
      <c r="BH27" s="44">
        <v>102.74</v>
      </c>
      <c r="BI27" s="59"/>
      <c r="BJ27" s="179"/>
    </row>
    <row r="28" spans="1:62" ht="14.45" customHeight="1" x14ac:dyDescent="0.25">
      <c r="A28" s="11">
        <v>7891268102246</v>
      </c>
      <c r="B28" s="11">
        <v>1211003910095</v>
      </c>
      <c r="C28" s="11">
        <v>522718040078913</v>
      </c>
      <c r="D28" s="35" t="s">
        <v>723</v>
      </c>
      <c r="E28" s="92">
        <v>1</v>
      </c>
      <c r="F28" s="20" t="s">
        <v>99</v>
      </c>
      <c r="G28" s="20" t="s">
        <v>102</v>
      </c>
      <c r="H28" s="33" t="s">
        <v>284</v>
      </c>
      <c r="I28" s="13" t="s">
        <v>340</v>
      </c>
      <c r="J28" s="33" t="s">
        <v>62</v>
      </c>
      <c r="K28" s="41">
        <v>30049069</v>
      </c>
      <c r="L28" s="41" t="s">
        <v>358</v>
      </c>
      <c r="M28" s="41" t="s">
        <v>364</v>
      </c>
      <c r="N28" s="41" t="s">
        <v>389</v>
      </c>
      <c r="O28" s="41" t="s">
        <v>453</v>
      </c>
      <c r="P28" s="41" t="s">
        <v>597</v>
      </c>
      <c r="Q28" s="41" t="s">
        <v>520</v>
      </c>
      <c r="R28" s="41" t="s">
        <v>361</v>
      </c>
      <c r="S28" s="41" t="s">
        <v>359</v>
      </c>
      <c r="T28" s="41" t="s">
        <v>587</v>
      </c>
      <c r="U28" s="41" t="s">
        <v>587</v>
      </c>
      <c r="V28" s="41">
        <v>90131304</v>
      </c>
      <c r="W28" s="41" t="s">
        <v>667</v>
      </c>
      <c r="X28" s="113">
        <v>158.96</v>
      </c>
      <c r="Y28" s="44">
        <v>219.75</v>
      </c>
      <c r="Z28" s="116">
        <v>155.09</v>
      </c>
      <c r="AA28" s="44">
        <v>214.4</v>
      </c>
      <c r="AB28" s="113">
        <v>153.22</v>
      </c>
      <c r="AC28" s="44">
        <v>211.82</v>
      </c>
      <c r="AD28" s="113">
        <v>154.15</v>
      </c>
      <c r="AE28" s="44">
        <v>213.1</v>
      </c>
      <c r="AF28" s="113">
        <v>144.51</v>
      </c>
      <c r="AG28" s="44">
        <v>199.78</v>
      </c>
      <c r="AH28" s="14"/>
      <c r="AI28" s="14"/>
      <c r="AJ28" s="14"/>
      <c r="AK28" s="14"/>
      <c r="AL28" s="113">
        <v>155.09</v>
      </c>
      <c r="AM28" s="44">
        <v>214.4</v>
      </c>
      <c r="AN28" s="59"/>
      <c r="AO28" s="156"/>
      <c r="AP28" s="158"/>
      <c r="AQ28" s="11">
        <v>7891268102246</v>
      </c>
      <c r="AS28" s="113">
        <v>152.37</v>
      </c>
      <c r="AT28" s="44">
        <v>210.64</v>
      </c>
      <c r="AU28" s="116">
        <v>148.65</v>
      </c>
      <c r="AV28" s="44">
        <v>205.5</v>
      </c>
      <c r="AW28" s="113">
        <v>146.86000000000001</v>
      </c>
      <c r="AX28" s="44">
        <v>203.03</v>
      </c>
      <c r="AY28" s="113">
        <v>147.75</v>
      </c>
      <c r="AZ28" s="44">
        <v>204.26</v>
      </c>
      <c r="BA28" s="113">
        <v>138.51</v>
      </c>
      <c r="BB28" s="44">
        <v>191.48</v>
      </c>
      <c r="BC28" s="14"/>
      <c r="BD28" s="14"/>
      <c r="BE28" s="14"/>
      <c r="BF28" s="14"/>
      <c r="BG28" s="113">
        <v>148.65</v>
      </c>
      <c r="BH28" s="44">
        <v>205.5</v>
      </c>
      <c r="BI28" s="59"/>
      <c r="BJ28" s="179"/>
    </row>
    <row r="29" spans="1:62" ht="14.45" customHeight="1" x14ac:dyDescent="0.25">
      <c r="A29" s="11">
        <v>7891268102253</v>
      </c>
      <c r="B29" s="11">
        <v>1211003910087</v>
      </c>
      <c r="C29" s="11">
        <v>522718040079413</v>
      </c>
      <c r="D29" s="35" t="s">
        <v>724</v>
      </c>
      <c r="E29" s="92">
        <v>1</v>
      </c>
      <c r="F29" s="20" t="s">
        <v>99</v>
      </c>
      <c r="G29" s="20" t="s">
        <v>103</v>
      </c>
      <c r="H29" s="33" t="s">
        <v>284</v>
      </c>
      <c r="I29" s="13" t="s">
        <v>340</v>
      </c>
      <c r="J29" s="33" t="s">
        <v>62</v>
      </c>
      <c r="K29" s="41">
        <v>30049069</v>
      </c>
      <c r="L29" s="41" t="s">
        <v>358</v>
      </c>
      <c r="M29" s="41" t="s">
        <v>364</v>
      </c>
      <c r="N29" s="41" t="s">
        <v>389</v>
      </c>
      <c r="O29" s="41" t="s">
        <v>453</v>
      </c>
      <c r="P29" s="41" t="s">
        <v>597</v>
      </c>
      <c r="Q29" s="41" t="s">
        <v>520</v>
      </c>
      <c r="R29" s="41" t="s">
        <v>361</v>
      </c>
      <c r="S29" s="41" t="s">
        <v>359</v>
      </c>
      <c r="T29" s="41" t="s">
        <v>587</v>
      </c>
      <c r="U29" s="41" t="s">
        <v>587</v>
      </c>
      <c r="V29" s="41">
        <v>90131312</v>
      </c>
      <c r="W29" s="41" t="s">
        <v>667</v>
      </c>
      <c r="X29" s="113">
        <v>158.96</v>
      </c>
      <c r="Y29" s="44">
        <v>219.75</v>
      </c>
      <c r="Z29" s="116">
        <v>155.09</v>
      </c>
      <c r="AA29" s="44">
        <v>214.4</v>
      </c>
      <c r="AB29" s="113">
        <v>153.22</v>
      </c>
      <c r="AC29" s="44">
        <v>211.82</v>
      </c>
      <c r="AD29" s="113">
        <v>154.15</v>
      </c>
      <c r="AE29" s="44">
        <v>213.1</v>
      </c>
      <c r="AF29" s="113">
        <v>144.51</v>
      </c>
      <c r="AG29" s="44">
        <v>199.78</v>
      </c>
      <c r="AH29" s="14"/>
      <c r="AI29" s="14"/>
      <c r="AJ29" s="14"/>
      <c r="AK29" s="14"/>
      <c r="AL29" s="113">
        <v>155.09</v>
      </c>
      <c r="AM29" s="44">
        <v>214.4</v>
      </c>
      <c r="AN29" s="59"/>
      <c r="AO29" s="156"/>
      <c r="AP29" s="158"/>
      <c r="AQ29" s="11">
        <v>7891268102253</v>
      </c>
      <c r="AS29" s="113">
        <v>152.37</v>
      </c>
      <c r="AT29" s="44">
        <v>210.64</v>
      </c>
      <c r="AU29" s="116">
        <v>148.65</v>
      </c>
      <c r="AV29" s="44">
        <v>205.5</v>
      </c>
      <c r="AW29" s="113">
        <v>146.86000000000001</v>
      </c>
      <c r="AX29" s="44">
        <v>203.03</v>
      </c>
      <c r="AY29" s="113">
        <v>147.75</v>
      </c>
      <c r="AZ29" s="44">
        <v>204.26</v>
      </c>
      <c r="BA29" s="113">
        <v>138.51</v>
      </c>
      <c r="BB29" s="44">
        <v>191.48</v>
      </c>
      <c r="BC29" s="14"/>
      <c r="BD29" s="14"/>
      <c r="BE29" s="14"/>
      <c r="BF29" s="14"/>
      <c r="BG29" s="113">
        <v>148.65</v>
      </c>
      <c r="BH29" s="44">
        <v>205.5</v>
      </c>
      <c r="BI29" s="59"/>
      <c r="BJ29" s="179"/>
    </row>
    <row r="30" spans="1:62" ht="14.45" customHeight="1" x14ac:dyDescent="0.25">
      <c r="A30" s="11">
        <v>7891268102314</v>
      </c>
      <c r="B30" s="11">
        <v>1211003910151</v>
      </c>
      <c r="C30" s="11">
        <v>522718040078313</v>
      </c>
      <c r="D30" s="35" t="s">
        <v>725</v>
      </c>
      <c r="E30" s="92">
        <v>1</v>
      </c>
      <c r="F30" s="20" t="s">
        <v>99</v>
      </c>
      <c r="G30" s="20" t="s">
        <v>104</v>
      </c>
      <c r="H30" s="33" t="s">
        <v>284</v>
      </c>
      <c r="I30" s="13" t="s">
        <v>340</v>
      </c>
      <c r="J30" s="33" t="s">
        <v>62</v>
      </c>
      <c r="K30" s="41">
        <v>30049069</v>
      </c>
      <c r="L30" s="41" t="s">
        <v>358</v>
      </c>
      <c r="M30" s="41" t="s">
        <v>364</v>
      </c>
      <c r="N30" s="41" t="s">
        <v>389</v>
      </c>
      <c r="O30" s="41" t="s">
        <v>453</v>
      </c>
      <c r="P30" s="41" t="s">
        <v>597</v>
      </c>
      <c r="Q30" s="41" t="s">
        <v>520</v>
      </c>
      <c r="R30" s="41" t="s">
        <v>361</v>
      </c>
      <c r="S30" s="41" t="s">
        <v>359</v>
      </c>
      <c r="T30" s="41" t="s">
        <v>361</v>
      </c>
      <c r="U30" s="41" t="s">
        <v>587</v>
      </c>
      <c r="V30" s="41">
        <v>90230833</v>
      </c>
      <c r="W30" s="41" t="s">
        <v>667</v>
      </c>
      <c r="X30" s="113">
        <v>158.96</v>
      </c>
      <c r="Y30" s="44">
        <v>219.75</v>
      </c>
      <c r="Z30" s="116">
        <v>155.09</v>
      </c>
      <c r="AA30" s="44">
        <v>214.4</v>
      </c>
      <c r="AB30" s="113">
        <v>153.22</v>
      </c>
      <c r="AC30" s="44">
        <v>211.82</v>
      </c>
      <c r="AD30" s="113">
        <v>154.15</v>
      </c>
      <c r="AE30" s="44">
        <v>213.1</v>
      </c>
      <c r="AF30" s="113">
        <v>144.51</v>
      </c>
      <c r="AG30" s="44">
        <v>199.78</v>
      </c>
      <c r="AH30" s="14"/>
      <c r="AI30" s="14"/>
      <c r="AJ30" s="14"/>
      <c r="AK30" s="14"/>
      <c r="AL30" s="113">
        <v>155.09</v>
      </c>
      <c r="AM30" s="44">
        <v>214.4</v>
      </c>
      <c r="AN30" s="59"/>
      <c r="AO30" s="156"/>
      <c r="AP30" s="158"/>
      <c r="AQ30" s="11">
        <v>7891268102314</v>
      </c>
      <c r="AS30" s="113">
        <v>152.37</v>
      </c>
      <c r="AT30" s="44">
        <v>210.64</v>
      </c>
      <c r="AU30" s="116">
        <v>148.65</v>
      </c>
      <c r="AV30" s="44">
        <v>205.5</v>
      </c>
      <c r="AW30" s="113">
        <v>146.86000000000001</v>
      </c>
      <c r="AX30" s="44">
        <v>203.03</v>
      </c>
      <c r="AY30" s="113">
        <v>147.75</v>
      </c>
      <c r="AZ30" s="44">
        <v>204.26</v>
      </c>
      <c r="BA30" s="113">
        <v>138.51</v>
      </c>
      <c r="BB30" s="44">
        <v>191.48</v>
      </c>
      <c r="BC30" s="14"/>
      <c r="BD30" s="14"/>
      <c r="BE30" s="14"/>
      <c r="BF30" s="14"/>
      <c r="BG30" s="113">
        <v>148.65</v>
      </c>
      <c r="BH30" s="44">
        <v>205.5</v>
      </c>
      <c r="BI30" s="59"/>
      <c r="BJ30" s="179"/>
    </row>
    <row r="31" spans="1:62" ht="14.45" customHeight="1" x14ac:dyDescent="0.25">
      <c r="A31" s="11">
        <v>7891268102345</v>
      </c>
      <c r="B31" s="11">
        <v>1211003910184</v>
      </c>
      <c r="C31" s="11">
        <v>522718040078713</v>
      </c>
      <c r="D31" s="35" t="s">
        <v>726</v>
      </c>
      <c r="E31" s="92">
        <v>1</v>
      </c>
      <c r="F31" s="20" t="s">
        <v>99</v>
      </c>
      <c r="G31" s="20" t="s">
        <v>105</v>
      </c>
      <c r="H31" s="33" t="s">
        <v>284</v>
      </c>
      <c r="I31" s="13" t="s">
        <v>340</v>
      </c>
      <c r="J31" s="33" t="s">
        <v>62</v>
      </c>
      <c r="K31" s="41">
        <v>30049069</v>
      </c>
      <c r="L31" s="41" t="s">
        <v>358</v>
      </c>
      <c r="M31" s="41" t="s">
        <v>364</v>
      </c>
      <c r="N31" s="41" t="s">
        <v>389</v>
      </c>
      <c r="O31" s="41" t="s">
        <v>453</v>
      </c>
      <c r="P31" s="41" t="s">
        <v>597</v>
      </c>
      <c r="Q31" s="41" t="s">
        <v>520</v>
      </c>
      <c r="R31" s="41" t="s">
        <v>361</v>
      </c>
      <c r="S31" s="41" t="s">
        <v>359</v>
      </c>
      <c r="T31" s="41" t="s">
        <v>361</v>
      </c>
      <c r="U31" s="41" t="s">
        <v>587</v>
      </c>
      <c r="V31" s="41">
        <v>90230868</v>
      </c>
      <c r="W31" s="41" t="s">
        <v>667</v>
      </c>
      <c r="X31" s="113">
        <v>158.96</v>
      </c>
      <c r="Y31" s="44">
        <v>219.75</v>
      </c>
      <c r="Z31" s="116">
        <v>155.09</v>
      </c>
      <c r="AA31" s="44">
        <v>214.4</v>
      </c>
      <c r="AB31" s="113">
        <v>153.22</v>
      </c>
      <c r="AC31" s="44">
        <v>211.82</v>
      </c>
      <c r="AD31" s="113">
        <v>154.15</v>
      </c>
      <c r="AE31" s="44">
        <v>213.1</v>
      </c>
      <c r="AF31" s="113">
        <v>144.51</v>
      </c>
      <c r="AG31" s="44">
        <v>199.78</v>
      </c>
      <c r="AH31" s="14"/>
      <c r="AI31" s="14"/>
      <c r="AJ31" s="14"/>
      <c r="AK31" s="14"/>
      <c r="AL31" s="113">
        <v>155.09</v>
      </c>
      <c r="AM31" s="44">
        <v>214.4</v>
      </c>
      <c r="AN31" s="59"/>
      <c r="AO31" s="156"/>
      <c r="AP31" s="158"/>
      <c r="AQ31" s="11">
        <v>7891268102345</v>
      </c>
      <c r="AS31" s="113">
        <v>152.37</v>
      </c>
      <c r="AT31" s="44">
        <v>210.64</v>
      </c>
      <c r="AU31" s="116">
        <v>148.65</v>
      </c>
      <c r="AV31" s="44">
        <v>205.5</v>
      </c>
      <c r="AW31" s="113">
        <v>146.86000000000001</v>
      </c>
      <c r="AX31" s="44">
        <v>203.03</v>
      </c>
      <c r="AY31" s="113">
        <v>147.75</v>
      </c>
      <c r="AZ31" s="44">
        <v>204.26</v>
      </c>
      <c r="BA31" s="113">
        <v>138.51</v>
      </c>
      <c r="BB31" s="44">
        <v>191.48</v>
      </c>
      <c r="BC31" s="14"/>
      <c r="BD31" s="14"/>
      <c r="BE31" s="14"/>
      <c r="BF31" s="14"/>
      <c r="BG31" s="113">
        <v>148.65</v>
      </c>
      <c r="BH31" s="44">
        <v>205.5</v>
      </c>
      <c r="BI31" s="59"/>
      <c r="BJ31" s="179"/>
    </row>
    <row r="32" spans="1:62" ht="14.45" customHeight="1" x14ac:dyDescent="0.25">
      <c r="A32" s="11">
        <v>7891268101416</v>
      </c>
      <c r="B32" s="11">
        <v>1211003850149</v>
      </c>
      <c r="C32" s="11">
        <v>522718030075017</v>
      </c>
      <c r="D32" s="35" t="s">
        <v>727</v>
      </c>
      <c r="E32" s="92">
        <v>1</v>
      </c>
      <c r="F32" s="12" t="s">
        <v>106</v>
      </c>
      <c r="G32" s="12" t="s">
        <v>1044</v>
      </c>
      <c r="H32" s="33" t="s">
        <v>285</v>
      </c>
      <c r="I32" s="13" t="s">
        <v>340</v>
      </c>
      <c r="J32" s="33" t="s">
        <v>62</v>
      </c>
      <c r="K32" s="41">
        <v>30042049</v>
      </c>
      <c r="L32" s="41" t="s">
        <v>358</v>
      </c>
      <c r="M32" s="41" t="s">
        <v>364</v>
      </c>
      <c r="N32" s="41" t="s">
        <v>390</v>
      </c>
      <c r="O32" s="41" t="s">
        <v>454</v>
      </c>
      <c r="P32" s="41" t="s">
        <v>510</v>
      </c>
      <c r="Q32" s="41" t="s">
        <v>521</v>
      </c>
      <c r="R32" s="41" t="s">
        <v>361</v>
      </c>
      <c r="S32" s="41" t="s">
        <v>359</v>
      </c>
      <c r="T32" s="41" t="s">
        <v>361</v>
      </c>
      <c r="U32" s="41" t="s">
        <v>361</v>
      </c>
      <c r="V32" s="41">
        <v>90131355</v>
      </c>
      <c r="W32" s="41" t="s">
        <v>667</v>
      </c>
      <c r="X32" s="113">
        <v>100.71</v>
      </c>
      <c r="Y32" s="44">
        <v>139.22999999999999</v>
      </c>
      <c r="Z32" s="116">
        <v>98.26</v>
      </c>
      <c r="AA32" s="44">
        <v>135.84</v>
      </c>
      <c r="AB32" s="113">
        <v>97.07</v>
      </c>
      <c r="AC32" s="44">
        <v>134.19</v>
      </c>
      <c r="AD32" s="113">
        <v>97.66</v>
      </c>
      <c r="AE32" s="44">
        <v>135.01</v>
      </c>
      <c r="AF32" s="113">
        <v>91.56</v>
      </c>
      <c r="AG32" s="44">
        <v>126.58</v>
      </c>
      <c r="AH32" s="14"/>
      <c r="AI32" s="14"/>
      <c r="AJ32" s="14"/>
      <c r="AK32" s="14"/>
      <c r="AL32" s="113">
        <v>98.26</v>
      </c>
      <c r="AM32" s="44">
        <v>135.84</v>
      </c>
      <c r="AN32" s="59"/>
      <c r="AO32" s="156"/>
      <c r="AP32" s="158"/>
      <c r="AQ32" s="11">
        <v>7891268101416</v>
      </c>
      <c r="AS32" s="113">
        <v>96.53</v>
      </c>
      <c r="AT32" s="44">
        <v>133.44999999999999</v>
      </c>
      <c r="AU32" s="116">
        <v>94.18</v>
      </c>
      <c r="AV32" s="44">
        <v>130.19999999999999</v>
      </c>
      <c r="AW32" s="113">
        <v>93.05</v>
      </c>
      <c r="AX32" s="44">
        <v>128.63999999999999</v>
      </c>
      <c r="AY32" s="113">
        <v>93.61</v>
      </c>
      <c r="AZ32" s="44">
        <v>129.41</v>
      </c>
      <c r="BA32" s="113">
        <v>87.76</v>
      </c>
      <c r="BB32" s="44">
        <v>121.32</v>
      </c>
      <c r="BC32" s="14"/>
      <c r="BD32" s="14"/>
      <c r="BE32" s="14"/>
      <c r="BF32" s="14"/>
      <c r="BG32" s="113">
        <v>94.18</v>
      </c>
      <c r="BH32" s="44">
        <v>130.19999999999999</v>
      </c>
      <c r="BI32" s="59"/>
      <c r="BJ32" s="179"/>
    </row>
    <row r="33" spans="1:62" ht="14.45" customHeight="1" x14ac:dyDescent="0.25">
      <c r="A33" s="11">
        <v>7891268101799</v>
      </c>
      <c r="B33" s="11">
        <v>1211003670019</v>
      </c>
      <c r="C33" s="11">
        <v>522717100060617</v>
      </c>
      <c r="D33" s="35" t="s">
        <v>729</v>
      </c>
      <c r="E33" s="92">
        <v>3</v>
      </c>
      <c r="F33" s="12" t="s">
        <v>108</v>
      </c>
      <c r="G33" s="12" t="s">
        <v>1042</v>
      </c>
      <c r="H33" s="33" t="s">
        <v>287</v>
      </c>
      <c r="I33" s="13" t="s">
        <v>340</v>
      </c>
      <c r="J33" s="33" t="s">
        <v>62</v>
      </c>
      <c r="K33" s="41">
        <v>30066000</v>
      </c>
      <c r="L33" s="41" t="s">
        <v>358</v>
      </c>
      <c r="M33" s="41" t="s">
        <v>364</v>
      </c>
      <c r="N33" s="41" t="s">
        <v>366</v>
      </c>
      <c r="O33" s="41" t="s">
        <v>371</v>
      </c>
      <c r="P33" s="41" t="s">
        <v>374</v>
      </c>
      <c r="Q33" s="41" t="s">
        <v>376</v>
      </c>
      <c r="R33" s="41" t="s">
        <v>361</v>
      </c>
      <c r="S33" s="41" t="s">
        <v>359</v>
      </c>
      <c r="T33" s="41" t="s">
        <v>361</v>
      </c>
      <c r="U33" s="41" t="s">
        <v>361</v>
      </c>
      <c r="V33" s="41">
        <v>90131401</v>
      </c>
      <c r="W33" s="41" t="s">
        <v>1078</v>
      </c>
      <c r="X33" s="113">
        <v>27.68</v>
      </c>
      <c r="Y33" s="44">
        <v>38.270000000000003</v>
      </c>
      <c r="Z33" s="116">
        <v>27</v>
      </c>
      <c r="AA33" s="44">
        <v>37.33</v>
      </c>
      <c r="AB33" s="113">
        <v>26.68</v>
      </c>
      <c r="AC33" s="44">
        <v>36.880000000000003</v>
      </c>
      <c r="AD33" s="113">
        <v>26.84</v>
      </c>
      <c r="AE33" s="44">
        <v>37.1</v>
      </c>
      <c r="AF33" s="113">
        <v>25.16</v>
      </c>
      <c r="AG33" s="44">
        <v>34.78</v>
      </c>
      <c r="AH33" s="14"/>
      <c r="AI33" s="14"/>
      <c r="AJ33" s="14"/>
      <c r="AK33" s="14"/>
      <c r="AL33" s="113">
        <v>27</v>
      </c>
      <c r="AM33" s="44">
        <v>37.33</v>
      </c>
      <c r="AN33" s="59"/>
      <c r="AO33" s="156"/>
      <c r="AP33" s="158"/>
      <c r="AQ33" s="11">
        <v>7891268101799</v>
      </c>
      <c r="AS33" s="113">
        <v>26.53</v>
      </c>
      <c r="AT33" s="44">
        <v>36.68</v>
      </c>
      <c r="AU33" s="116">
        <v>25.88</v>
      </c>
      <c r="AV33" s="44">
        <v>35.78</v>
      </c>
      <c r="AW33" s="113">
        <v>25.57</v>
      </c>
      <c r="AX33" s="44">
        <v>35.35</v>
      </c>
      <c r="AY33" s="113">
        <v>25.72</v>
      </c>
      <c r="AZ33" s="44">
        <v>35.56</v>
      </c>
      <c r="BA33" s="113">
        <v>24.12</v>
      </c>
      <c r="BB33" s="44">
        <v>33.340000000000003</v>
      </c>
      <c r="BC33" s="14"/>
      <c r="BD33" s="14"/>
      <c r="BE33" s="14"/>
      <c r="BF33" s="14"/>
      <c r="BG33" s="113">
        <v>25.88</v>
      </c>
      <c r="BH33" s="44">
        <v>35.78</v>
      </c>
      <c r="BI33" s="59"/>
      <c r="BJ33" s="179"/>
    </row>
    <row r="34" spans="1:62" ht="14.45" customHeight="1" x14ac:dyDescent="0.25">
      <c r="A34" s="11">
        <v>7891268101782</v>
      </c>
      <c r="B34" s="11">
        <v>1211003670027</v>
      </c>
      <c r="C34" s="11">
        <v>522717100060717</v>
      </c>
      <c r="D34" s="35" t="s">
        <v>730</v>
      </c>
      <c r="E34" s="92">
        <v>3</v>
      </c>
      <c r="F34" s="12" t="s">
        <v>108</v>
      </c>
      <c r="G34" s="12" t="s">
        <v>109</v>
      </c>
      <c r="H34" s="33" t="s">
        <v>287</v>
      </c>
      <c r="I34" s="13" t="s">
        <v>340</v>
      </c>
      <c r="J34" s="33" t="s">
        <v>62</v>
      </c>
      <c r="K34" s="41">
        <v>30066000</v>
      </c>
      <c r="L34" s="41" t="s">
        <v>358</v>
      </c>
      <c r="M34" s="41" t="s">
        <v>364</v>
      </c>
      <c r="N34" s="41" t="s">
        <v>366</v>
      </c>
      <c r="O34" s="41" t="s">
        <v>371</v>
      </c>
      <c r="P34" s="41" t="s">
        <v>374</v>
      </c>
      <c r="Q34" s="41" t="s">
        <v>376</v>
      </c>
      <c r="R34" s="41" t="s">
        <v>361</v>
      </c>
      <c r="S34" s="41" t="s">
        <v>359</v>
      </c>
      <c r="T34" s="41" t="s">
        <v>361</v>
      </c>
      <c r="U34" s="41" t="s">
        <v>361</v>
      </c>
      <c r="V34" s="41">
        <v>90131398</v>
      </c>
      <c r="W34" s="41" t="s">
        <v>1078</v>
      </c>
      <c r="X34" s="113">
        <v>35.86</v>
      </c>
      <c r="Y34" s="44">
        <v>49.57</v>
      </c>
      <c r="Z34" s="116">
        <v>34.979999999999997</v>
      </c>
      <c r="AA34" s="44">
        <v>48.36</v>
      </c>
      <c r="AB34" s="113">
        <v>34.56</v>
      </c>
      <c r="AC34" s="44">
        <v>47.78</v>
      </c>
      <c r="AD34" s="113">
        <v>34.770000000000003</v>
      </c>
      <c r="AE34" s="44">
        <v>48.07</v>
      </c>
      <c r="AF34" s="113">
        <v>32.6</v>
      </c>
      <c r="AG34" s="44">
        <v>45.07</v>
      </c>
      <c r="AH34" s="14"/>
      <c r="AI34" s="14"/>
      <c r="AJ34" s="14"/>
      <c r="AK34" s="14"/>
      <c r="AL34" s="113">
        <v>34.979999999999997</v>
      </c>
      <c r="AM34" s="44">
        <v>48.36</v>
      </c>
      <c r="AN34" s="59"/>
      <c r="AO34" s="156"/>
      <c r="AP34" s="158"/>
      <c r="AQ34" s="11">
        <v>7891268101782</v>
      </c>
      <c r="AS34" s="113">
        <v>34.369999999999997</v>
      </c>
      <c r="AT34" s="44">
        <v>47.51</v>
      </c>
      <c r="AU34" s="116">
        <v>33.53</v>
      </c>
      <c r="AV34" s="44">
        <v>46.35</v>
      </c>
      <c r="AW34" s="113">
        <v>33.130000000000003</v>
      </c>
      <c r="AX34" s="44">
        <v>45.8</v>
      </c>
      <c r="AY34" s="113">
        <v>33.33</v>
      </c>
      <c r="AZ34" s="44">
        <v>46.08</v>
      </c>
      <c r="BA34" s="113">
        <v>31.24</v>
      </c>
      <c r="BB34" s="44">
        <v>43.19</v>
      </c>
      <c r="BC34" s="14"/>
      <c r="BD34" s="14"/>
      <c r="BE34" s="14"/>
      <c r="BF34" s="14"/>
      <c r="BG34" s="113">
        <v>33.53</v>
      </c>
      <c r="BH34" s="44">
        <v>46.35</v>
      </c>
      <c r="BI34" s="59"/>
      <c r="BJ34" s="179"/>
    </row>
    <row r="35" spans="1:62" ht="14.45" customHeight="1" x14ac:dyDescent="0.25">
      <c r="A35" s="11">
        <v>7891268101706</v>
      </c>
      <c r="B35" s="11">
        <v>1211004280011</v>
      </c>
      <c r="C35" s="11">
        <v>522718040079917</v>
      </c>
      <c r="D35" s="35" t="s">
        <v>728</v>
      </c>
      <c r="E35" s="92">
        <v>1</v>
      </c>
      <c r="F35" s="12" t="s">
        <v>107</v>
      </c>
      <c r="G35" s="12" t="s">
        <v>1043</v>
      </c>
      <c r="H35" s="33" t="s">
        <v>286</v>
      </c>
      <c r="I35" s="13" t="s">
        <v>340</v>
      </c>
      <c r="J35" s="33" t="s">
        <v>62</v>
      </c>
      <c r="K35" s="41">
        <v>30043210</v>
      </c>
      <c r="L35" s="41" t="s">
        <v>358</v>
      </c>
      <c r="M35" s="41" t="s">
        <v>364</v>
      </c>
      <c r="N35" s="41" t="s">
        <v>391</v>
      </c>
      <c r="O35" s="41" t="s">
        <v>455</v>
      </c>
      <c r="P35" s="41" t="s">
        <v>598</v>
      </c>
      <c r="Q35" s="41" t="s">
        <v>522</v>
      </c>
      <c r="R35" s="41" t="s">
        <v>361</v>
      </c>
      <c r="S35" s="41" t="s">
        <v>94</v>
      </c>
      <c r="T35" s="41" t="s">
        <v>361</v>
      </c>
      <c r="U35" s="41" t="s">
        <v>361</v>
      </c>
      <c r="V35" s="41">
        <v>90131380</v>
      </c>
      <c r="W35" s="41" t="s">
        <v>667</v>
      </c>
      <c r="X35" s="113">
        <v>14.81</v>
      </c>
      <c r="Y35" s="44">
        <v>20.47</v>
      </c>
      <c r="Z35" s="116">
        <v>14.45</v>
      </c>
      <c r="AA35" s="44">
        <v>19.98</v>
      </c>
      <c r="AB35" s="113">
        <v>14.28</v>
      </c>
      <c r="AC35" s="44">
        <v>19.739999999999998</v>
      </c>
      <c r="AD35" s="113">
        <v>14.36</v>
      </c>
      <c r="AE35" s="44">
        <v>19.850000000000001</v>
      </c>
      <c r="AF35" s="113">
        <v>13.46</v>
      </c>
      <c r="AG35" s="44">
        <v>18.61</v>
      </c>
      <c r="AH35" s="14"/>
      <c r="AI35" s="14"/>
      <c r="AJ35" s="14"/>
      <c r="AK35" s="14"/>
      <c r="AL35" s="113">
        <v>14.45</v>
      </c>
      <c r="AM35" s="44">
        <v>19.98</v>
      </c>
      <c r="AN35" s="59"/>
      <c r="AO35" s="156"/>
      <c r="AP35" s="158"/>
      <c r="AQ35" s="11">
        <v>7891268101706</v>
      </c>
      <c r="AS35" s="113">
        <v>14.2</v>
      </c>
      <c r="AT35" s="44">
        <v>19.63</v>
      </c>
      <c r="AU35" s="116">
        <v>13.85</v>
      </c>
      <c r="AV35" s="44">
        <v>19.149999999999999</v>
      </c>
      <c r="AW35" s="113">
        <v>13.68</v>
      </c>
      <c r="AX35" s="44">
        <v>18.91</v>
      </c>
      <c r="AY35" s="113">
        <v>13.77</v>
      </c>
      <c r="AZ35" s="44">
        <v>19.04</v>
      </c>
      <c r="BA35" s="113">
        <v>12.91</v>
      </c>
      <c r="BB35" s="44">
        <v>17.850000000000001</v>
      </c>
      <c r="BC35" s="14"/>
      <c r="BD35" s="14"/>
      <c r="BE35" s="14"/>
      <c r="BF35" s="14"/>
      <c r="BG35" s="113">
        <v>13.85</v>
      </c>
      <c r="BH35" s="44">
        <v>19.149999999999999</v>
      </c>
      <c r="BI35" s="59"/>
      <c r="BJ35" s="179"/>
    </row>
    <row r="36" spans="1:62" ht="14.45" customHeight="1" x14ac:dyDescent="0.25">
      <c r="A36" s="18">
        <v>7891268102048</v>
      </c>
      <c r="B36" s="18">
        <v>1211003510021</v>
      </c>
      <c r="C36" s="11">
        <v>522717080058017</v>
      </c>
      <c r="D36" s="35" t="s">
        <v>731</v>
      </c>
      <c r="E36" s="92">
        <v>3</v>
      </c>
      <c r="F36" s="19" t="s">
        <v>110</v>
      </c>
      <c r="G36" s="45" t="s">
        <v>111</v>
      </c>
      <c r="H36" s="32" t="s">
        <v>288</v>
      </c>
      <c r="I36" s="13" t="s">
        <v>340</v>
      </c>
      <c r="J36" s="32" t="s">
        <v>63</v>
      </c>
      <c r="K36" s="41">
        <v>30049039</v>
      </c>
      <c r="L36" s="41" t="s">
        <v>358</v>
      </c>
      <c r="M36" s="41" t="s">
        <v>364</v>
      </c>
      <c r="N36" s="41" t="s">
        <v>392</v>
      </c>
      <c r="O36" s="41" t="s">
        <v>456</v>
      </c>
      <c r="P36" s="41" t="s">
        <v>506</v>
      </c>
      <c r="Q36" s="41" t="s">
        <v>523</v>
      </c>
      <c r="R36" s="41" t="s">
        <v>361</v>
      </c>
      <c r="S36" s="41" t="s">
        <v>359</v>
      </c>
      <c r="T36" s="41" t="s">
        <v>361</v>
      </c>
      <c r="U36" s="41" t="s">
        <v>361</v>
      </c>
      <c r="V36" s="41">
        <v>90131479</v>
      </c>
      <c r="W36" s="41" t="s">
        <v>671</v>
      </c>
      <c r="X36" s="113">
        <v>344.02</v>
      </c>
      <c r="Y36" s="44">
        <v>457.9</v>
      </c>
      <c r="Z36" s="116">
        <v>334.34</v>
      </c>
      <c r="AA36" s="44">
        <v>445.44</v>
      </c>
      <c r="AB36" s="113">
        <v>329.7</v>
      </c>
      <c r="AC36" s="44">
        <v>439.47</v>
      </c>
      <c r="AD36" s="113">
        <v>332</v>
      </c>
      <c r="AE36" s="44">
        <v>442.43</v>
      </c>
      <c r="AF36" s="113">
        <v>308.32</v>
      </c>
      <c r="AG36" s="44">
        <v>411.85</v>
      </c>
      <c r="AH36" s="14"/>
      <c r="AI36" s="14"/>
      <c r="AJ36" s="14"/>
      <c r="AK36" s="14"/>
      <c r="AL36" s="113">
        <v>290.51</v>
      </c>
      <c r="AM36" s="44">
        <v>401.61</v>
      </c>
      <c r="AN36" s="59"/>
      <c r="AO36" s="156"/>
      <c r="AP36" s="158"/>
      <c r="AQ36" s="18">
        <v>7891268102048</v>
      </c>
      <c r="AS36" s="113">
        <v>329.74</v>
      </c>
      <c r="AT36" s="44">
        <v>438.89</v>
      </c>
      <c r="AU36" s="116">
        <v>320.45999999999998</v>
      </c>
      <c r="AV36" s="44">
        <v>426.95</v>
      </c>
      <c r="AW36" s="113">
        <v>316.01</v>
      </c>
      <c r="AX36" s="44">
        <v>421.22</v>
      </c>
      <c r="AY36" s="113">
        <v>318.22000000000003</v>
      </c>
      <c r="AZ36" s="44">
        <v>424.07</v>
      </c>
      <c r="BA36" s="113">
        <v>295.52</v>
      </c>
      <c r="BB36" s="44">
        <v>394.75</v>
      </c>
      <c r="BC36" s="14"/>
      <c r="BD36" s="14"/>
      <c r="BE36" s="14"/>
      <c r="BF36" s="14"/>
      <c r="BG36" s="113">
        <v>278.45</v>
      </c>
      <c r="BH36" s="44">
        <v>384.94</v>
      </c>
      <c r="BI36" s="59"/>
      <c r="BJ36" s="179"/>
    </row>
    <row r="37" spans="1:62" ht="14.45" customHeight="1" x14ac:dyDescent="0.25">
      <c r="A37" s="11">
        <v>7891268129915</v>
      </c>
      <c r="B37" s="11">
        <v>1211003660064</v>
      </c>
      <c r="C37" s="11">
        <v>522717100058717</v>
      </c>
      <c r="D37" s="35" t="s">
        <v>892</v>
      </c>
      <c r="E37" s="92">
        <v>3</v>
      </c>
      <c r="F37" s="20" t="s">
        <v>625</v>
      </c>
      <c r="G37" s="20" t="s">
        <v>1057</v>
      </c>
      <c r="H37" s="33" t="s">
        <v>289</v>
      </c>
      <c r="I37" s="13" t="s">
        <v>340</v>
      </c>
      <c r="J37" s="33" t="s">
        <v>62</v>
      </c>
      <c r="K37" s="41">
        <v>30049099</v>
      </c>
      <c r="L37" s="41" t="s">
        <v>358</v>
      </c>
      <c r="M37" s="41" t="s">
        <v>364</v>
      </c>
      <c r="N37" s="41" t="s">
        <v>393</v>
      </c>
      <c r="O37" s="41" t="s">
        <v>457</v>
      </c>
      <c r="P37" s="41" t="s">
        <v>507</v>
      </c>
      <c r="Q37" s="41" t="s">
        <v>524</v>
      </c>
      <c r="R37" s="41" t="s">
        <v>361</v>
      </c>
      <c r="S37" s="41" t="s">
        <v>359</v>
      </c>
      <c r="T37" s="41" t="s">
        <v>361</v>
      </c>
      <c r="U37" s="41" t="s">
        <v>361</v>
      </c>
      <c r="V37" s="41">
        <v>90131495</v>
      </c>
      <c r="W37" s="41" t="s">
        <v>667</v>
      </c>
      <c r="X37" s="113">
        <v>13.01</v>
      </c>
      <c r="Y37" s="44">
        <v>17.989999999999998</v>
      </c>
      <c r="Z37" s="116">
        <v>12.7</v>
      </c>
      <c r="AA37" s="44">
        <v>17.55</v>
      </c>
      <c r="AB37" s="113">
        <v>12.54</v>
      </c>
      <c r="AC37" s="44">
        <v>17.34</v>
      </c>
      <c r="AD37" s="113">
        <v>12.62</v>
      </c>
      <c r="AE37" s="44">
        <v>17.45</v>
      </c>
      <c r="AF37" s="113">
        <v>11.83</v>
      </c>
      <c r="AG37" s="44">
        <v>16.350000000000001</v>
      </c>
      <c r="AH37" s="14"/>
      <c r="AI37" s="14"/>
      <c r="AJ37" s="14"/>
      <c r="AK37" s="14"/>
      <c r="AL37" s="113">
        <v>12.7</v>
      </c>
      <c r="AM37" s="44">
        <v>17.55</v>
      </c>
      <c r="AN37" s="59"/>
      <c r="AO37" s="156"/>
      <c r="AP37" s="158"/>
      <c r="AQ37" s="11">
        <v>7891268129915</v>
      </c>
      <c r="AS37" s="113">
        <v>12.47</v>
      </c>
      <c r="AT37" s="44">
        <v>17.239999999999998</v>
      </c>
      <c r="AU37" s="116">
        <v>12.17</v>
      </c>
      <c r="AV37" s="44">
        <v>16.82</v>
      </c>
      <c r="AW37" s="113">
        <v>12.02</v>
      </c>
      <c r="AX37" s="44">
        <v>16.62</v>
      </c>
      <c r="AY37" s="113">
        <v>12.1</v>
      </c>
      <c r="AZ37" s="44">
        <v>16.73</v>
      </c>
      <c r="BA37" s="113">
        <v>11.34</v>
      </c>
      <c r="BB37" s="44">
        <v>15.68</v>
      </c>
      <c r="BC37" s="14"/>
      <c r="BD37" s="14"/>
      <c r="BE37" s="14"/>
      <c r="BF37" s="14"/>
      <c r="BG37" s="113">
        <v>12.17</v>
      </c>
      <c r="BH37" s="44">
        <v>16.82</v>
      </c>
      <c r="BI37" s="59"/>
      <c r="BJ37" s="179"/>
    </row>
    <row r="38" spans="1:62" ht="14.45" customHeight="1" x14ac:dyDescent="0.25">
      <c r="A38" s="11">
        <v>7891268129908</v>
      </c>
      <c r="B38" s="11">
        <v>1211003660072</v>
      </c>
      <c r="C38" s="11">
        <v>522717100058617</v>
      </c>
      <c r="D38" s="35" t="s">
        <v>893</v>
      </c>
      <c r="E38" s="92">
        <v>3</v>
      </c>
      <c r="F38" s="20" t="s">
        <v>625</v>
      </c>
      <c r="G38" s="20" t="s">
        <v>1058</v>
      </c>
      <c r="H38" s="33" t="s">
        <v>289</v>
      </c>
      <c r="I38" s="13" t="s">
        <v>340</v>
      </c>
      <c r="J38" s="33" t="s">
        <v>62</v>
      </c>
      <c r="K38" s="41">
        <v>30049099</v>
      </c>
      <c r="L38" s="41" t="s">
        <v>358</v>
      </c>
      <c r="M38" s="41" t="s">
        <v>364</v>
      </c>
      <c r="N38" s="41" t="s">
        <v>393</v>
      </c>
      <c r="O38" s="41" t="s">
        <v>457</v>
      </c>
      <c r="P38" s="41" t="s">
        <v>507</v>
      </c>
      <c r="Q38" s="41" t="s">
        <v>524</v>
      </c>
      <c r="R38" s="41" t="s">
        <v>361</v>
      </c>
      <c r="S38" s="41" t="s">
        <v>359</v>
      </c>
      <c r="T38" s="41" t="s">
        <v>361</v>
      </c>
      <c r="U38" s="41" t="s">
        <v>361</v>
      </c>
      <c r="V38" s="41">
        <v>90131487</v>
      </c>
      <c r="W38" s="41" t="s">
        <v>667</v>
      </c>
      <c r="X38" s="113">
        <v>43.47</v>
      </c>
      <c r="Y38" s="44">
        <v>60.09</v>
      </c>
      <c r="Z38" s="116">
        <v>42.41</v>
      </c>
      <c r="AA38" s="44">
        <v>58.63</v>
      </c>
      <c r="AB38" s="113">
        <v>41.9</v>
      </c>
      <c r="AC38" s="44">
        <v>57.92</v>
      </c>
      <c r="AD38" s="113">
        <v>42.15</v>
      </c>
      <c r="AE38" s="44">
        <v>58.27</v>
      </c>
      <c r="AF38" s="113">
        <v>39.520000000000003</v>
      </c>
      <c r="AG38" s="44">
        <v>54.63</v>
      </c>
      <c r="AH38" s="14"/>
      <c r="AI38" s="14"/>
      <c r="AJ38" s="14"/>
      <c r="AK38" s="14"/>
      <c r="AL38" s="113">
        <v>42.41</v>
      </c>
      <c r="AM38" s="44">
        <v>58.63</v>
      </c>
      <c r="AN38" s="59"/>
      <c r="AO38" s="156"/>
      <c r="AP38" s="158"/>
      <c r="AQ38" s="11">
        <v>7891268129908</v>
      </c>
      <c r="AS38" s="113">
        <v>41.67</v>
      </c>
      <c r="AT38" s="44">
        <v>57.61</v>
      </c>
      <c r="AU38" s="116">
        <v>40.65</v>
      </c>
      <c r="AV38" s="44">
        <v>56.2</v>
      </c>
      <c r="AW38" s="113">
        <v>40.159999999999997</v>
      </c>
      <c r="AX38" s="44">
        <v>55.52</v>
      </c>
      <c r="AY38" s="113">
        <v>40.4</v>
      </c>
      <c r="AZ38" s="44">
        <v>55.85</v>
      </c>
      <c r="BA38" s="113">
        <v>37.880000000000003</v>
      </c>
      <c r="BB38" s="44">
        <v>52.37</v>
      </c>
      <c r="BC38" s="14"/>
      <c r="BD38" s="14"/>
      <c r="BE38" s="14"/>
      <c r="BF38" s="14"/>
      <c r="BG38" s="113">
        <v>40.65</v>
      </c>
      <c r="BH38" s="44">
        <v>56.2</v>
      </c>
      <c r="BI38" s="59"/>
      <c r="BJ38" s="179"/>
    </row>
    <row r="39" spans="1:62" ht="14.45" customHeight="1" x14ac:dyDescent="0.25">
      <c r="A39" s="11">
        <v>7891045028998</v>
      </c>
      <c r="B39" s="11">
        <v>1211003360036</v>
      </c>
      <c r="C39" s="11">
        <v>522716070047403</v>
      </c>
      <c r="D39" s="35" t="s">
        <v>1126</v>
      </c>
      <c r="E39" s="92">
        <v>3</v>
      </c>
      <c r="F39" s="19" t="s">
        <v>112</v>
      </c>
      <c r="G39" s="20" t="s">
        <v>1127</v>
      </c>
      <c r="H39" s="32" t="s">
        <v>283</v>
      </c>
      <c r="I39" s="13" t="s">
        <v>340</v>
      </c>
      <c r="J39" s="32" t="s">
        <v>62</v>
      </c>
      <c r="K39" s="41">
        <v>30049099</v>
      </c>
      <c r="L39" s="41" t="s">
        <v>358</v>
      </c>
      <c r="M39" s="41" t="s">
        <v>363</v>
      </c>
      <c r="N39" s="41" t="s">
        <v>388</v>
      </c>
      <c r="O39" s="41">
        <v>1918</v>
      </c>
      <c r="P39" s="41" t="s">
        <v>596</v>
      </c>
      <c r="Q39" s="41" t="s">
        <v>519</v>
      </c>
      <c r="R39" s="41" t="s">
        <v>579</v>
      </c>
      <c r="S39" s="41" t="s">
        <v>98</v>
      </c>
      <c r="T39" s="41" t="s">
        <v>361</v>
      </c>
      <c r="U39" s="41" t="s">
        <v>361</v>
      </c>
      <c r="V39" s="70">
        <v>90290810</v>
      </c>
      <c r="W39" s="41" t="s">
        <v>672</v>
      </c>
      <c r="X39" s="113">
        <v>46.75</v>
      </c>
      <c r="Y39" s="44">
        <v>64.63</v>
      </c>
      <c r="Z39" s="116">
        <v>45.61</v>
      </c>
      <c r="AA39" s="44">
        <v>63.06</v>
      </c>
      <c r="AB39" s="113">
        <v>45.06</v>
      </c>
      <c r="AC39" s="44">
        <v>62.29</v>
      </c>
      <c r="AD39" s="113">
        <v>45.34</v>
      </c>
      <c r="AE39" s="44">
        <v>62.68</v>
      </c>
      <c r="AF39" s="113">
        <v>42.5</v>
      </c>
      <c r="AG39" s="44">
        <v>58.75</v>
      </c>
      <c r="AH39" s="14"/>
      <c r="AI39" s="14"/>
      <c r="AJ39" s="14"/>
      <c r="AK39" s="14"/>
      <c r="AL39" s="113">
        <v>45.61</v>
      </c>
      <c r="AM39" s="44">
        <v>63.06</v>
      </c>
      <c r="AN39" s="59"/>
      <c r="AO39" s="156"/>
      <c r="AP39" s="158"/>
      <c r="AQ39" s="11"/>
      <c r="AS39" s="113">
        <v>44.81</v>
      </c>
      <c r="AT39" s="44">
        <v>61.95</v>
      </c>
      <c r="AU39" s="116">
        <v>43.72</v>
      </c>
      <c r="AV39" s="44">
        <v>60.44</v>
      </c>
      <c r="AW39" s="113">
        <v>43.19</v>
      </c>
      <c r="AX39" s="44">
        <v>59.71</v>
      </c>
      <c r="AY39" s="113">
        <v>43.46</v>
      </c>
      <c r="AZ39" s="44">
        <v>60.08</v>
      </c>
      <c r="BA39" s="113">
        <v>40.74</v>
      </c>
      <c r="BB39" s="44">
        <v>56.32</v>
      </c>
      <c r="BC39" s="14"/>
      <c r="BD39" s="14"/>
      <c r="BE39" s="14"/>
      <c r="BF39" s="14"/>
      <c r="BG39" s="113">
        <v>43.72</v>
      </c>
      <c r="BH39" s="44">
        <v>60.44</v>
      </c>
      <c r="BI39" s="59"/>
      <c r="BJ39" s="179"/>
    </row>
    <row r="40" spans="1:62" ht="14.45" customHeight="1" x14ac:dyDescent="0.25">
      <c r="A40" s="18">
        <v>7891045029063</v>
      </c>
      <c r="B40" s="18">
        <v>1211003360087</v>
      </c>
      <c r="C40" s="11">
        <v>522716070047603</v>
      </c>
      <c r="D40" s="35" t="s">
        <v>732</v>
      </c>
      <c r="E40" s="92">
        <v>3</v>
      </c>
      <c r="F40" s="19" t="s">
        <v>112</v>
      </c>
      <c r="G40" s="19" t="s">
        <v>1041</v>
      </c>
      <c r="H40" s="32" t="s">
        <v>283</v>
      </c>
      <c r="I40" s="13" t="s">
        <v>340</v>
      </c>
      <c r="J40" s="32" t="s">
        <v>62</v>
      </c>
      <c r="K40" s="41">
        <v>30049099</v>
      </c>
      <c r="L40" s="41" t="s">
        <v>358</v>
      </c>
      <c r="M40" s="41" t="s">
        <v>363</v>
      </c>
      <c r="N40" s="41" t="s">
        <v>388</v>
      </c>
      <c r="O40" s="41">
        <v>1918</v>
      </c>
      <c r="P40" s="41" t="s">
        <v>596</v>
      </c>
      <c r="Q40" s="41" t="s">
        <v>519</v>
      </c>
      <c r="R40" s="41" t="s">
        <v>579</v>
      </c>
      <c r="S40" s="41" t="s">
        <v>98</v>
      </c>
      <c r="T40" s="41" t="s">
        <v>361</v>
      </c>
      <c r="U40" s="41" t="s">
        <v>361</v>
      </c>
      <c r="V40" s="70">
        <v>90290810</v>
      </c>
      <c r="W40" s="41" t="s">
        <v>672</v>
      </c>
      <c r="X40" s="113">
        <v>28.5</v>
      </c>
      <c r="Y40" s="44">
        <v>39.39</v>
      </c>
      <c r="Z40" s="116">
        <v>27.81</v>
      </c>
      <c r="AA40" s="44">
        <v>38.44</v>
      </c>
      <c r="AB40" s="113">
        <v>27.47</v>
      </c>
      <c r="AC40" s="44">
        <v>37.97</v>
      </c>
      <c r="AD40" s="113">
        <v>27.64</v>
      </c>
      <c r="AE40" s="44">
        <v>38.21</v>
      </c>
      <c r="AF40" s="113">
        <v>25.91</v>
      </c>
      <c r="AG40" s="44">
        <v>35.81</v>
      </c>
      <c r="AH40" s="14"/>
      <c r="AI40" s="14"/>
      <c r="AJ40" s="14"/>
      <c r="AK40" s="14"/>
      <c r="AL40" s="113">
        <v>27.81</v>
      </c>
      <c r="AM40" s="44">
        <v>38.44</v>
      </c>
      <c r="AN40" s="59"/>
      <c r="AO40" s="156"/>
      <c r="AP40" s="158"/>
      <c r="AQ40" s="18">
        <v>7891045029063</v>
      </c>
      <c r="AS40" s="113">
        <v>27.33</v>
      </c>
      <c r="AT40" s="44">
        <v>37.78</v>
      </c>
      <c r="AU40" s="116">
        <v>26.66</v>
      </c>
      <c r="AV40" s="44">
        <v>36.86</v>
      </c>
      <c r="AW40" s="113">
        <v>26.34</v>
      </c>
      <c r="AX40" s="44">
        <v>36.409999999999997</v>
      </c>
      <c r="AY40" s="113">
        <v>26.5</v>
      </c>
      <c r="AZ40" s="44">
        <v>36.630000000000003</v>
      </c>
      <c r="BA40" s="113">
        <v>24.84</v>
      </c>
      <c r="BB40" s="44">
        <v>34.340000000000003</v>
      </c>
      <c r="BC40" s="14"/>
      <c r="BD40" s="14"/>
      <c r="BE40" s="14"/>
      <c r="BF40" s="14"/>
      <c r="BG40" s="113">
        <v>26.66</v>
      </c>
      <c r="BH40" s="44">
        <v>36.86</v>
      </c>
      <c r="BI40" s="59"/>
      <c r="BJ40" s="179"/>
    </row>
    <row r="41" spans="1:62" ht="14.45" customHeight="1" x14ac:dyDescent="0.25">
      <c r="A41" s="18">
        <v>7891045029070</v>
      </c>
      <c r="B41" s="18">
        <v>1211003360192</v>
      </c>
      <c r="C41" s="11">
        <v>522716070047703</v>
      </c>
      <c r="D41" s="35" t="s">
        <v>733</v>
      </c>
      <c r="E41" s="92">
        <v>3</v>
      </c>
      <c r="F41" s="19" t="s">
        <v>112</v>
      </c>
      <c r="G41" s="19" t="s">
        <v>1040</v>
      </c>
      <c r="H41" s="32" t="s">
        <v>283</v>
      </c>
      <c r="I41" s="13" t="s">
        <v>340</v>
      </c>
      <c r="J41" s="32" t="s">
        <v>62</v>
      </c>
      <c r="K41" s="41">
        <v>30049099</v>
      </c>
      <c r="L41" s="41" t="s">
        <v>358</v>
      </c>
      <c r="M41" s="41" t="s">
        <v>363</v>
      </c>
      <c r="N41" s="41" t="s">
        <v>388</v>
      </c>
      <c r="O41" s="41">
        <v>1918</v>
      </c>
      <c r="P41" s="41" t="s">
        <v>596</v>
      </c>
      <c r="Q41" s="41" t="s">
        <v>519</v>
      </c>
      <c r="R41" s="41" t="s">
        <v>579</v>
      </c>
      <c r="S41" s="41" t="s">
        <v>98</v>
      </c>
      <c r="T41" s="41" t="s">
        <v>361</v>
      </c>
      <c r="U41" s="41" t="s">
        <v>361</v>
      </c>
      <c r="V41" s="70">
        <v>90290828</v>
      </c>
      <c r="W41" s="41" t="s">
        <v>672</v>
      </c>
      <c r="X41" s="113">
        <v>38.79</v>
      </c>
      <c r="Y41" s="44">
        <v>53.62</v>
      </c>
      <c r="Z41" s="116">
        <v>37.85</v>
      </c>
      <c r="AA41" s="44">
        <v>52.32</v>
      </c>
      <c r="AB41" s="113">
        <v>37.39</v>
      </c>
      <c r="AC41" s="44">
        <v>51.68</v>
      </c>
      <c r="AD41" s="113">
        <v>37.619999999999997</v>
      </c>
      <c r="AE41" s="44">
        <v>52</v>
      </c>
      <c r="AF41" s="113">
        <v>35.26</v>
      </c>
      <c r="AG41" s="44">
        <v>48.74</v>
      </c>
      <c r="AH41" s="14"/>
      <c r="AI41" s="14"/>
      <c r="AJ41" s="14"/>
      <c r="AK41" s="14"/>
      <c r="AL41" s="113">
        <v>37.85</v>
      </c>
      <c r="AM41" s="44">
        <v>52.32</v>
      </c>
      <c r="AN41" s="59"/>
      <c r="AO41" s="156"/>
      <c r="AP41" s="158"/>
      <c r="AQ41" s="18">
        <v>7891045029070</v>
      </c>
      <c r="AS41" s="113">
        <v>37.19</v>
      </c>
      <c r="AT41" s="44">
        <v>51.41</v>
      </c>
      <c r="AU41" s="116">
        <v>36.28</v>
      </c>
      <c r="AV41" s="44">
        <v>50.15</v>
      </c>
      <c r="AW41" s="113">
        <v>35.840000000000003</v>
      </c>
      <c r="AX41" s="44">
        <v>49.55</v>
      </c>
      <c r="AY41" s="113">
        <v>36.06</v>
      </c>
      <c r="AZ41" s="44">
        <v>49.85</v>
      </c>
      <c r="BA41" s="113">
        <v>33.81</v>
      </c>
      <c r="BB41" s="44">
        <v>46.74</v>
      </c>
      <c r="BC41" s="14"/>
      <c r="BD41" s="14"/>
      <c r="BE41" s="14"/>
      <c r="BF41" s="14"/>
      <c r="BG41" s="113">
        <v>36.28</v>
      </c>
      <c r="BH41" s="44">
        <v>50.15</v>
      </c>
      <c r="BI41" s="59"/>
      <c r="BJ41" s="179"/>
    </row>
    <row r="42" spans="1:62" ht="14.45" customHeight="1" x14ac:dyDescent="0.25">
      <c r="A42" s="18">
        <v>7891045029094</v>
      </c>
      <c r="B42" s="18">
        <v>1211003360109</v>
      </c>
      <c r="C42" s="11">
        <v>522716070048703</v>
      </c>
      <c r="D42" s="35" t="s">
        <v>734</v>
      </c>
      <c r="E42" s="92">
        <v>3</v>
      </c>
      <c r="F42" s="19" t="s">
        <v>112</v>
      </c>
      <c r="G42" s="19" t="s">
        <v>1039</v>
      </c>
      <c r="H42" s="32" t="s">
        <v>283</v>
      </c>
      <c r="I42" s="13" t="s">
        <v>340</v>
      </c>
      <c r="J42" s="32" t="s">
        <v>62</v>
      </c>
      <c r="K42" s="41">
        <v>30049099</v>
      </c>
      <c r="L42" s="41" t="s">
        <v>358</v>
      </c>
      <c r="M42" s="41" t="s">
        <v>363</v>
      </c>
      <c r="N42" s="41" t="s">
        <v>388</v>
      </c>
      <c r="O42" s="41">
        <v>1918</v>
      </c>
      <c r="P42" s="41" t="s">
        <v>596</v>
      </c>
      <c r="Q42" s="41" t="s">
        <v>519</v>
      </c>
      <c r="R42" s="41" t="s">
        <v>579</v>
      </c>
      <c r="S42" s="41" t="s">
        <v>98</v>
      </c>
      <c r="T42" s="41" t="s">
        <v>361</v>
      </c>
      <c r="U42" s="41" t="s">
        <v>361</v>
      </c>
      <c r="V42" s="70">
        <v>90290836</v>
      </c>
      <c r="W42" s="41" t="s">
        <v>672</v>
      </c>
      <c r="X42" s="113">
        <v>72.17</v>
      </c>
      <c r="Y42" s="44">
        <v>99.77</v>
      </c>
      <c r="Z42" s="116">
        <v>70.41</v>
      </c>
      <c r="AA42" s="44">
        <v>97.33</v>
      </c>
      <c r="AB42" s="113">
        <v>69.56</v>
      </c>
      <c r="AC42" s="44">
        <v>96.16</v>
      </c>
      <c r="AD42" s="113">
        <v>69.98</v>
      </c>
      <c r="AE42" s="44">
        <v>96.74</v>
      </c>
      <c r="AF42" s="113">
        <v>65.599999999999994</v>
      </c>
      <c r="AG42" s="44">
        <v>90.68</v>
      </c>
      <c r="AH42" s="14"/>
      <c r="AI42" s="14"/>
      <c r="AJ42" s="14"/>
      <c r="AK42" s="14"/>
      <c r="AL42" s="113">
        <v>70.41</v>
      </c>
      <c r="AM42" s="44">
        <v>97.33</v>
      </c>
      <c r="AN42" s="59"/>
      <c r="AO42" s="156"/>
      <c r="AP42" s="158"/>
      <c r="AQ42" s="18">
        <v>7891045029094</v>
      </c>
      <c r="AS42" s="113">
        <v>69.180000000000007</v>
      </c>
      <c r="AT42" s="44">
        <v>95.64</v>
      </c>
      <c r="AU42" s="116">
        <v>67.489999999999995</v>
      </c>
      <c r="AV42" s="44">
        <v>93.3</v>
      </c>
      <c r="AW42" s="113">
        <v>66.680000000000007</v>
      </c>
      <c r="AX42" s="44">
        <v>92.18</v>
      </c>
      <c r="AY42" s="113">
        <v>67.08</v>
      </c>
      <c r="AZ42" s="44">
        <v>92.73</v>
      </c>
      <c r="BA42" s="113">
        <v>62.89</v>
      </c>
      <c r="BB42" s="44">
        <v>86.94</v>
      </c>
      <c r="BC42" s="14"/>
      <c r="BD42" s="14"/>
      <c r="BE42" s="14"/>
      <c r="BF42" s="14"/>
      <c r="BG42" s="113">
        <v>67.489999999999995</v>
      </c>
      <c r="BH42" s="44">
        <v>93.3</v>
      </c>
      <c r="BI42" s="59"/>
      <c r="BJ42" s="179"/>
    </row>
    <row r="43" spans="1:62" ht="14.45" customHeight="1" x14ac:dyDescent="0.25">
      <c r="A43" s="11">
        <v>7891268102208</v>
      </c>
      <c r="B43" s="11">
        <v>1211004120012</v>
      </c>
      <c r="C43" s="11">
        <v>522718030076017</v>
      </c>
      <c r="D43" s="35" t="s">
        <v>735</v>
      </c>
      <c r="E43" s="92">
        <v>3</v>
      </c>
      <c r="F43" s="12" t="s">
        <v>113</v>
      </c>
      <c r="G43" s="12" t="s">
        <v>1038</v>
      </c>
      <c r="H43" s="33" t="s">
        <v>290</v>
      </c>
      <c r="I43" s="13" t="s">
        <v>340</v>
      </c>
      <c r="J43" s="33" t="s">
        <v>62</v>
      </c>
      <c r="K43" s="41">
        <v>30044990</v>
      </c>
      <c r="L43" s="41" t="s">
        <v>358</v>
      </c>
      <c r="M43" s="41" t="s">
        <v>364</v>
      </c>
      <c r="N43" s="41" t="s">
        <v>394</v>
      </c>
      <c r="O43" s="41" t="s">
        <v>458</v>
      </c>
      <c r="P43" s="41" t="s">
        <v>660</v>
      </c>
      <c r="Q43" s="41" t="s">
        <v>525</v>
      </c>
      <c r="R43" s="41" t="s">
        <v>361</v>
      </c>
      <c r="S43" s="41" t="s">
        <v>359</v>
      </c>
      <c r="T43" s="41" t="s">
        <v>587</v>
      </c>
      <c r="U43" s="41" t="s">
        <v>587</v>
      </c>
      <c r="V43" s="41">
        <v>90131550</v>
      </c>
      <c r="W43" s="41" t="s">
        <v>667</v>
      </c>
      <c r="X43" s="113">
        <v>81.38</v>
      </c>
      <c r="Y43" s="44">
        <v>112.5</v>
      </c>
      <c r="Z43" s="116">
        <v>79.400000000000006</v>
      </c>
      <c r="AA43" s="44">
        <v>109.76</v>
      </c>
      <c r="AB43" s="113">
        <v>78.44</v>
      </c>
      <c r="AC43" s="44">
        <v>108.44</v>
      </c>
      <c r="AD43" s="113">
        <v>78.91</v>
      </c>
      <c r="AE43" s="44">
        <v>109.09</v>
      </c>
      <c r="AF43" s="113">
        <v>73.98</v>
      </c>
      <c r="AG43" s="44">
        <v>102.27</v>
      </c>
      <c r="AH43" s="14"/>
      <c r="AI43" s="14"/>
      <c r="AJ43" s="14"/>
      <c r="AK43" s="14"/>
      <c r="AL43" s="113">
        <v>79.400000000000006</v>
      </c>
      <c r="AM43" s="44">
        <v>109.76</v>
      </c>
      <c r="AN43" s="59"/>
      <c r="AO43" s="156"/>
      <c r="AP43" s="158"/>
      <c r="AQ43" s="11">
        <v>7891268102208</v>
      </c>
      <c r="AS43" s="113">
        <v>78</v>
      </c>
      <c r="AT43" s="44">
        <v>107.83</v>
      </c>
      <c r="AU43" s="116">
        <v>76.099999999999994</v>
      </c>
      <c r="AV43" s="44">
        <v>105.2</v>
      </c>
      <c r="AW43" s="113">
        <v>75.180000000000007</v>
      </c>
      <c r="AX43" s="44">
        <v>103.93</v>
      </c>
      <c r="AY43" s="113">
        <v>75.64</v>
      </c>
      <c r="AZ43" s="44">
        <v>104.57</v>
      </c>
      <c r="BA43" s="113">
        <v>70.91</v>
      </c>
      <c r="BB43" s="44">
        <v>98.03</v>
      </c>
      <c r="BC43" s="14"/>
      <c r="BD43" s="14"/>
      <c r="BE43" s="14"/>
      <c r="BF43" s="14"/>
      <c r="BG43" s="113">
        <v>76.099999999999994</v>
      </c>
      <c r="BH43" s="44">
        <v>105.2</v>
      </c>
      <c r="BI43" s="59"/>
      <c r="BJ43" s="179"/>
    </row>
    <row r="44" spans="1:62" ht="14.45" customHeight="1" x14ac:dyDescent="0.25">
      <c r="A44" s="11">
        <v>7891268102215</v>
      </c>
      <c r="B44" s="11">
        <v>1211004120020</v>
      </c>
      <c r="C44" s="11">
        <v>522718030076117</v>
      </c>
      <c r="D44" s="35" t="s">
        <v>736</v>
      </c>
      <c r="E44" s="92">
        <v>3</v>
      </c>
      <c r="F44" s="12" t="s">
        <v>113</v>
      </c>
      <c r="G44" s="12" t="s">
        <v>1037</v>
      </c>
      <c r="H44" s="33" t="s">
        <v>290</v>
      </c>
      <c r="I44" s="13" t="s">
        <v>340</v>
      </c>
      <c r="J44" s="33" t="s">
        <v>62</v>
      </c>
      <c r="K44" s="41">
        <v>30044990</v>
      </c>
      <c r="L44" s="41" t="s">
        <v>358</v>
      </c>
      <c r="M44" s="41" t="s">
        <v>364</v>
      </c>
      <c r="N44" s="41" t="s">
        <v>394</v>
      </c>
      <c r="O44" s="41" t="s">
        <v>458</v>
      </c>
      <c r="P44" s="41" t="s">
        <v>660</v>
      </c>
      <c r="Q44" s="41" t="s">
        <v>525</v>
      </c>
      <c r="R44" s="41" t="s">
        <v>361</v>
      </c>
      <c r="S44" s="41" t="s">
        <v>359</v>
      </c>
      <c r="T44" s="41" t="s">
        <v>587</v>
      </c>
      <c r="U44" s="41" t="s">
        <v>587</v>
      </c>
      <c r="V44" s="41">
        <v>90131568</v>
      </c>
      <c r="W44" s="41" t="s">
        <v>667</v>
      </c>
      <c r="X44" s="113">
        <v>281.37</v>
      </c>
      <c r="Y44" s="44">
        <v>388.98</v>
      </c>
      <c r="Z44" s="116">
        <v>274.5</v>
      </c>
      <c r="AA44" s="44">
        <v>379.48</v>
      </c>
      <c r="AB44" s="113">
        <v>271.2</v>
      </c>
      <c r="AC44" s="44">
        <v>374.92</v>
      </c>
      <c r="AD44" s="113">
        <v>272.83999999999997</v>
      </c>
      <c r="AE44" s="44">
        <v>377.19</v>
      </c>
      <c r="AF44" s="113">
        <v>255.79</v>
      </c>
      <c r="AG44" s="44">
        <v>353.61</v>
      </c>
      <c r="AH44" s="14"/>
      <c r="AI44" s="14"/>
      <c r="AJ44" s="14"/>
      <c r="AK44" s="14"/>
      <c r="AL44" s="113">
        <v>274.5</v>
      </c>
      <c r="AM44" s="44">
        <v>379.48</v>
      </c>
      <c r="AN44" s="59"/>
      <c r="AO44" s="156"/>
      <c r="AP44" s="158"/>
      <c r="AQ44" s="11">
        <v>7891268102215</v>
      </c>
      <c r="AS44" s="113">
        <v>269.69</v>
      </c>
      <c r="AT44" s="44">
        <v>372.83</v>
      </c>
      <c r="AU44" s="116">
        <v>263.11</v>
      </c>
      <c r="AV44" s="44">
        <v>363.73</v>
      </c>
      <c r="AW44" s="113">
        <v>259.94</v>
      </c>
      <c r="AX44" s="44">
        <v>359.35</v>
      </c>
      <c r="AY44" s="113">
        <v>261.52</v>
      </c>
      <c r="AZ44" s="44">
        <v>361.54</v>
      </c>
      <c r="BA44" s="113">
        <v>245.17</v>
      </c>
      <c r="BB44" s="44">
        <v>338.93</v>
      </c>
      <c r="BC44" s="14"/>
      <c r="BD44" s="14"/>
      <c r="BE44" s="14"/>
      <c r="BF44" s="14"/>
      <c r="BG44" s="113">
        <v>263.11</v>
      </c>
      <c r="BH44" s="44">
        <v>363.73</v>
      </c>
      <c r="BI44" s="59"/>
      <c r="BJ44" s="179"/>
    </row>
    <row r="45" spans="1:62" ht="14.45" customHeight="1" x14ac:dyDescent="0.25">
      <c r="A45" s="11">
        <v>7331689820195</v>
      </c>
      <c r="B45" s="11">
        <v>80117580552</v>
      </c>
      <c r="C45" s="11" t="s">
        <v>1086</v>
      </c>
      <c r="D45" s="35" t="s">
        <v>1101</v>
      </c>
      <c r="E45" s="92">
        <v>1</v>
      </c>
      <c r="F45" s="12" t="s">
        <v>1098</v>
      </c>
      <c r="G45" s="12" t="s">
        <v>1099</v>
      </c>
      <c r="H45" s="33" t="s">
        <v>1100</v>
      </c>
      <c r="I45" s="13" t="s">
        <v>342</v>
      </c>
      <c r="J45" s="32" t="s">
        <v>63</v>
      </c>
      <c r="K45" s="41">
        <v>30049099</v>
      </c>
      <c r="L45" s="41" t="s">
        <v>360</v>
      </c>
      <c r="M45" s="41" t="s">
        <v>658</v>
      </c>
      <c r="N45" s="41" t="s">
        <v>359</v>
      </c>
      <c r="O45" s="41" t="s">
        <v>359</v>
      </c>
      <c r="P45" s="41" t="s">
        <v>359</v>
      </c>
      <c r="Q45" s="41" t="s">
        <v>359</v>
      </c>
      <c r="R45" s="41" t="s">
        <v>361</v>
      </c>
      <c r="S45" s="41" t="s">
        <v>359</v>
      </c>
      <c r="T45" s="41" t="s">
        <v>361</v>
      </c>
      <c r="U45" s="41" t="s">
        <v>361</v>
      </c>
      <c r="V45" s="70" t="s">
        <v>359</v>
      </c>
      <c r="W45" s="41" t="s">
        <v>670</v>
      </c>
      <c r="X45" s="113">
        <v>1717</v>
      </c>
      <c r="Y45" s="44"/>
      <c r="Z45" s="116">
        <v>1717</v>
      </c>
      <c r="AA45" s="44"/>
      <c r="AB45" s="113">
        <v>1717</v>
      </c>
      <c r="AC45" s="44"/>
      <c r="AD45" s="113">
        <v>1717</v>
      </c>
      <c r="AE45" s="44"/>
      <c r="AF45" s="113">
        <v>1717</v>
      </c>
      <c r="AG45" s="44"/>
      <c r="AH45" s="14"/>
      <c r="AI45" s="14"/>
      <c r="AJ45" s="14"/>
      <c r="AK45" s="14"/>
      <c r="AL45" s="113">
        <v>1717</v>
      </c>
      <c r="AM45" s="44"/>
      <c r="AN45" s="59"/>
      <c r="AO45" s="156"/>
      <c r="AP45" s="158"/>
      <c r="AQ45" s="11">
        <v>7331689820195</v>
      </c>
      <c r="AS45" s="113">
        <v>1717</v>
      </c>
      <c r="AT45" s="44"/>
      <c r="AU45" s="113">
        <v>1717</v>
      </c>
      <c r="AV45" s="44"/>
      <c r="AW45" s="113">
        <v>1717</v>
      </c>
      <c r="AX45" s="44"/>
      <c r="AY45" s="113">
        <v>1717</v>
      </c>
      <c r="AZ45" s="44"/>
      <c r="BA45" s="113">
        <v>1717</v>
      </c>
      <c r="BB45" s="44"/>
      <c r="BC45" s="14"/>
      <c r="BD45" s="14"/>
      <c r="BE45" s="14"/>
      <c r="BF45" s="14"/>
      <c r="BG45" s="113">
        <v>1717</v>
      </c>
      <c r="BH45" s="44"/>
      <c r="BI45" s="59"/>
      <c r="BJ45" s="179"/>
    </row>
    <row r="46" spans="1:62" s="72" customFormat="1" ht="14.45" customHeight="1" x14ac:dyDescent="0.25">
      <c r="A46" s="11">
        <v>7891268111798</v>
      </c>
      <c r="B46" s="11">
        <v>1211004310059</v>
      </c>
      <c r="C46" s="11">
        <v>522718020073417</v>
      </c>
      <c r="D46" s="35" t="s">
        <v>737</v>
      </c>
      <c r="E46" s="92">
        <v>2</v>
      </c>
      <c r="F46" s="12" t="s">
        <v>114</v>
      </c>
      <c r="G46" s="12" t="s">
        <v>1036</v>
      </c>
      <c r="H46" s="33" t="s">
        <v>90</v>
      </c>
      <c r="I46" s="13" t="s">
        <v>340</v>
      </c>
      <c r="J46" s="33" t="s">
        <v>62</v>
      </c>
      <c r="K46" s="41">
        <v>30042099</v>
      </c>
      <c r="L46" s="41" t="s">
        <v>358</v>
      </c>
      <c r="M46" s="41" t="s">
        <v>364</v>
      </c>
      <c r="N46" s="41" t="s">
        <v>382</v>
      </c>
      <c r="O46" s="41" t="s">
        <v>447</v>
      </c>
      <c r="P46" s="41" t="s">
        <v>593</v>
      </c>
      <c r="Q46" s="41" t="s">
        <v>512</v>
      </c>
      <c r="R46" s="41" t="s">
        <v>361</v>
      </c>
      <c r="S46" s="41" t="s">
        <v>359</v>
      </c>
      <c r="T46" s="41" t="s">
        <v>587</v>
      </c>
      <c r="U46" s="41" t="s">
        <v>361</v>
      </c>
      <c r="V46" s="41" t="s">
        <v>359</v>
      </c>
      <c r="W46" s="41" t="s">
        <v>667</v>
      </c>
      <c r="X46" s="113">
        <v>443.02</v>
      </c>
      <c r="Y46" s="44">
        <v>612.45000000000005</v>
      </c>
      <c r="Z46" s="116">
        <v>432.22</v>
      </c>
      <c r="AA46" s="44">
        <v>597.52</v>
      </c>
      <c r="AB46" s="113">
        <v>427.01</v>
      </c>
      <c r="AC46" s="44">
        <v>590.32000000000005</v>
      </c>
      <c r="AD46" s="113">
        <v>429.6</v>
      </c>
      <c r="AE46" s="44">
        <v>593.9</v>
      </c>
      <c r="AF46" s="113">
        <v>402.75</v>
      </c>
      <c r="AG46" s="44">
        <v>556.78</v>
      </c>
      <c r="AH46" s="14"/>
      <c r="AI46" s="14"/>
      <c r="AJ46" s="14"/>
      <c r="AK46" s="14"/>
      <c r="AL46" s="113">
        <v>432.22</v>
      </c>
      <c r="AM46" s="44">
        <v>597.52</v>
      </c>
      <c r="AN46" s="59"/>
      <c r="AO46" s="156"/>
      <c r="AP46" s="158"/>
      <c r="AQ46" s="11">
        <v>7891268111798</v>
      </c>
      <c r="AR46"/>
      <c r="AS46" s="113">
        <v>424.64</v>
      </c>
      <c r="AT46" s="44">
        <v>587.04</v>
      </c>
      <c r="AU46" s="116">
        <v>414.28</v>
      </c>
      <c r="AV46" s="44">
        <v>572.72</v>
      </c>
      <c r="AW46" s="113">
        <v>409.29</v>
      </c>
      <c r="AX46" s="44">
        <v>565.82000000000005</v>
      </c>
      <c r="AY46" s="113">
        <v>411.77</v>
      </c>
      <c r="AZ46" s="44">
        <v>569.25</v>
      </c>
      <c r="BA46" s="113">
        <v>386.03</v>
      </c>
      <c r="BB46" s="44">
        <v>533.66</v>
      </c>
      <c r="BC46" s="14"/>
      <c r="BD46" s="14"/>
      <c r="BE46" s="14"/>
      <c r="BF46" s="14"/>
      <c r="BG46" s="113">
        <v>414.28</v>
      </c>
      <c r="BH46" s="44">
        <v>572.72</v>
      </c>
      <c r="BI46" s="59"/>
      <c r="BJ46" s="179"/>
    </row>
    <row r="47" spans="1:62" ht="14.45" customHeight="1" x14ac:dyDescent="0.25">
      <c r="A47" s="18">
        <v>7891045005982</v>
      </c>
      <c r="B47" s="18">
        <v>1211000740091</v>
      </c>
      <c r="C47" s="11">
        <v>522700902115319</v>
      </c>
      <c r="D47" s="35" t="s">
        <v>930</v>
      </c>
      <c r="E47" s="92">
        <v>2</v>
      </c>
      <c r="F47" s="19" t="s">
        <v>115</v>
      </c>
      <c r="G47" s="19" t="s">
        <v>116</v>
      </c>
      <c r="H47" s="32" t="s">
        <v>291</v>
      </c>
      <c r="I47" s="13" t="s">
        <v>340</v>
      </c>
      <c r="J47" s="32" t="s">
        <v>62</v>
      </c>
      <c r="K47" s="41">
        <v>30049039</v>
      </c>
      <c r="L47" s="41" t="s">
        <v>358</v>
      </c>
      <c r="M47" s="41" t="s">
        <v>364</v>
      </c>
      <c r="N47" s="41" t="s">
        <v>395</v>
      </c>
      <c r="O47" s="41">
        <v>9113</v>
      </c>
      <c r="P47" s="41" t="s">
        <v>508</v>
      </c>
      <c r="Q47" s="41" t="s">
        <v>526</v>
      </c>
      <c r="R47" s="41" t="s">
        <v>579</v>
      </c>
      <c r="S47" s="41" t="s">
        <v>359</v>
      </c>
      <c r="T47" s="41" t="s">
        <v>361</v>
      </c>
      <c r="U47" s="41" t="s">
        <v>361</v>
      </c>
      <c r="V47" s="41">
        <v>90213807</v>
      </c>
      <c r="W47" s="41" t="s">
        <v>667</v>
      </c>
      <c r="X47" s="113">
        <v>110.11</v>
      </c>
      <c r="Y47" s="44">
        <v>152.22</v>
      </c>
      <c r="Z47" s="116">
        <v>107.43</v>
      </c>
      <c r="AA47" s="44">
        <v>148.51</v>
      </c>
      <c r="AB47" s="113">
        <v>106.13</v>
      </c>
      <c r="AC47" s="44">
        <v>146.71</v>
      </c>
      <c r="AD47" s="113">
        <v>106.77</v>
      </c>
      <c r="AE47" s="44">
        <v>147.6</v>
      </c>
      <c r="AF47" s="113">
        <v>100.1</v>
      </c>
      <c r="AG47" s="44">
        <v>138.38</v>
      </c>
      <c r="AH47" s="14"/>
      <c r="AI47" s="14"/>
      <c r="AJ47" s="14"/>
      <c r="AK47" s="14"/>
      <c r="AL47" s="113">
        <v>107.43</v>
      </c>
      <c r="AM47" s="44">
        <v>148.51</v>
      </c>
      <c r="AN47" s="59"/>
      <c r="AO47" s="156"/>
      <c r="AP47" s="158"/>
      <c r="AQ47" s="18">
        <v>7891045005982</v>
      </c>
      <c r="AS47" s="113">
        <v>105.54</v>
      </c>
      <c r="AT47" s="44">
        <v>145.9</v>
      </c>
      <c r="AU47" s="116">
        <v>102.97</v>
      </c>
      <c r="AV47" s="44">
        <v>142.35</v>
      </c>
      <c r="AW47" s="113">
        <v>101.73</v>
      </c>
      <c r="AX47" s="44">
        <v>140.63999999999999</v>
      </c>
      <c r="AY47" s="113">
        <v>102.35</v>
      </c>
      <c r="AZ47" s="44">
        <v>141.49</v>
      </c>
      <c r="BA47" s="113">
        <v>95.95</v>
      </c>
      <c r="BB47" s="44">
        <v>132.65</v>
      </c>
      <c r="BC47" s="14"/>
      <c r="BD47" s="14"/>
      <c r="BE47" s="14"/>
      <c r="BF47" s="14"/>
      <c r="BG47" s="113">
        <v>102.97</v>
      </c>
      <c r="BH47" s="44">
        <v>142.35</v>
      </c>
      <c r="BI47" s="59"/>
      <c r="BJ47" s="179"/>
    </row>
    <row r="48" spans="1:62" ht="14.45" customHeight="1" x14ac:dyDescent="0.25">
      <c r="A48" s="18">
        <v>7891045004312</v>
      </c>
      <c r="B48" s="18">
        <v>1211000740156</v>
      </c>
      <c r="C48" s="11">
        <v>522700906110311</v>
      </c>
      <c r="D48" s="35" t="s">
        <v>1089</v>
      </c>
      <c r="E48" s="92">
        <v>2</v>
      </c>
      <c r="F48" s="19" t="s">
        <v>115</v>
      </c>
      <c r="G48" s="19" t="s">
        <v>1087</v>
      </c>
      <c r="H48" s="32" t="s">
        <v>291</v>
      </c>
      <c r="I48" s="13" t="s">
        <v>340</v>
      </c>
      <c r="J48" s="32" t="s">
        <v>62</v>
      </c>
      <c r="K48" s="41">
        <v>30049039</v>
      </c>
      <c r="L48" s="41" t="s">
        <v>358</v>
      </c>
      <c r="M48" s="41" t="s">
        <v>364</v>
      </c>
      <c r="N48" s="41" t="s">
        <v>395</v>
      </c>
      <c r="O48" s="41">
        <v>9113</v>
      </c>
      <c r="P48" s="41" t="s">
        <v>508</v>
      </c>
      <c r="Q48" s="41" t="s">
        <v>526</v>
      </c>
      <c r="R48" s="41" t="s">
        <v>579</v>
      </c>
      <c r="S48" s="41" t="s">
        <v>359</v>
      </c>
      <c r="T48" s="41" t="s">
        <v>361</v>
      </c>
      <c r="U48" s="41" t="s">
        <v>361</v>
      </c>
      <c r="V48" s="70">
        <v>90231228</v>
      </c>
      <c r="W48" s="41" t="s">
        <v>667</v>
      </c>
      <c r="X48" s="113">
        <v>55.07</v>
      </c>
      <c r="Y48" s="44">
        <v>76.13</v>
      </c>
      <c r="Z48" s="116">
        <v>53.73</v>
      </c>
      <c r="AA48" s="44">
        <v>74.27</v>
      </c>
      <c r="AB48" s="113">
        <v>53.08</v>
      </c>
      <c r="AC48" s="44">
        <v>73.37</v>
      </c>
      <c r="AD48" s="113">
        <v>53.4</v>
      </c>
      <c r="AE48" s="44">
        <v>73.819999999999993</v>
      </c>
      <c r="AF48" s="113">
        <v>50.06</v>
      </c>
      <c r="AG48" s="44">
        <v>69.2</v>
      </c>
      <c r="AH48" s="14"/>
      <c r="AI48" s="14"/>
      <c r="AJ48" s="14"/>
      <c r="AK48" s="14"/>
      <c r="AL48" s="113">
        <v>53.73</v>
      </c>
      <c r="AM48" s="44">
        <v>74.27</v>
      </c>
      <c r="AN48" s="59"/>
      <c r="AO48" s="156"/>
      <c r="AP48" s="158"/>
      <c r="AQ48" s="18">
        <v>7891045004312</v>
      </c>
      <c r="AS48" s="113">
        <v>52.79</v>
      </c>
      <c r="AT48" s="44">
        <v>72.98</v>
      </c>
      <c r="AU48" s="116">
        <v>51.5</v>
      </c>
      <c r="AV48" s="44">
        <v>71.2</v>
      </c>
      <c r="AW48" s="113">
        <v>50.88</v>
      </c>
      <c r="AX48" s="44">
        <v>70.34</v>
      </c>
      <c r="AY48" s="113">
        <v>51.19</v>
      </c>
      <c r="AZ48" s="44">
        <v>70.77</v>
      </c>
      <c r="BA48" s="113">
        <v>47.99</v>
      </c>
      <c r="BB48" s="44">
        <v>66.34</v>
      </c>
      <c r="BC48" s="14"/>
      <c r="BD48" s="14"/>
      <c r="BE48" s="14"/>
      <c r="BF48" s="14"/>
      <c r="BG48" s="113">
        <v>51.5</v>
      </c>
      <c r="BH48" s="44">
        <v>71.2</v>
      </c>
      <c r="BI48" s="59"/>
      <c r="BJ48" s="179"/>
    </row>
    <row r="49" spans="1:62" ht="14.45" customHeight="1" x14ac:dyDescent="0.25">
      <c r="A49" s="18">
        <v>7891045005999</v>
      </c>
      <c r="B49" s="18">
        <v>1211000740105</v>
      </c>
      <c r="C49" s="11">
        <v>522700901119310</v>
      </c>
      <c r="D49" s="35" t="s">
        <v>931</v>
      </c>
      <c r="E49" s="92">
        <v>2</v>
      </c>
      <c r="F49" s="19" t="s">
        <v>115</v>
      </c>
      <c r="G49" s="19" t="s">
        <v>1035</v>
      </c>
      <c r="H49" s="32" t="s">
        <v>291</v>
      </c>
      <c r="I49" s="13" t="s">
        <v>340</v>
      </c>
      <c r="J49" s="32" t="s">
        <v>62</v>
      </c>
      <c r="K49" s="41">
        <v>30049039</v>
      </c>
      <c r="L49" s="41" t="s">
        <v>358</v>
      </c>
      <c r="M49" s="41" t="s">
        <v>364</v>
      </c>
      <c r="N49" s="41" t="s">
        <v>395</v>
      </c>
      <c r="O49" s="41">
        <v>9113</v>
      </c>
      <c r="P49" s="41" t="s">
        <v>508</v>
      </c>
      <c r="Q49" s="41" t="s">
        <v>526</v>
      </c>
      <c r="R49" s="41" t="s">
        <v>579</v>
      </c>
      <c r="S49" s="41" t="s">
        <v>359</v>
      </c>
      <c r="T49" s="41" t="s">
        <v>361</v>
      </c>
      <c r="U49" s="41" t="s">
        <v>361</v>
      </c>
      <c r="V49" s="70">
        <v>90213777</v>
      </c>
      <c r="W49" s="41" t="s">
        <v>667</v>
      </c>
      <c r="X49" s="113">
        <v>156.16999999999999</v>
      </c>
      <c r="Y49" s="44">
        <v>215.89</v>
      </c>
      <c r="Z49" s="116">
        <v>152.37</v>
      </c>
      <c r="AA49" s="44">
        <v>210.64</v>
      </c>
      <c r="AB49" s="113">
        <v>150.53</v>
      </c>
      <c r="AC49" s="44">
        <v>208.09</v>
      </c>
      <c r="AD49" s="113">
        <v>151.44</v>
      </c>
      <c r="AE49" s="44">
        <v>209.35</v>
      </c>
      <c r="AF49" s="113">
        <v>141.97999999999999</v>
      </c>
      <c r="AG49" s="44">
        <v>196.27</v>
      </c>
      <c r="AH49" s="14"/>
      <c r="AI49" s="14"/>
      <c r="AJ49" s="14"/>
      <c r="AK49" s="14"/>
      <c r="AL49" s="113">
        <v>152.37</v>
      </c>
      <c r="AM49" s="44">
        <v>210.64</v>
      </c>
      <c r="AN49" s="59"/>
      <c r="AO49" s="156"/>
      <c r="AP49" s="158"/>
      <c r="AQ49" s="18">
        <v>7891045005999</v>
      </c>
      <c r="AS49" s="113">
        <v>149.69999999999999</v>
      </c>
      <c r="AT49" s="44">
        <v>206.95</v>
      </c>
      <c r="AU49" s="116">
        <v>146.05000000000001</v>
      </c>
      <c r="AV49" s="44">
        <v>201.91</v>
      </c>
      <c r="AW49" s="113">
        <v>144.29</v>
      </c>
      <c r="AX49" s="44">
        <v>199.47</v>
      </c>
      <c r="AY49" s="113">
        <v>145.16</v>
      </c>
      <c r="AZ49" s="44">
        <v>200.68</v>
      </c>
      <c r="BA49" s="113">
        <v>136.09</v>
      </c>
      <c r="BB49" s="44">
        <v>188.14</v>
      </c>
      <c r="BC49" s="14"/>
      <c r="BD49" s="14"/>
      <c r="BE49" s="14"/>
      <c r="BF49" s="14"/>
      <c r="BG49" s="113">
        <v>146.05000000000001</v>
      </c>
      <c r="BH49" s="44">
        <v>201.91</v>
      </c>
      <c r="BI49" s="59"/>
      <c r="BJ49" s="179"/>
    </row>
    <row r="50" spans="1:62" ht="14.45" customHeight="1" x14ac:dyDescent="0.25">
      <c r="A50" s="18">
        <v>7891045008839</v>
      </c>
      <c r="B50" s="18">
        <v>1211000740172</v>
      </c>
      <c r="C50" s="11">
        <v>522700903111317</v>
      </c>
      <c r="D50" s="35" t="s">
        <v>738</v>
      </c>
      <c r="E50" s="92">
        <v>2</v>
      </c>
      <c r="F50" s="19" t="s">
        <v>115</v>
      </c>
      <c r="G50" s="19" t="s">
        <v>117</v>
      </c>
      <c r="H50" s="32" t="s">
        <v>291</v>
      </c>
      <c r="I50" s="13" t="s">
        <v>340</v>
      </c>
      <c r="J50" s="32" t="s">
        <v>62</v>
      </c>
      <c r="K50" s="41">
        <v>30049039</v>
      </c>
      <c r="L50" s="41" t="s">
        <v>358</v>
      </c>
      <c r="M50" s="41" t="s">
        <v>364</v>
      </c>
      <c r="N50" s="41" t="s">
        <v>395</v>
      </c>
      <c r="O50" s="41">
        <v>9113</v>
      </c>
      <c r="P50" s="41" t="s">
        <v>508</v>
      </c>
      <c r="Q50" s="41" t="s">
        <v>526</v>
      </c>
      <c r="R50" s="41" t="s">
        <v>579</v>
      </c>
      <c r="S50" s="41" t="s">
        <v>359</v>
      </c>
      <c r="T50" s="41" t="s">
        <v>361</v>
      </c>
      <c r="U50" s="41" t="s">
        <v>361</v>
      </c>
      <c r="V50" s="41">
        <v>90213793</v>
      </c>
      <c r="W50" s="41" t="s">
        <v>667</v>
      </c>
      <c r="X50" s="113">
        <v>23.5</v>
      </c>
      <c r="Y50" s="44">
        <v>32.479999999999997</v>
      </c>
      <c r="Z50" s="116">
        <v>22.93</v>
      </c>
      <c r="AA50" s="44">
        <v>31.69</v>
      </c>
      <c r="AB50" s="113">
        <v>22.65</v>
      </c>
      <c r="AC50" s="44">
        <v>31.31</v>
      </c>
      <c r="AD50" s="113">
        <v>22.79</v>
      </c>
      <c r="AE50" s="44">
        <v>31.5</v>
      </c>
      <c r="AF50" s="113">
        <v>21.36</v>
      </c>
      <c r="AG50" s="44">
        <v>29.52</v>
      </c>
      <c r="AH50" s="14"/>
      <c r="AI50" s="14"/>
      <c r="AJ50" s="14"/>
      <c r="AK50" s="14"/>
      <c r="AL50" s="113">
        <v>22.93</v>
      </c>
      <c r="AM50" s="44">
        <v>31.69</v>
      </c>
      <c r="AN50" s="59"/>
      <c r="AO50" s="156"/>
      <c r="AP50" s="158"/>
      <c r="AQ50" s="18">
        <v>7891045008839</v>
      </c>
      <c r="AS50" s="113">
        <v>22.53</v>
      </c>
      <c r="AT50" s="44">
        <v>31.15</v>
      </c>
      <c r="AU50" s="116">
        <v>21.98</v>
      </c>
      <c r="AV50" s="44">
        <v>30.39</v>
      </c>
      <c r="AW50" s="113">
        <v>21.72</v>
      </c>
      <c r="AX50" s="44">
        <v>30.03</v>
      </c>
      <c r="AY50" s="113">
        <v>21.85</v>
      </c>
      <c r="AZ50" s="44">
        <v>30.21</v>
      </c>
      <c r="BA50" s="113">
        <v>20.48</v>
      </c>
      <c r="BB50" s="44">
        <v>28.31</v>
      </c>
      <c r="BC50" s="14"/>
      <c r="BD50" s="14"/>
      <c r="BE50" s="14"/>
      <c r="BF50" s="14"/>
      <c r="BG50" s="113">
        <v>21.98</v>
      </c>
      <c r="BH50" s="44">
        <v>30.39</v>
      </c>
      <c r="BI50" s="59"/>
      <c r="BJ50" s="179"/>
    </row>
    <row r="51" spans="1:62" ht="14.45" customHeight="1" x14ac:dyDescent="0.25">
      <c r="A51" s="18">
        <v>7891045011181</v>
      </c>
      <c r="B51" s="18">
        <v>1211000740180</v>
      </c>
      <c r="C51" s="11">
        <v>522700904118315</v>
      </c>
      <c r="D51" s="35" t="s">
        <v>739</v>
      </c>
      <c r="E51" s="92">
        <v>2</v>
      </c>
      <c r="F51" s="19" t="s">
        <v>115</v>
      </c>
      <c r="G51" s="19" t="s">
        <v>1034</v>
      </c>
      <c r="H51" s="32" t="s">
        <v>291</v>
      </c>
      <c r="I51" s="13" t="s">
        <v>340</v>
      </c>
      <c r="J51" s="32" t="s">
        <v>62</v>
      </c>
      <c r="K51" s="41">
        <v>30049039</v>
      </c>
      <c r="L51" s="41" t="s">
        <v>358</v>
      </c>
      <c r="M51" s="41" t="s">
        <v>364</v>
      </c>
      <c r="N51" s="41" t="s">
        <v>395</v>
      </c>
      <c r="O51" s="41">
        <v>9113</v>
      </c>
      <c r="P51" s="41" t="s">
        <v>508</v>
      </c>
      <c r="Q51" s="41" t="s">
        <v>526</v>
      </c>
      <c r="R51" s="41" t="s">
        <v>579</v>
      </c>
      <c r="S51" s="41" t="s">
        <v>359</v>
      </c>
      <c r="T51" s="41" t="s">
        <v>361</v>
      </c>
      <c r="U51" s="41" t="s">
        <v>361</v>
      </c>
      <c r="V51" s="41">
        <v>90213785</v>
      </c>
      <c r="W51" s="41" t="s">
        <v>667</v>
      </c>
      <c r="X51" s="113">
        <v>47.05</v>
      </c>
      <c r="Y51" s="44">
        <v>65.040000000000006</v>
      </c>
      <c r="Z51" s="116">
        <v>45.91</v>
      </c>
      <c r="AA51" s="44">
        <v>63.46</v>
      </c>
      <c r="AB51" s="113">
        <v>45.35</v>
      </c>
      <c r="AC51" s="44">
        <v>62.69</v>
      </c>
      <c r="AD51" s="113">
        <v>45.63</v>
      </c>
      <c r="AE51" s="44">
        <v>63.08</v>
      </c>
      <c r="AF51" s="113">
        <v>42.77</v>
      </c>
      <c r="AG51" s="44">
        <v>59.12</v>
      </c>
      <c r="AH51" s="14"/>
      <c r="AI51" s="14"/>
      <c r="AJ51" s="14"/>
      <c r="AK51" s="14"/>
      <c r="AL51" s="113">
        <v>45.91</v>
      </c>
      <c r="AM51" s="44">
        <v>63.46</v>
      </c>
      <c r="AN51" s="59"/>
      <c r="AO51" s="156"/>
      <c r="AP51" s="158"/>
      <c r="AQ51" s="18">
        <v>7891045011181</v>
      </c>
      <c r="AS51" s="113">
        <v>45.1</v>
      </c>
      <c r="AT51" s="44">
        <v>62.35</v>
      </c>
      <c r="AU51" s="116">
        <v>44</v>
      </c>
      <c r="AV51" s="44">
        <v>60.83</v>
      </c>
      <c r="AW51" s="113">
        <v>43.47</v>
      </c>
      <c r="AX51" s="44">
        <v>60.09</v>
      </c>
      <c r="AY51" s="113">
        <v>43.73</v>
      </c>
      <c r="AZ51" s="44">
        <v>60.45</v>
      </c>
      <c r="BA51" s="113">
        <v>41</v>
      </c>
      <c r="BB51" s="44">
        <v>56.68</v>
      </c>
      <c r="BC51" s="14"/>
      <c r="BD51" s="14"/>
      <c r="BE51" s="14"/>
      <c r="BF51" s="14"/>
      <c r="BG51" s="113">
        <v>44</v>
      </c>
      <c r="BH51" s="44">
        <v>60.83</v>
      </c>
      <c r="BI51" s="59"/>
      <c r="BJ51" s="179"/>
    </row>
    <row r="52" spans="1:62" ht="14.45" customHeight="1" x14ac:dyDescent="0.25">
      <c r="A52" s="18">
        <v>7891045013611</v>
      </c>
      <c r="B52" s="18">
        <v>1211000740229</v>
      </c>
      <c r="C52" s="11">
        <v>522700908113318</v>
      </c>
      <c r="D52" s="35" t="s">
        <v>740</v>
      </c>
      <c r="E52" s="92">
        <v>2</v>
      </c>
      <c r="F52" s="19" t="s">
        <v>115</v>
      </c>
      <c r="G52" s="19" t="s">
        <v>1033</v>
      </c>
      <c r="H52" s="32" t="s">
        <v>291</v>
      </c>
      <c r="I52" s="13" t="s">
        <v>340</v>
      </c>
      <c r="J52" s="32" t="s">
        <v>62</v>
      </c>
      <c r="K52" s="41">
        <v>30049039</v>
      </c>
      <c r="L52" s="41" t="s">
        <v>358</v>
      </c>
      <c r="M52" s="41" t="s">
        <v>364</v>
      </c>
      <c r="N52" s="41" t="s">
        <v>395</v>
      </c>
      <c r="O52" s="41">
        <v>9113</v>
      </c>
      <c r="P52" s="41" t="s">
        <v>508</v>
      </c>
      <c r="Q52" s="41" t="s">
        <v>526</v>
      </c>
      <c r="R52" s="41" t="s">
        <v>579</v>
      </c>
      <c r="S52" s="41" t="s">
        <v>359</v>
      </c>
      <c r="T52" s="41" t="s">
        <v>361</v>
      </c>
      <c r="U52" s="41" t="s">
        <v>361</v>
      </c>
      <c r="V52" s="41">
        <v>90231244</v>
      </c>
      <c r="W52" s="41" t="s">
        <v>667</v>
      </c>
      <c r="X52" s="113">
        <v>100.81</v>
      </c>
      <c r="Y52" s="44">
        <v>139.36000000000001</v>
      </c>
      <c r="Z52" s="116">
        <v>98.36</v>
      </c>
      <c r="AA52" s="44">
        <v>135.97</v>
      </c>
      <c r="AB52" s="113">
        <v>97.17</v>
      </c>
      <c r="AC52" s="44">
        <v>134.33000000000001</v>
      </c>
      <c r="AD52" s="113">
        <v>97.76</v>
      </c>
      <c r="AE52" s="44">
        <v>135.13999999999999</v>
      </c>
      <c r="AF52" s="113">
        <v>91.65</v>
      </c>
      <c r="AG52" s="44">
        <v>126.7</v>
      </c>
      <c r="AH52" s="14"/>
      <c r="AI52" s="14"/>
      <c r="AJ52" s="14"/>
      <c r="AK52" s="14"/>
      <c r="AL52" s="113">
        <v>98.36</v>
      </c>
      <c r="AM52" s="44">
        <v>135.97</v>
      </c>
      <c r="AN52" s="59"/>
      <c r="AO52" s="156"/>
      <c r="AP52" s="158"/>
      <c r="AQ52" s="18">
        <v>7891045013611</v>
      </c>
      <c r="AS52" s="113">
        <v>96.64</v>
      </c>
      <c r="AT52" s="44">
        <v>133.6</v>
      </c>
      <c r="AU52" s="116">
        <v>94.28</v>
      </c>
      <c r="AV52" s="44">
        <v>130.34</v>
      </c>
      <c r="AW52" s="113">
        <v>93.14</v>
      </c>
      <c r="AX52" s="44">
        <v>128.76</v>
      </c>
      <c r="AY52" s="113">
        <v>93.71</v>
      </c>
      <c r="AZ52" s="44">
        <v>129.55000000000001</v>
      </c>
      <c r="BA52" s="113">
        <v>87.85</v>
      </c>
      <c r="BB52" s="44">
        <v>121.45</v>
      </c>
      <c r="BC52" s="14"/>
      <c r="BD52" s="14"/>
      <c r="BE52" s="14"/>
      <c r="BF52" s="14"/>
      <c r="BG52" s="113">
        <v>94.28</v>
      </c>
      <c r="BH52" s="44">
        <v>130.34</v>
      </c>
      <c r="BI52" s="59"/>
      <c r="BJ52" s="179"/>
    </row>
    <row r="53" spans="1:62" ht="14.45" customHeight="1" x14ac:dyDescent="0.25">
      <c r="A53" s="18">
        <v>7891045013628</v>
      </c>
      <c r="B53" s="18">
        <v>1211000740237</v>
      </c>
      <c r="C53" s="11">
        <v>522700909111319</v>
      </c>
      <c r="D53" s="35" t="s">
        <v>741</v>
      </c>
      <c r="E53" s="92">
        <v>2</v>
      </c>
      <c r="F53" s="19" t="s">
        <v>115</v>
      </c>
      <c r="G53" s="19" t="s">
        <v>1032</v>
      </c>
      <c r="H53" s="32" t="s">
        <v>291</v>
      </c>
      <c r="I53" s="13" t="s">
        <v>340</v>
      </c>
      <c r="J53" s="32" t="s">
        <v>62</v>
      </c>
      <c r="K53" s="41">
        <v>30049039</v>
      </c>
      <c r="L53" s="41" t="s">
        <v>358</v>
      </c>
      <c r="M53" s="41" t="s">
        <v>364</v>
      </c>
      <c r="N53" s="41" t="s">
        <v>395</v>
      </c>
      <c r="O53" s="41">
        <v>9113</v>
      </c>
      <c r="P53" s="41" t="s">
        <v>508</v>
      </c>
      <c r="Q53" s="41" t="s">
        <v>526</v>
      </c>
      <c r="R53" s="41" t="s">
        <v>579</v>
      </c>
      <c r="S53" s="41" t="s">
        <v>359</v>
      </c>
      <c r="T53" s="41" t="s">
        <v>361</v>
      </c>
      <c r="U53" s="41" t="s">
        <v>361</v>
      </c>
      <c r="V53" s="41">
        <v>90231252</v>
      </c>
      <c r="W53" s="41" t="s">
        <v>667</v>
      </c>
      <c r="X53" s="113">
        <v>235.95</v>
      </c>
      <c r="Y53" s="44">
        <v>326.18</v>
      </c>
      <c r="Z53" s="116">
        <v>230.2</v>
      </c>
      <c r="AA53" s="44">
        <v>318.23</v>
      </c>
      <c r="AB53" s="113">
        <v>227.42</v>
      </c>
      <c r="AC53" s="44">
        <v>314.39</v>
      </c>
      <c r="AD53" s="113">
        <v>228.8</v>
      </c>
      <c r="AE53" s="44">
        <v>316.3</v>
      </c>
      <c r="AF53" s="113">
        <v>214.5</v>
      </c>
      <c r="AG53" s="44">
        <v>296.52999999999997</v>
      </c>
      <c r="AH53" s="14"/>
      <c r="AI53" s="14"/>
      <c r="AJ53" s="14"/>
      <c r="AK53" s="14"/>
      <c r="AL53" s="113">
        <v>230.2</v>
      </c>
      <c r="AM53" s="44">
        <v>318.23</v>
      </c>
      <c r="AN53" s="59"/>
      <c r="AO53" s="156"/>
      <c r="AP53" s="158"/>
      <c r="AQ53" s="18">
        <v>7891045013628</v>
      </c>
      <c r="AS53" s="113">
        <v>226.17</v>
      </c>
      <c r="AT53" s="44">
        <v>312.67</v>
      </c>
      <c r="AU53" s="116">
        <v>220.65</v>
      </c>
      <c r="AV53" s="44">
        <v>305.04000000000002</v>
      </c>
      <c r="AW53" s="113">
        <v>217.99</v>
      </c>
      <c r="AX53" s="44">
        <v>301.36</v>
      </c>
      <c r="AY53" s="113">
        <v>219.31</v>
      </c>
      <c r="AZ53" s="44">
        <v>303.18</v>
      </c>
      <c r="BA53" s="113">
        <v>205.61</v>
      </c>
      <c r="BB53" s="44">
        <v>284.24</v>
      </c>
      <c r="BC53" s="14"/>
      <c r="BD53" s="14"/>
      <c r="BE53" s="14"/>
      <c r="BF53" s="14"/>
      <c r="BG53" s="113">
        <v>220.65</v>
      </c>
      <c r="BH53" s="44">
        <v>305.04000000000002</v>
      </c>
      <c r="BI53" s="59"/>
      <c r="BJ53" s="179"/>
    </row>
    <row r="54" spans="1:62" ht="14.45" customHeight="1" x14ac:dyDescent="0.25">
      <c r="A54" s="18">
        <v>7891045013635</v>
      </c>
      <c r="B54" s="18">
        <v>1211000740245</v>
      </c>
      <c r="C54" s="11">
        <v>522700907117311</v>
      </c>
      <c r="D54" s="35" t="s">
        <v>742</v>
      </c>
      <c r="E54" s="92">
        <v>2</v>
      </c>
      <c r="F54" s="19" t="s">
        <v>115</v>
      </c>
      <c r="G54" s="19" t="s">
        <v>1031</v>
      </c>
      <c r="H54" s="32" t="s">
        <v>291</v>
      </c>
      <c r="I54" s="13" t="s">
        <v>340</v>
      </c>
      <c r="J54" s="32" t="s">
        <v>62</v>
      </c>
      <c r="K54" s="41">
        <v>30049039</v>
      </c>
      <c r="L54" s="41" t="s">
        <v>358</v>
      </c>
      <c r="M54" s="41" t="s">
        <v>364</v>
      </c>
      <c r="N54" s="41" t="s">
        <v>395</v>
      </c>
      <c r="O54" s="41">
        <v>9113</v>
      </c>
      <c r="P54" s="41" t="s">
        <v>508</v>
      </c>
      <c r="Q54" s="41" t="s">
        <v>526</v>
      </c>
      <c r="R54" s="41" t="s">
        <v>579</v>
      </c>
      <c r="S54" s="41" t="s">
        <v>359</v>
      </c>
      <c r="T54" s="41" t="s">
        <v>361</v>
      </c>
      <c r="U54" s="41" t="s">
        <v>361</v>
      </c>
      <c r="V54" s="41">
        <v>90231236</v>
      </c>
      <c r="W54" s="41" t="s">
        <v>667</v>
      </c>
      <c r="X54" s="113">
        <v>334.67</v>
      </c>
      <c r="Y54" s="44">
        <v>462.66</v>
      </c>
      <c r="Z54" s="116">
        <v>326.51</v>
      </c>
      <c r="AA54" s="44">
        <v>451.38</v>
      </c>
      <c r="AB54" s="113">
        <v>322.57</v>
      </c>
      <c r="AC54" s="44">
        <v>445.93</v>
      </c>
      <c r="AD54" s="113">
        <v>324.52999999999997</v>
      </c>
      <c r="AE54" s="44">
        <v>448.64</v>
      </c>
      <c r="AF54" s="113">
        <v>304.24</v>
      </c>
      <c r="AG54" s="44">
        <v>420.59</v>
      </c>
      <c r="AH54" s="14"/>
      <c r="AI54" s="14"/>
      <c r="AJ54" s="14"/>
      <c r="AK54" s="14"/>
      <c r="AL54" s="113">
        <v>326.51</v>
      </c>
      <c r="AM54" s="44">
        <v>451.38</v>
      </c>
      <c r="AN54" s="59"/>
      <c r="AO54" s="156"/>
      <c r="AP54" s="158"/>
      <c r="AQ54" s="18">
        <v>7891045013635</v>
      </c>
      <c r="AS54" s="113">
        <v>320.77999999999997</v>
      </c>
      <c r="AT54" s="44">
        <v>443.46</v>
      </c>
      <c r="AU54" s="116">
        <v>312.95999999999998</v>
      </c>
      <c r="AV54" s="44">
        <v>432.65</v>
      </c>
      <c r="AW54" s="113">
        <v>309.19</v>
      </c>
      <c r="AX54" s="44">
        <v>427.44</v>
      </c>
      <c r="AY54" s="113">
        <v>311.06</v>
      </c>
      <c r="AZ54" s="44">
        <v>430.02</v>
      </c>
      <c r="BA54" s="113">
        <v>291.62</v>
      </c>
      <c r="BB54" s="44">
        <v>403.15</v>
      </c>
      <c r="BC54" s="14"/>
      <c r="BD54" s="14"/>
      <c r="BE54" s="14"/>
      <c r="BF54" s="14"/>
      <c r="BG54" s="113">
        <v>312.95999999999998</v>
      </c>
      <c r="BH54" s="44">
        <v>432.65</v>
      </c>
      <c r="BI54" s="59"/>
      <c r="BJ54" s="179"/>
    </row>
    <row r="55" spans="1:62" ht="14.45" customHeight="1" x14ac:dyDescent="0.25">
      <c r="A55" s="18">
        <v>7891045014359</v>
      </c>
      <c r="B55" s="18">
        <v>1211000740164</v>
      </c>
      <c r="C55" s="11">
        <v>522700905114313</v>
      </c>
      <c r="D55" s="35" t="s">
        <v>1090</v>
      </c>
      <c r="E55" s="92">
        <v>2</v>
      </c>
      <c r="F55" s="19" t="s">
        <v>115</v>
      </c>
      <c r="G55" s="19" t="s">
        <v>1088</v>
      </c>
      <c r="H55" s="32" t="s">
        <v>291</v>
      </c>
      <c r="I55" s="13" t="s">
        <v>340</v>
      </c>
      <c r="J55" s="32" t="s">
        <v>62</v>
      </c>
      <c r="K55" s="41">
        <v>30049039</v>
      </c>
      <c r="L55" s="41" t="s">
        <v>358</v>
      </c>
      <c r="M55" s="41" t="s">
        <v>364</v>
      </c>
      <c r="N55" s="41" t="s">
        <v>395</v>
      </c>
      <c r="O55" s="41">
        <v>9113</v>
      </c>
      <c r="P55" s="41" t="s">
        <v>508</v>
      </c>
      <c r="Q55" s="41" t="s">
        <v>526</v>
      </c>
      <c r="R55" s="41" t="s">
        <v>579</v>
      </c>
      <c r="S55" s="41" t="s">
        <v>359</v>
      </c>
      <c r="T55" s="41" t="s">
        <v>361</v>
      </c>
      <c r="U55" s="41" t="s">
        <v>361</v>
      </c>
      <c r="V55" s="70">
        <v>90231210</v>
      </c>
      <c r="W55" s="41" t="s">
        <v>667</v>
      </c>
      <c r="X55" s="113">
        <v>78.099999999999994</v>
      </c>
      <c r="Y55" s="44">
        <v>107.96</v>
      </c>
      <c r="Z55" s="116">
        <v>76.2</v>
      </c>
      <c r="AA55" s="44">
        <v>105.34</v>
      </c>
      <c r="AB55" s="113">
        <v>75.28</v>
      </c>
      <c r="AC55" s="44">
        <v>104.07</v>
      </c>
      <c r="AD55" s="113">
        <v>75.73</v>
      </c>
      <c r="AE55" s="44">
        <v>104.69</v>
      </c>
      <c r="AF55" s="113">
        <v>71</v>
      </c>
      <c r="AG55" s="44">
        <v>98.15</v>
      </c>
      <c r="AH55" s="14"/>
      <c r="AI55" s="14"/>
      <c r="AJ55" s="14"/>
      <c r="AK55" s="14"/>
      <c r="AL55" s="113">
        <v>76.2</v>
      </c>
      <c r="AM55" s="44">
        <v>105.34</v>
      </c>
      <c r="AN55" s="59"/>
      <c r="AO55" s="156"/>
      <c r="AP55" s="158"/>
      <c r="AQ55" s="18">
        <v>7891045014359</v>
      </c>
      <c r="AS55" s="113">
        <v>74.87</v>
      </c>
      <c r="AT55" s="44">
        <v>103.5</v>
      </c>
      <c r="AU55" s="116">
        <v>73.040000000000006</v>
      </c>
      <c r="AV55" s="44">
        <v>100.97</v>
      </c>
      <c r="AW55" s="113">
        <v>72.16</v>
      </c>
      <c r="AX55" s="44">
        <v>99.76</v>
      </c>
      <c r="AY55" s="113">
        <v>72.599999999999994</v>
      </c>
      <c r="AZ55" s="44">
        <v>100.37</v>
      </c>
      <c r="BA55" s="113">
        <v>68.06</v>
      </c>
      <c r="BB55" s="44">
        <v>94.09</v>
      </c>
      <c r="BC55" s="14"/>
      <c r="BD55" s="14"/>
      <c r="BE55" s="14"/>
      <c r="BF55" s="14"/>
      <c r="BG55" s="113">
        <v>73.040000000000006</v>
      </c>
      <c r="BH55" s="44">
        <v>100.97</v>
      </c>
      <c r="BI55" s="59"/>
      <c r="BJ55" s="179"/>
    </row>
    <row r="56" spans="1:62" s="72" customFormat="1" ht="14.45" customHeight="1" x14ac:dyDescent="0.25">
      <c r="A56" s="18">
        <v>7891045031486</v>
      </c>
      <c r="B56" s="18">
        <v>1211003650050</v>
      </c>
      <c r="C56" s="11">
        <v>522717060055703</v>
      </c>
      <c r="D56" s="35" t="s">
        <v>895</v>
      </c>
      <c r="E56" s="92">
        <v>2</v>
      </c>
      <c r="F56" s="19" t="s">
        <v>118</v>
      </c>
      <c r="G56" s="19" t="s">
        <v>999</v>
      </c>
      <c r="H56" s="32" t="s">
        <v>292</v>
      </c>
      <c r="I56" s="13" t="s">
        <v>340</v>
      </c>
      <c r="J56" s="32" t="s">
        <v>62</v>
      </c>
      <c r="K56" s="41">
        <v>30049039</v>
      </c>
      <c r="L56" s="41" t="s">
        <v>358</v>
      </c>
      <c r="M56" s="41" t="s">
        <v>363</v>
      </c>
      <c r="N56" s="41" t="s">
        <v>396</v>
      </c>
      <c r="O56" s="41" t="s">
        <v>459</v>
      </c>
      <c r="P56" s="41" t="s">
        <v>508</v>
      </c>
      <c r="Q56" s="41" t="s">
        <v>527</v>
      </c>
      <c r="R56" s="41" t="s">
        <v>579</v>
      </c>
      <c r="S56" s="41" t="s">
        <v>212</v>
      </c>
      <c r="T56" s="41" t="s">
        <v>361</v>
      </c>
      <c r="U56" s="41" t="s">
        <v>361</v>
      </c>
      <c r="V56" s="41" t="s">
        <v>359</v>
      </c>
      <c r="W56" s="41" t="s">
        <v>672</v>
      </c>
      <c r="X56" s="113">
        <v>52.98</v>
      </c>
      <c r="Y56" s="44">
        <v>73.239999999999995</v>
      </c>
      <c r="Z56" s="116">
        <v>51.69</v>
      </c>
      <c r="AA56" s="44">
        <v>71.45</v>
      </c>
      <c r="AB56" s="113">
        <v>51.06</v>
      </c>
      <c r="AC56" s="44">
        <v>70.58</v>
      </c>
      <c r="AD56" s="113">
        <v>51.37</v>
      </c>
      <c r="AE56" s="44">
        <v>71.010000000000005</v>
      </c>
      <c r="AF56" s="113">
        <v>48.16</v>
      </c>
      <c r="AG56" s="44">
        <v>66.569999999999993</v>
      </c>
      <c r="AH56" s="14"/>
      <c r="AI56" s="14"/>
      <c r="AJ56" s="14"/>
      <c r="AK56" s="14"/>
      <c r="AL56" s="113">
        <v>51.69</v>
      </c>
      <c r="AM56" s="44">
        <v>71.45</v>
      </c>
      <c r="AN56" s="59"/>
      <c r="AO56" s="156"/>
      <c r="AP56" s="158"/>
      <c r="AQ56" s="18">
        <v>7891045031486</v>
      </c>
      <c r="AR56"/>
      <c r="AS56" s="113">
        <v>50.78</v>
      </c>
      <c r="AT56" s="44">
        <v>70.2</v>
      </c>
      <c r="AU56" s="116">
        <v>49.54</v>
      </c>
      <c r="AV56" s="44">
        <v>68.489999999999995</v>
      </c>
      <c r="AW56" s="113">
        <v>48.94</v>
      </c>
      <c r="AX56" s="44">
        <v>67.66</v>
      </c>
      <c r="AY56" s="113">
        <v>49.24</v>
      </c>
      <c r="AZ56" s="44">
        <v>68.069999999999993</v>
      </c>
      <c r="BA56" s="113">
        <v>46.16</v>
      </c>
      <c r="BB56" s="44">
        <v>63.81</v>
      </c>
      <c r="BC56" s="14"/>
      <c r="BD56" s="14"/>
      <c r="BE56" s="14"/>
      <c r="BF56" s="14"/>
      <c r="BG56" s="113">
        <v>49.54</v>
      </c>
      <c r="BH56" s="44">
        <v>68.489999999999995</v>
      </c>
      <c r="BI56" s="59"/>
      <c r="BJ56" s="179"/>
    </row>
    <row r="57" spans="1:62" s="72" customFormat="1" ht="14.45" customHeight="1" x14ac:dyDescent="0.25">
      <c r="A57" s="18">
        <v>7891045031493</v>
      </c>
      <c r="B57" s="18">
        <v>1211003650069</v>
      </c>
      <c r="C57" s="11">
        <v>522717060055803</v>
      </c>
      <c r="D57" s="35" t="s">
        <v>743</v>
      </c>
      <c r="E57" s="92">
        <v>2</v>
      </c>
      <c r="F57" s="19" t="s">
        <v>118</v>
      </c>
      <c r="G57" s="19" t="s">
        <v>1000</v>
      </c>
      <c r="H57" s="32" t="s">
        <v>292</v>
      </c>
      <c r="I57" s="13" t="s">
        <v>340</v>
      </c>
      <c r="J57" s="32" t="s">
        <v>62</v>
      </c>
      <c r="K57" s="41">
        <v>30049039</v>
      </c>
      <c r="L57" s="41" t="s">
        <v>358</v>
      </c>
      <c r="M57" s="41" t="s">
        <v>363</v>
      </c>
      <c r="N57" s="41" t="s">
        <v>396</v>
      </c>
      <c r="O57" s="41" t="s">
        <v>459</v>
      </c>
      <c r="P57" s="41" t="s">
        <v>508</v>
      </c>
      <c r="Q57" s="41" t="s">
        <v>527</v>
      </c>
      <c r="R57" s="41" t="s">
        <v>579</v>
      </c>
      <c r="S57" s="41" t="s">
        <v>212</v>
      </c>
      <c r="T57" s="41" t="s">
        <v>361</v>
      </c>
      <c r="U57" s="41" t="s">
        <v>361</v>
      </c>
      <c r="V57" s="41" t="s">
        <v>359</v>
      </c>
      <c r="W57" s="41" t="s">
        <v>672</v>
      </c>
      <c r="X57" s="113">
        <v>98.3</v>
      </c>
      <c r="Y57" s="44">
        <v>135.88999999999999</v>
      </c>
      <c r="Z57" s="116">
        <v>95.91</v>
      </c>
      <c r="AA57" s="44">
        <v>132.58000000000001</v>
      </c>
      <c r="AB57" s="113">
        <v>94.75</v>
      </c>
      <c r="AC57" s="44">
        <v>130.97999999999999</v>
      </c>
      <c r="AD57" s="113">
        <v>95.32</v>
      </c>
      <c r="AE57" s="44">
        <v>131.77000000000001</v>
      </c>
      <c r="AF57" s="113">
        <v>89.37</v>
      </c>
      <c r="AG57" s="44">
        <v>123.54</v>
      </c>
      <c r="AH57" s="14"/>
      <c r="AI57" s="14"/>
      <c r="AJ57" s="14"/>
      <c r="AK57" s="14"/>
      <c r="AL57" s="113">
        <v>95.91</v>
      </c>
      <c r="AM57" s="44">
        <v>132.58000000000001</v>
      </c>
      <c r="AN57" s="59"/>
      <c r="AO57" s="156"/>
      <c r="AP57" s="158"/>
      <c r="AQ57" s="18">
        <v>7891045031493</v>
      </c>
      <c r="AR57"/>
      <c r="AS57" s="113">
        <v>94.23</v>
      </c>
      <c r="AT57" s="44">
        <v>130.27000000000001</v>
      </c>
      <c r="AU57" s="116">
        <v>91.93</v>
      </c>
      <c r="AV57" s="44">
        <v>127.09</v>
      </c>
      <c r="AW57" s="113">
        <v>90.82</v>
      </c>
      <c r="AX57" s="44">
        <v>125.55</v>
      </c>
      <c r="AY57" s="113">
        <v>91.37</v>
      </c>
      <c r="AZ57" s="44">
        <v>126.31</v>
      </c>
      <c r="BA57" s="113">
        <v>85.66</v>
      </c>
      <c r="BB57" s="44">
        <v>118.42</v>
      </c>
      <c r="BC57" s="14"/>
      <c r="BD57" s="14"/>
      <c r="BE57" s="14"/>
      <c r="BF57" s="14"/>
      <c r="BG57" s="113">
        <v>91.93</v>
      </c>
      <c r="BH57" s="44">
        <v>127.09</v>
      </c>
      <c r="BI57" s="59"/>
      <c r="BJ57" s="179"/>
    </row>
    <row r="58" spans="1:62" s="72" customFormat="1" ht="14.45" customHeight="1" x14ac:dyDescent="0.25">
      <c r="A58" s="18">
        <v>7891045031448</v>
      </c>
      <c r="B58" s="18">
        <v>1211003650026</v>
      </c>
      <c r="C58" s="11">
        <v>522717060055403</v>
      </c>
      <c r="D58" s="35" t="s">
        <v>744</v>
      </c>
      <c r="E58" s="92">
        <v>2</v>
      </c>
      <c r="F58" s="19" t="s">
        <v>118</v>
      </c>
      <c r="G58" s="19" t="s">
        <v>997</v>
      </c>
      <c r="H58" s="32" t="s">
        <v>292</v>
      </c>
      <c r="I58" s="13" t="s">
        <v>340</v>
      </c>
      <c r="J58" s="32" t="s">
        <v>62</v>
      </c>
      <c r="K58" s="41">
        <v>30049039</v>
      </c>
      <c r="L58" s="41" t="s">
        <v>358</v>
      </c>
      <c r="M58" s="41" t="s">
        <v>363</v>
      </c>
      <c r="N58" s="41" t="s">
        <v>396</v>
      </c>
      <c r="O58" s="41" t="s">
        <v>459</v>
      </c>
      <c r="P58" s="41" t="s">
        <v>508</v>
      </c>
      <c r="Q58" s="41" t="s">
        <v>527</v>
      </c>
      <c r="R58" s="41" t="s">
        <v>579</v>
      </c>
      <c r="S58" s="41" t="s">
        <v>212</v>
      </c>
      <c r="T58" s="41" t="s">
        <v>361</v>
      </c>
      <c r="U58" s="41" t="s">
        <v>361</v>
      </c>
      <c r="V58" s="41" t="s">
        <v>359</v>
      </c>
      <c r="W58" s="41" t="s">
        <v>672</v>
      </c>
      <c r="X58" s="113">
        <v>44.65</v>
      </c>
      <c r="Y58" s="44">
        <v>61.72</v>
      </c>
      <c r="Z58" s="116">
        <v>43.57</v>
      </c>
      <c r="AA58" s="44">
        <v>60.23</v>
      </c>
      <c r="AB58" s="113">
        <v>43.04</v>
      </c>
      <c r="AC58" s="44">
        <v>59.5</v>
      </c>
      <c r="AD58" s="113">
        <v>43.3</v>
      </c>
      <c r="AE58" s="44">
        <v>59.85</v>
      </c>
      <c r="AF58" s="113">
        <v>40.590000000000003</v>
      </c>
      <c r="AG58" s="44">
        <v>56.11</v>
      </c>
      <c r="AH58" s="14"/>
      <c r="AI58" s="14"/>
      <c r="AJ58" s="14"/>
      <c r="AK58" s="14"/>
      <c r="AL58" s="113">
        <v>43.57</v>
      </c>
      <c r="AM58" s="44">
        <v>60.23</v>
      </c>
      <c r="AN58" s="59"/>
      <c r="AO58" s="156"/>
      <c r="AP58" s="158"/>
      <c r="AQ58" s="18">
        <v>7891045031448</v>
      </c>
      <c r="AR58"/>
      <c r="AS58" s="113">
        <v>42.8</v>
      </c>
      <c r="AT58" s="44">
        <v>59.17</v>
      </c>
      <c r="AU58" s="116">
        <v>41.76</v>
      </c>
      <c r="AV58" s="44">
        <v>57.73</v>
      </c>
      <c r="AW58" s="113">
        <v>41.26</v>
      </c>
      <c r="AX58" s="44">
        <v>57.04</v>
      </c>
      <c r="AY58" s="113">
        <v>41.51</v>
      </c>
      <c r="AZ58" s="44">
        <v>57.39</v>
      </c>
      <c r="BA58" s="113">
        <v>38.909999999999997</v>
      </c>
      <c r="BB58" s="44">
        <v>53.79</v>
      </c>
      <c r="BC58" s="14"/>
      <c r="BD58" s="14"/>
      <c r="BE58" s="14"/>
      <c r="BF58" s="14"/>
      <c r="BG58" s="113">
        <v>41.76</v>
      </c>
      <c r="BH58" s="44">
        <v>57.73</v>
      </c>
      <c r="BI58" s="59"/>
      <c r="BJ58" s="179"/>
    </row>
    <row r="59" spans="1:62" s="72" customFormat="1" ht="14.45" customHeight="1" x14ac:dyDescent="0.25">
      <c r="A59" s="18">
        <v>7891045031455</v>
      </c>
      <c r="B59" s="18">
        <v>1211003650034</v>
      </c>
      <c r="C59" s="11">
        <v>522717060055503</v>
      </c>
      <c r="D59" s="35" t="s">
        <v>745</v>
      </c>
      <c r="E59" s="92">
        <v>2</v>
      </c>
      <c r="F59" s="19" t="s">
        <v>118</v>
      </c>
      <c r="G59" s="19" t="s">
        <v>998</v>
      </c>
      <c r="H59" s="32" t="s">
        <v>292</v>
      </c>
      <c r="I59" s="13" t="s">
        <v>340</v>
      </c>
      <c r="J59" s="32" t="s">
        <v>62</v>
      </c>
      <c r="K59" s="41">
        <v>30049039</v>
      </c>
      <c r="L59" s="41" t="s">
        <v>358</v>
      </c>
      <c r="M59" s="41" t="s">
        <v>363</v>
      </c>
      <c r="N59" s="41" t="s">
        <v>396</v>
      </c>
      <c r="O59" s="41" t="s">
        <v>459</v>
      </c>
      <c r="P59" s="41" t="s">
        <v>508</v>
      </c>
      <c r="Q59" s="41" t="s">
        <v>527</v>
      </c>
      <c r="R59" s="41" t="s">
        <v>579</v>
      </c>
      <c r="S59" s="41" t="s">
        <v>212</v>
      </c>
      <c r="T59" s="41" t="s">
        <v>361</v>
      </c>
      <c r="U59" s="41" t="s">
        <v>361</v>
      </c>
      <c r="V59" s="41" t="s">
        <v>359</v>
      </c>
      <c r="W59" s="41" t="s">
        <v>672</v>
      </c>
      <c r="X59" s="113">
        <v>89.29</v>
      </c>
      <c r="Y59" s="44">
        <v>123.43</v>
      </c>
      <c r="Z59" s="116">
        <v>87.12</v>
      </c>
      <c r="AA59" s="44">
        <v>120.43</v>
      </c>
      <c r="AB59" s="113">
        <v>86.07</v>
      </c>
      <c r="AC59" s="44">
        <v>118.98</v>
      </c>
      <c r="AD59" s="113">
        <v>86.59</v>
      </c>
      <c r="AE59" s="44">
        <v>119.7</v>
      </c>
      <c r="AF59" s="113">
        <v>81.17</v>
      </c>
      <c r="AG59" s="44">
        <v>112.21</v>
      </c>
      <c r="AH59" s="14"/>
      <c r="AI59" s="14"/>
      <c r="AJ59" s="14"/>
      <c r="AK59" s="14"/>
      <c r="AL59" s="113">
        <v>87.12</v>
      </c>
      <c r="AM59" s="44">
        <v>120.43</v>
      </c>
      <c r="AN59" s="59"/>
      <c r="AO59" s="156"/>
      <c r="AP59" s="158"/>
      <c r="AQ59" s="18">
        <v>7891045031455</v>
      </c>
      <c r="AR59"/>
      <c r="AS59" s="113">
        <v>85.59</v>
      </c>
      <c r="AT59" s="44">
        <v>118.32</v>
      </c>
      <c r="AU59" s="116">
        <v>83.5</v>
      </c>
      <c r="AV59" s="44">
        <v>115.43</v>
      </c>
      <c r="AW59" s="113">
        <v>82.49</v>
      </c>
      <c r="AX59" s="44">
        <v>114.04</v>
      </c>
      <c r="AY59" s="113">
        <v>82.99</v>
      </c>
      <c r="AZ59" s="44">
        <v>114.73</v>
      </c>
      <c r="BA59" s="113">
        <v>77.81</v>
      </c>
      <c r="BB59" s="44">
        <v>107.57</v>
      </c>
      <c r="BC59" s="14"/>
      <c r="BD59" s="14"/>
      <c r="BE59" s="14"/>
      <c r="BF59" s="14"/>
      <c r="BG59" s="113">
        <v>83.5</v>
      </c>
      <c r="BH59" s="44">
        <v>115.43</v>
      </c>
      <c r="BI59" s="59"/>
      <c r="BJ59" s="179"/>
    </row>
    <row r="60" spans="1:62" ht="14.45" customHeight="1" x14ac:dyDescent="0.25">
      <c r="A60" s="18">
        <v>7891045006217</v>
      </c>
      <c r="B60" s="18">
        <v>1211001060061</v>
      </c>
      <c r="C60" s="11">
        <v>522701202117317</v>
      </c>
      <c r="D60" s="35" t="s">
        <v>923</v>
      </c>
      <c r="E60" s="92">
        <v>2</v>
      </c>
      <c r="F60" s="19" t="s">
        <v>119</v>
      </c>
      <c r="G60" s="19" t="s">
        <v>120</v>
      </c>
      <c r="H60" s="32" t="s">
        <v>293</v>
      </c>
      <c r="I60" s="13" t="s">
        <v>340</v>
      </c>
      <c r="J60" s="32" t="s">
        <v>62</v>
      </c>
      <c r="K60" s="41">
        <v>30049064</v>
      </c>
      <c r="L60" s="41" t="s">
        <v>358</v>
      </c>
      <c r="M60" s="41" t="s">
        <v>364</v>
      </c>
      <c r="N60" s="41" t="s">
        <v>397</v>
      </c>
      <c r="O60" s="41">
        <v>3182</v>
      </c>
      <c r="P60" s="41" t="s">
        <v>599</v>
      </c>
      <c r="Q60" s="41" t="s">
        <v>528</v>
      </c>
      <c r="R60" s="41" t="s">
        <v>579</v>
      </c>
      <c r="S60" s="41" t="s">
        <v>359</v>
      </c>
      <c r="T60" s="41" t="s">
        <v>587</v>
      </c>
      <c r="U60" s="41" t="s">
        <v>361</v>
      </c>
      <c r="V60" s="41">
        <v>90213912</v>
      </c>
      <c r="W60" s="41" t="s">
        <v>667</v>
      </c>
      <c r="X60" s="113">
        <v>444.56</v>
      </c>
      <c r="Y60" s="44">
        <v>614.58000000000004</v>
      </c>
      <c r="Z60" s="116">
        <v>433.72</v>
      </c>
      <c r="AA60" s="44">
        <v>599.59</v>
      </c>
      <c r="AB60" s="113">
        <v>428.5</v>
      </c>
      <c r="AC60" s="44">
        <v>592.38</v>
      </c>
      <c r="AD60" s="113">
        <v>431.09</v>
      </c>
      <c r="AE60" s="44">
        <v>595.96</v>
      </c>
      <c r="AF60" s="113">
        <v>404.15</v>
      </c>
      <c r="AG60" s="44">
        <v>558.71</v>
      </c>
      <c r="AH60" s="14"/>
      <c r="AI60" s="14"/>
      <c r="AJ60" s="14"/>
      <c r="AK60" s="14"/>
      <c r="AL60" s="113">
        <v>433.72</v>
      </c>
      <c r="AM60" s="44">
        <v>599.59</v>
      </c>
      <c r="AN60" s="59"/>
      <c r="AO60" s="156"/>
      <c r="AP60" s="158"/>
      <c r="AQ60" s="18">
        <v>7891045006217</v>
      </c>
      <c r="AS60" s="113">
        <v>426.11</v>
      </c>
      <c r="AT60" s="44">
        <v>589.07000000000005</v>
      </c>
      <c r="AU60" s="116">
        <v>415.72</v>
      </c>
      <c r="AV60" s="44">
        <v>574.71</v>
      </c>
      <c r="AW60" s="113">
        <v>410.71</v>
      </c>
      <c r="AX60" s="44">
        <v>567.78</v>
      </c>
      <c r="AY60" s="113">
        <v>413.2</v>
      </c>
      <c r="AZ60" s="44">
        <v>571.22</v>
      </c>
      <c r="BA60" s="113">
        <v>387.38</v>
      </c>
      <c r="BB60" s="44">
        <v>535.53</v>
      </c>
      <c r="BC60" s="14"/>
      <c r="BD60" s="14"/>
      <c r="BE60" s="14"/>
      <c r="BF60" s="14"/>
      <c r="BG60" s="113">
        <v>415.72</v>
      </c>
      <c r="BH60" s="44">
        <v>574.71</v>
      </c>
      <c r="BI60" s="59"/>
      <c r="BJ60" s="179"/>
    </row>
    <row r="61" spans="1:62" ht="14.45" customHeight="1" x14ac:dyDescent="0.25">
      <c r="A61" s="18">
        <v>7891045006231</v>
      </c>
      <c r="B61" s="18">
        <v>1211001060078</v>
      </c>
      <c r="C61" s="11">
        <v>522701201110319</v>
      </c>
      <c r="D61" s="35" t="s">
        <v>932</v>
      </c>
      <c r="E61" s="92">
        <v>2</v>
      </c>
      <c r="F61" s="19" t="s">
        <v>119</v>
      </c>
      <c r="G61" s="19" t="s">
        <v>121</v>
      </c>
      <c r="H61" s="32" t="s">
        <v>293</v>
      </c>
      <c r="I61" s="13" t="s">
        <v>340</v>
      </c>
      <c r="J61" s="32" t="s">
        <v>62</v>
      </c>
      <c r="K61" s="41">
        <v>30049069</v>
      </c>
      <c r="L61" s="41" t="s">
        <v>358</v>
      </c>
      <c r="M61" s="41" t="s">
        <v>364</v>
      </c>
      <c r="N61" s="41" t="s">
        <v>397</v>
      </c>
      <c r="O61" s="41">
        <v>3182</v>
      </c>
      <c r="P61" s="41" t="s">
        <v>599</v>
      </c>
      <c r="Q61" s="41" t="s">
        <v>528</v>
      </c>
      <c r="R61" s="41" t="s">
        <v>579</v>
      </c>
      <c r="S61" s="41" t="s">
        <v>359</v>
      </c>
      <c r="T61" s="41" t="s">
        <v>587</v>
      </c>
      <c r="U61" s="41" t="s">
        <v>361</v>
      </c>
      <c r="V61" s="41">
        <v>90213904</v>
      </c>
      <c r="W61" s="41" t="s">
        <v>667</v>
      </c>
      <c r="X61" s="113">
        <v>494</v>
      </c>
      <c r="Y61" s="44">
        <v>682.93</v>
      </c>
      <c r="Z61" s="116">
        <v>481.95</v>
      </c>
      <c r="AA61" s="44">
        <v>666.27</v>
      </c>
      <c r="AB61" s="113">
        <v>476.15</v>
      </c>
      <c r="AC61" s="44">
        <v>658.25</v>
      </c>
      <c r="AD61" s="113">
        <v>479.03</v>
      </c>
      <c r="AE61" s="44">
        <v>662.23</v>
      </c>
      <c r="AF61" s="113">
        <v>449.09</v>
      </c>
      <c r="AG61" s="44">
        <v>620.84</v>
      </c>
      <c r="AH61" s="14"/>
      <c r="AI61" s="14"/>
      <c r="AJ61" s="14"/>
      <c r="AK61" s="14"/>
      <c r="AL61" s="113">
        <v>481.95</v>
      </c>
      <c r="AM61" s="44">
        <v>666.27</v>
      </c>
      <c r="AN61" s="59"/>
      <c r="AO61" s="156"/>
      <c r="AP61" s="158"/>
      <c r="AQ61" s="18">
        <v>7891045006231</v>
      </c>
      <c r="AS61" s="113">
        <v>473.5</v>
      </c>
      <c r="AT61" s="44">
        <v>654.59</v>
      </c>
      <c r="AU61" s="116">
        <v>461.95</v>
      </c>
      <c r="AV61" s="44">
        <v>638.62</v>
      </c>
      <c r="AW61" s="113">
        <v>456.38</v>
      </c>
      <c r="AX61" s="44">
        <v>630.91999999999996</v>
      </c>
      <c r="AY61" s="113">
        <v>459.15</v>
      </c>
      <c r="AZ61" s="44">
        <v>634.75</v>
      </c>
      <c r="BA61" s="113">
        <v>430.45</v>
      </c>
      <c r="BB61" s="44">
        <v>595.07000000000005</v>
      </c>
      <c r="BC61" s="14"/>
      <c r="BD61" s="14"/>
      <c r="BE61" s="14"/>
      <c r="BF61" s="14"/>
      <c r="BG61" s="113">
        <v>461.95</v>
      </c>
      <c r="BH61" s="44">
        <v>638.62</v>
      </c>
      <c r="BI61" s="59"/>
      <c r="BJ61" s="179"/>
    </row>
    <row r="62" spans="1:62" ht="14.45" customHeight="1" x14ac:dyDescent="0.25">
      <c r="A62" s="18">
        <v>7891045000895</v>
      </c>
      <c r="B62" s="18">
        <v>1211000280015</v>
      </c>
      <c r="C62" s="11">
        <v>522701301115312</v>
      </c>
      <c r="D62" s="35" t="s">
        <v>746</v>
      </c>
      <c r="E62" s="92">
        <v>3</v>
      </c>
      <c r="F62" s="19" t="s">
        <v>122</v>
      </c>
      <c r="G62" s="19" t="s">
        <v>123</v>
      </c>
      <c r="H62" s="32" t="s">
        <v>294</v>
      </c>
      <c r="I62" s="13" t="s">
        <v>340</v>
      </c>
      <c r="J62" s="32" t="s">
        <v>62</v>
      </c>
      <c r="K62" s="41">
        <v>30066000</v>
      </c>
      <c r="L62" s="41" t="s">
        <v>358</v>
      </c>
      <c r="M62" s="41" t="s">
        <v>364</v>
      </c>
      <c r="N62" s="41" t="s">
        <v>398</v>
      </c>
      <c r="O62" s="41" t="s">
        <v>460</v>
      </c>
      <c r="P62" s="41" t="s">
        <v>509</v>
      </c>
      <c r="Q62" s="41" t="s">
        <v>529</v>
      </c>
      <c r="R62" s="41" t="s">
        <v>361</v>
      </c>
      <c r="S62" s="41" t="s">
        <v>359</v>
      </c>
      <c r="T62" s="41" t="s">
        <v>361</v>
      </c>
      <c r="U62" s="41" t="s">
        <v>361</v>
      </c>
      <c r="V62" s="41">
        <v>90213920</v>
      </c>
      <c r="W62" s="41" t="s">
        <v>1078</v>
      </c>
      <c r="X62" s="113">
        <v>18.39</v>
      </c>
      <c r="Y62" s="44">
        <v>25.42</v>
      </c>
      <c r="Z62" s="116">
        <v>17.95</v>
      </c>
      <c r="AA62" s="44">
        <v>24.81</v>
      </c>
      <c r="AB62" s="113">
        <v>17.73</v>
      </c>
      <c r="AC62" s="44">
        <v>24.51</v>
      </c>
      <c r="AD62" s="113">
        <v>17.84</v>
      </c>
      <c r="AE62" s="44">
        <v>24.66</v>
      </c>
      <c r="AF62" s="113">
        <v>16.72</v>
      </c>
      <c r="AG62" s="44">
        <v>23.11</v>
      </c>
      <c r="AH62" s="14"/>
      <c r="AI62" s="14"/>
      <c r="AJ62" s="14"/>
      <c r="AK62" s="14"/>
      <c r="AL62" s="113">
        <v>17.95</v>
      </c>
      <c r="AM62" s="44">
        <v>24.81</v>
      </c>
      <c r="AN62" s="59"/>
      <c r="AO62" s="156"/>
      <c r="AP62" s="158"/>
      <c r="AQ62" s="18">
        <v>7891045000895</v>
      </c>
      <c r="AS62" s="113">
        <v>17.63</v>
      </c>
      <c r="AT62" s="44">
        <v>24.37</v>
      </c>
      <c r="AU62" s="116">
        <v>17.2</v>
      </c>
      <c r="AV62" s="44">
        <v>23.78</v>
      </c>
      <c r="AW62" s="113">
        <v>16.989999999999998</v>
      </c>
      <c r="AX62" s="44">
        <v>23.49</v>
      </c>
      <c r="AY62" s="113">
        <v>17.100000000000001</v>
      </c>
      <c r="AZ62" s="44">
        <v>23.64</v>
      </c>
      <c r="BA62" s="113">
        <v>16.03</v>
      </c>
      <c r="BB62" s="44">
        <v>22.16</v>
      </c>
      <c r="BC62" s="14"/>
      <c r="BD62" s="14"/>
      <c r="BE62" s="14"/>
      <c r="BF62" s="14"/>
      <c r="BG62" s="113">
        <v>17.2</v>
      </c>
      <c r="BH62" s="44">
        <v>23.78</v>
      </c>
      <c r="BI62" s="59"/>
      <c r="BJ62" s="179"/>
    </row>
    <row r="63" spans="1:62" ht="14.45" customHeight="1" x14ac:dyDescent="0.25">
      <c r="A63" s="18">
        <v>7891045000987</v>
      </c>
      <c r="B63" s="18">
        <v>1211000280023</v>
      </c>
      <c r="C63" s="11">
        <v>522701302111310</v>
      </c>
      <c r="D63" s="35" t="s">
        <v>747</v>
      </c>
      <c r="E63" s="92">
        <v>3</v>
      </c>
      <c r="F63" s="19" t="s">
        <v>122</v>
      </c>
      <c r="G63" s="19" t="s">
        <v>124</v>
      </c>
      <c r="H63" s="32" t="s">
        <v>294</v>
      </c>
      <c r="I63" s="13" t="s">
        <v>340</v>
      </c>
      <c r="J63" s="32" t="s">
        <v>62</v>
      </c>
      <c r="K63" s="41">
        <v>30066000</v>
      </c>
      <c r="L63" s="41" t="s">
        <v>358</v>
      </c>
      <c r="M63" s="41" t="s">
        <v>364</v>
      </c>
      <c r="N63" s="41" t="s">
        <v>398</v>
      </c>
      <c r="O63" s="41" t="s">
        <v>460</v>
      </c>
      <c r="P63" s="41" t="s">
        <v>509</v>
      </c>
      <c r="Q63" s="41" t="s">
        <v>530</v>
      </c>
      <c r="R63" s="41" t="s">
        <v>361</v>
      </c>
      <c r="S63" s="41" t="s">
        <v>359</v>
      </c>
      <c r="T63" s="41" t="s">
        <v>361</v>
      </c>
      <c r="U63" s="41" t="s">
        <v>361</v>
      </c>
      <c r="V63" s="41">
        <v>90213939</v>
      </c>
      <c r="W63" s="41" t="s">
        <v>1078</v>
      </c>
      <c r="X63" s="113">
        <v>6.58</v>
      </c>
      <c r="Y63" s="44">
        <v>9.1</v>
      </c>
      <c r="Z63" s="116">
        <v>6.42</v>
      </c>
      <c r="AA63" s="44">
        <v>8.8699999999999992</v>
      </c>
      <c r="AB63" s="113">
        <v>6.34</v>
      </c>
      <c r="AC63" s="44">
        <v>8.76</v>
      </c>
      <c r="AD63" s="113">
        <v>6.38</v>
      </c>
      <c r="AE63" s="44">
        <v>8.82</v>
      </c>
      <c r="AF63" s="113">
        <v>5.98</v>
      </c>
      <c r="AG63" s="44">
        <v>8.27</v>
      </c>
      <c r="AH63" s="14"/>
      <c r="AI63" s="14"/>
      <c r="AJ63" s="14"/>
      <c r="AK63" s="14"/>
      <c r="AL63" s="113">
        <v>6.42</v>
      </c>
      <c r="AM63" s="44">
        <v>8.8699999999999992</v>
      </c>
      <c r="AN63" s="59"/>
      <c r="AO63" s="156"/>
      <c r="AP63" s="158"/>
      <c r="AQ63" s="18">
        <v>7891045000987</v>
      </c>
      <c r="AS63" s="113">
        <v>6.3</v>
      </c>
      <c r="AT63" s="44">
        <v>8.7100000000000009</v>
      </c>
      <c r="AU63" s="116">
        <v>6.15</v>
      </c>
      <c r="AV63" s="44">
        <v>8.5</v>
      </c>
      <c r="AW63" s="113">
        <v>6.07</v>
      </c>
      <c r="AX63" s="44">
        <v>8.39</v>
      </c>
      <c r="AY63" s="113">
        <v>6.11</v>
      </c>
      <c r="AZ63" s="44">
        <v>8.4499999999999993</v>
      </c>
      <c r="BA63" s="113">
        <v>5.73</v>
      </c>
      <c r="BB63" s="44">
        <v>7.92</v>
      </c>
      <c r="BC63" s="14"/>
      <c r="BD63" s="14"/>
      <c r="BE63" s="14"/>
      <c r="BF63" s="14"/>
      <c r="BG63" s="113">
        <v>6.15</v>
      </c>
      <c r="BH63" s="44">
        <v>8.5</v>
      </c>
      <c r="BI63" s="59"/>
      <c r="BJ63" s="179"/>
    </row>
    <row r="64" spans="1:62" ht="14.45" customHeight="1" x14ac:dyDescent="0.25">
      <c r="A64" s="18">
        <v>7891045028882</v>
      </c>
      <c r="B64" s="18">
        <v>1211003350022</v>
      </c>
      <c r="C64" s="11">
        <v>522716070048506</v>
      </c>
      <c r="D64" s="35" t="s">
        <v>748</v>
      </c>
      <c r="E64" s="92">
        <v>2</v>
      </c>
      <c r="F64" s="19" t="s">
        <v>280</v>
      </c>
      <c r="G64" s="19" t="s">
        <v>1030</v>
      </c>
      <c r="H64" s="32" t="s">
        <v>125</v>
      </c>
      <c r="I64" s="13" t="s">
        <v>340</v>
      </c>
      <c r="J64" s="32" t="s">
        <v>62</v>
      </c>
      <c r="K64" s="41">
        <v>30043994</v>
      </c>
      <c r="L64" s="41" t="s">
        <v>358</v>
      </c>
      <c r="M64" s="41" t="s">
        <v>362</v>
      </c>
      <c r="N64" s="41" t="s">
        <v>385</v>
      </c>
      <c r="O64" s="41" t="s">
        <v>450</v>
      </c>
      <c r="P64" s="41" t="s">
        <v>589</v>
      </c>
      <c r="Q64" s="41" t="s">
        <v>515</v>
      </c>
      <c r="R64" s="41" t="s">
        <v>361</v>
      </c>
      <c r="S64" s="41" t="s">
        <v>94</v>
      </c>
      <c r="T64" s="41" t="s">
        <v>361</v>
      </c>
      <c r="U64" s="41" t="s">
        <v>361</v>
      </c>
      <c r="V64" s="70">
        <v>90351460</v>
      </c>
      <c r="W64" s="41" t="s">
        <v>668</v>
      </c>
      <c r="X64" s="113">
        <v>528.4</v>
      </c>
      <c r="Y64" s="44">
        <v>730.48</v>
      </c>
      <c r="Z64" s="116">
        <v>515.52</v>
      </c>
      <c r="AA64" s="44">
        <v>712.67</v>
      </c>
      <c r="AB64" s="113">
        <v>509.3</v>
      </c>
      <c r="AC64" s="44">
        <v>704.08</v>
      </c>
      <c r="AD64" s="113">
        <v>512.39</v>
      </c>
      <c r="AE64" s="44">
        <v>708.35</v>
      </c>
      <c r="AF64" s="113">
        <v>480.37</v>
      </c>
      <c r="AG64" s="44">
        <v>664.08</v>
      </c>
      <c r="AH64" s="14"/>
      <c r="AI64" s="14"/>
      <c r="AJ64" s="14"/>
      <c r="AK64" s="14"/>
      <c r="AL64" s="113">
        <v>515.52</v>
      </c>
      <c r="AM64" s="44">
        <v>712.67</v>
      </c>
      <c r="AN64" s="59"/>
      <c r="AO64" s="156"/>
      <c r="AP64" s="158"/>
      <c r="AQ64" s="18">
        <v>7891045028882</v>
      </c>
      <c r="AS64" s="113">
        <v>506.47</v>
      </c>
      <c r="AT64" s="44">
        <v>700.17</v>
      </c>
      <c r="AU64" s="116">
        <v>494.12</v>
      </c>
      <c r="AV64" s="44">
        <v>683.09</v>
      </c>
      <c r="AW64" s="113">
        <v>488.17</v>
      </c>
      <c r="AX64" s="44">
        <v>674.87</v>
      </c>
      <c r="AY64" s="113">
        <v>491.13</v>
      </c>
      <c r="AZ64" s="44">
        <v>678.96</v>
      </c>
      <c r="BA64" s="113">
        <v>460.43</v>
      </c>
      <c r="BB64" s="44">
        <v>636.52</v>
      </c>
      <c r="BC64" s="14"/>
      <c r="BD64" s="14"/>
      <c r="BE64" s="14"/>
      <c r="BF64" s="14"/>
      <c r="BG64" s="113">
        <v>494.12</v>
      </c>
      <c r="BH64" s="44">
        <v>683.09</v>
      </c>
      <c r="BI64" s="59"/>
      <c r="BJ64" s="179"/>
    </row>
    <row r="65" spans="1:62" ht="14.45" customHeight="1" x14ac:dyDescent="0.25">
      <c r="A65" s="11">
        <v>7891268180275</v>
      </c>
      <c r="B65" s="11">
        <v>1211003860225</v>
      </c>
      <c r="C65" s="11">
        <v>522718100081803</v>
      </c>
      <c r="D65" s="35" t="s">
        <v>1097</v>
      </c>
      <c r="E65" s="92">
        <v>1</v>
      </c>
      <c r="F65" s="37" t="s">
        <v>1095</v>
      </c>
      <c r="G65" s="20" t="s">
        <v>1096</v>
      </c>
      <c r="H65" s="33" t="s">
        <v>295</v>
      </c>
      <c r="I65" s="13" t="s">
        <v>340</v>
      </c>
      <c r="J65" s="33" t="s">
        <v>62</v>
      </c>
      <c r="K65" s="41">
        <v>30049073</v>
      </c>
      <c r="L65" s="41" t="s">
        <v>358</v>
      </c>
      <c r="M65" s="41" t="s">
        <v>364</v>
      </c>
      <c r="N65" s="41" t="s">
        <v>399</v>
      </c>
      <c r="O65" s="159" t="s">
        <v>461</v>
      </c>
      <c r="P65" s="41" t="s">
        <v>596</v>
      </c>
      <c r="Q65" s="41" t="s">
        <v>532</v>
      </c>
      <c r="R65" s="41" t="s">
        <v>361</v>
      </c>
      <c r="S65" s="41" t="s">
        <v>359</v>
      </c>
      <c r="T65" s="41" t="s">
        <v>361</v>
      </c>
      <c r="U65" s="41" t="s">
        <v>361</v>
      </c>
      <c r="V65" s="160"/>
      <c r="W65" s="41" t="s">
        <v>667</v>
      </c>
      <c r="X65" s="113">
        <v>20.59</v>
      </c>
      <c r="Y65" s="44">
        <v>28.46</v>
      </c>
      <c r="Z65" s="116">
        <v>20.079999999999998</v>
      </c>
      <c r="AA65" s="44">
        <v>27.76</v>
      </c>
      <c r="AB65" s="113">
        <v>19.84</v>
      </c>
      <c r="AC65" s="44">
        <v>27.43</v>
      </c>
      <c r="AD65" s="113">
        <v>19.96</v>
      </c>
      <c r="AE65" s="44">
        <v>27.59</v>
      </c>
      <c r="AF65" s="113">
        <v>18.71</v>
      </c>
      <c r="AG65" s="44">
        <v>25.87</v>
      </c>
      <c r="AH65" s="14"/>
      <c r="AI65" s="14"/>
      <c r="AJ65" s="14"/>
      <c r="AK65" s="14"/>
      <c r="AL65" s="113">
        <v>20.079999999999998</v>
      </c>
      <c r="AM65" s="44">
        <v>27.76</v>
      </c>
      <c r="AN65" s="59"/>
      <c r="AO65" s="156"/>
      <c r="AP65" s="158"/>
      <c r="AQ65" s="11">
        <v>7891268180275</v>
      </c>
      <c r="AS65" s="113">
        <v>19.73</v>
      </c>
      <c r="AT65" s="44">
        <v>27.28</v>
      </c>
      <c r="AU65" s="116">
        <v>19.25</v>
      </c>
      <c r="AV65" s="44">
        <v>26.61</v>
      </c>
      <c r="AW65" s="113">
        <v>19.02</v>
      </c>
      <c r="AX65" s="44">
        <v>26.29</v>
      </c>
      <c r="AY65" s="113">
        <v>19.13</v>
      </c>
      <c r="AZ65" s="44">
        <v>26.45</v>
      </c>
      <c r="BA65" s="113">
        <v>17.940000000000001</v>
      </c>
      <c r="BB65" s="44">
        <v>24.8</v>
      </c>
      <c r="BC65" s="14"/>
      <c r="BD65" s="14"/>
      <c r="BE65" s="14"/>
      <c r="BF65" s="14"/>
      <c r="BG65" s="113">
        <v>19.25</v>
      </c>
      <c r="BH65" s="44">
        <v>26.61</v>
      </c>
      <c r="BI65" s="59"/>
      <c r="BJ65" s="179"/>
    </row>
    <row r="66" spans="1:62" ht="14.45" customHeight="1" x14ac:dyDescent="0.25">
      <c r="A66" s="11">
        <v>7891268144109</v>
      </c>
      <c r="B66" s="11">
        <v>1211003860020</v>
      </c>
      <c r="C66" s="11">
        <v>522717120067517</v>
      </c>
      <c r="D66" s="35" t="s">
        <v>749</v>
      </c>
      <c r="E66" s="92">
        <v>2</v>
      </c>
      <c r="F66" s="37" t="s">
        <v>126</v>
      </c>
      <c r="G66" s="20" t="s">
        <v>127</v>
      </c>
      <c r="H66" s="33" t="s">
        <v>295</v>
      </c>
      <c r="I66" s="13" t="s">
        <v>340</v>
      </c>
      <c r="J66" s="33" t="s">
        <v>63</v>
      </c>
      <c r="K66" s="41">
        <v>30049073</v>
      </c>
      <c r="L66" s="41" t="s">
        <v>380</v>
      </c>
      <c r="M66" s="41" t="s">
        <v>364</v>
      </c>
      <c r="N66" s="41" t="s">
        <v>399</v>
      </c>
      <c r="O66" s="41" t="s">
        <v>461</v>
      </c>
      <c r="P66" s="41" t="s">
        <v>596</v>
      </c>
      <c r="Q66" s="41" t="s">
        <v>531</v>
      </c>
      <c r="R66" s="41" t="s">
        <v>361</v>
      </c>
      <c r="S66" s="41" t="s">
        <v>359</v>
      </c>
      <c r="T66" s="41" t="s">
        <v>361</v>
      </c>
      <c r="U66" s="41" t="s">
        <v>361</v>
      </c>
      <c r="V66" s="41">
        <v>90131860</v>
      </c>
      <c r="W66" s="41" t="s">
        <v>671</v>
      </c>
      <c r="X66" s="113">
        <v>28.93</v>
      </c>
      <c r="Y66" s="44">
        <v>38.51</v>
      </c>
      <c r="Z66" s="116">
        <v>28.12</v>
      </c>
      <c r="AA66" s="44">
        <v>37.46</v>
      </c>
      <c r="AB66" s="113">
        <v>27.73</v>
      </c>
      <c r="AC66" s="44">
        <v>36.96</v>
      </c>
      <c r="AD66" s="113">
        <v>27.92</v>
      </c>
      <c r="AE66" s="44">
        <v>37.21</v>
      </c>
      <c r="AF66" s="113">
        <v>25.93</v>
      </c>
      <c r="AG66" s="44">
        <v>34.64</v>
      </c>
      <c r="AH66" s="14"/>
      <c r="AI66" s="14"/>
      <c r="AJ66" s="14"/>
      <c r="AK66" s="14"/>
      <c r="AL66" s="113">
        <v>24.43</v>
      </c>
      <c r="AM66" s="44">
        <v>33.770000000000003</v>
      </c>
      <c r="AN66" s="59"/>
      <c r="AO66" s="156"/>
      <c r="AP66" s="158"/>
      <c r="AQ66" s="11">
        <v>7891268144109</v>
      </c>
      <c r="AS66" s="113">
        <v>27.73</v>
      </c>
      <c r="AT66" s="44">
        <v>36.909999999999997</v>
      </c>
      <c r="AU66" s="116">
        <v>26.95</v>
      </c>
      <c r="AV66" s="44">
        <v>35.909999999999997</v>
      </c>
      <c r="AW66" s="113">
        <v>26.58</v>
      </c>
      <c r="AX66" s="44">
        <v>35.43</v>
      </c>
      <c r="AY66" s="113">
        <v>26.76</v>
      </c>
      <c r="AZ66" s="44">
        <v>35.659999999999997</v>
      </c>
      <c r="BA66" s="113">
        <v>24.85</v>
      </c>
      <c r="BB66" s="44">
        <v>33.19</v>
      </c>
      <c r="BC66" s="14"/>
      <c r="BD66" s="14"/>
      <c r="BE66" s="14"/>
      <c r="BF66" s="14"/>
      <c r="BG66" s="113">
        <v>23.42</v>
      </c>
      <c r="BH66" s="44">
        <v>32.380000000000003</v>
      </c>
      <c r="BI66" s="59"/>
      <c r="BJ66" s="179"/>
    </row>
    <row r="67" spans="1:62" ht="14.45" customHeight="1" x14ac:dyDescent="0.25">
      <c r="A67" s="11">
        <v>7891268144086</v>
      </c>
      <c r="B67" s="11">
        <v>1211003860039</v>
      </c>
      <c r="C67" s="11">
        <v>522717120067317</v>
      </c>
      <c r="D67" s="35" t="s">
        <v>750</v>
      </c>
      <c r="E67" s="92">
        <v>1</v>
      </c>
      <c r="F67" s="20" t="s">
        <v>126</v>
      </c>
      <c r="G67" s="20" t="s">
        <v>128</v>
      </c>
      <c r="H67" s="33" t="s">
        <v>295</v>
      </c>
      <c r="I67" s="13" t="s">
        <v>340</v>
      </c>
      <c r="J67" s="33" t="s">
        <v>62</v>
      </c>
      <c r="K67" s="41">
        <v>30049073</v>
      </c>
      <c r="L67" s="41" t="s">
        <v>358</v>
      </c>
      <c r="M67" s="41" t="s">
        <v>364</v>
      </c>
      <c r="N67" s="41" t="s">
        <v>399</v>
      </c>
      <c r="O67" s="41" t="s">
        <v>461</v>
      </c>
      <c r="P67" s="41" t="s">
        <v>596</v>
      </c>
      <c r="Q67" s="41" t="s">
        <v>532</v>
      </c>
      <c r="R67" s="41" t="s">
        <v>361</v>
      </c>
      <c r="S67" s="41" t="s">
        <v>359</v>
      </c>
      <c r="T67" s="41" t="s">
        <v>361</v>
      </c>
      <c r="U67" s="41" t="s">
        <v>361</v>
      </c>
      <c r="V67" s="41">
        <v>90131819</v>
      </c>
      <c r="W67" s="41" t="s">
        <v>667</v>
      </c>
      <c r="X67" s="113">
        <v>24.13</v>
      </c>
      <c r="Y67" s="44">
        <v>33.36</v>
      </c>
      <c r="Z67" s="116">
        <v>23.54</v>
      </c>
      <c r="AA67" s="44">
        <v>32.54</v>
      </c>
      <c r="AB67" s="113">
        <v>23.25</v>
      </c>
      <c r="AC67" s="44">
        <v>32.14</v>
      </c>
      <c r="AD67" s="113">
        <v>23.39</v>
      </c>
      <c r="AE67" s="44">
        <v>32.340000000000003</v>
      </c>
      <c r="AF67" s="113">
        <v>21.93</v>
      </c>
      <c r="AG67" s="44">
        <v>30.32</v>
      </c>
      <c r="AH67" s="14"/>
      <c r="AI67" s="14"/>
      <c r="AJ67" s="14"/>
      <c r="AK67" s="14"/>
      <c r="AL67" s="113">
        <v>23.54</v>
      </c>
      <c r="AM67" s="44">
        <v>32.54</v>
      </c>
      <c r="AN67" s="59"/>
      <c r="AO67" s="156"/>
      <c r="AP67" s="158"/>
      <c r="AQ67" s="11">
        <v>7891268144086</v>
      </c>
      <c r="AS67" s="113">
        <v>23.12</v>
      </c>
      <c r="AT67" s="44">
        <v>31.96</v>
      </c>
      <c r="AU67" s="116">
        <v>22.56</v>
      </c>
      <c r="AV67" s="44">
        <v>31.19</v>
      </c>
      <c r="AW67" s="113">
        <v>22.29</v>
      </c>
      <c r="AX67" s="44">
        <v>30.81</v>
      </c>
      <c r="AY67" s="113">
        <v>22.42</v>
      </c>
      <c r="AZ67" s="44">
        <v>30.99</v>
      </c>
      <c r="BA67" s="113">
        <v>21.02</v>
      </c>
      <c r="BB67" s="44">
        <v>29.06</v>
      </c>
      <c r="BC67" s="14"/>
      <c r="BD67" s="14"/>
      <c r="BE67" s="14"/>
      <c r="BF67" s="14"/>
      <c r="BG67" s="113">
        <v>22.56</v>
      </c>
      <c r="BH67" s="44">
        <v>31.19</v>
      </c>
      <c r="BI67" s="59"/>
      <c r="BJ67" s="179"/>
    </row>
    <row r="68" spans="1:62" ht="14.45" customHeight="1" x14ac:dyDescent="0.25">
      <c r="A68" s="11">
        <v>7891268144024</v>
      </c>
      <c r="B68" s="11">
        <v>1211003860047</v>
      </c>
      <c r="C68" s="11">
        <v>522717120067417</v>
      </c>
      <c r="D68" s="35" t="s">
        <v>751</v>
      </c>
      <c r="E68" s="92">
        <v>1</v>
      </c>
      <c r="F68" s="20" t="s">
        <v>126</v>
      </c>
      <c r="G68" s="20" t="s">
        <v>129</v>
      </c>
      <c r="H68" s="33" t="s">
        <v>295</v>
      </c>
      <c r="I68" s="13" t="s">
        <v>340</v>
      </c>
      <c r="J68" s="33" t="s">
        <v>62</v>
      </c>
      <c r="K68" s="41">
        <v>30049073</v>
      </c>
      <c r="L68" s="41" t="s">
        <v>358</v>
      </c>
      <c r="M68" s="41" t="s">
        <v>364</v>
      </c>
      <c r="N68" s="41" t="s">
        <v>399</v>
      </c>
      <c r="O68" s="41" t="s">
        <v>461</v>
      </c>
      <c r="P68" s="41" t="s">
        <v>596</v>
      </c>
      <c r="Q68" s="41" t="s">
        <v>532</v>
      </c>
      <c r="R68" s="41" t="s">
        <v>361</v>
      </c>
      <c r="S68" s="41" t="s">
        <v>359</v>
      </c>
      <c r="T68" s="41" t="s">
        <v>361</v>
      </c>
      <c r="U68" s="41" t="s">
        <v>361</v>
      </c>
      <c r="V68" s="41">
        <v>90131843</v>
      </c>
      <c r="W68" s="41" t="s">
        <v>667</v>
      </c>
      <c r="X68" s="113">
        <v>37.1</v>
      </c>
      <c r="Y68" s="44">
        <v>51.29</v>
      </c>
      <c r="Z68" s="116">
        <v>36.19</v>
      </c>
      <c r="AA68" s="44">
        <v>50.03</v>
      </c>
      <c r="AB68" s="113">
        <v>35.76</v>
      </c>
      <c r="AC68" s="44">
        <v>49.44</v>
      </c>
      <c r="AD68" s="113">
        <v>35.97</v>
      </c>
      <c r="AE68" s="44">
        <v>49.73</v>
      </c>
      <c r="AF68" s="113">
        <v>33.72</v>
      </c>
      <c r="AG68" s="44">
        <v>46.62</v>
      </c>
      <c r="AH68" s="14"/>
      <c r="AI68" s="14"/>
      <c r="AJ68" s="14"/>
      <c r="AK68" s="14"/>
      <c r="AL68" s="113">
        <v>36.19</v>
      </c>
      <c r="AM68" s="44">
        <v>50.03</v>
      </c>
      <c r="AN68" s="59"/>
      <c r="AO68" s="156"/>
      <c r="AP68" s="158"/>
      <c r="AQ68" s="11">
        <v>7891268144024</v>
      </c>
      <c r="AS68" s="113">
        <v>35.56</v>
      </c>
      <c r="AT68" s="44">
        <v>49.16</v>
      </c>
      <c r="AU68" s="116">
        <v>34.69</v>
      </c>
      <c r="AV68" s="44">
        <v>47.96</v>
      </c>
      <c r="AW68" s="113">
        <v>34.270000000000003</v>
      </c>
      <c r="AX68" s="44">
        <v>47.38</v>
      </c>
      <c r="AY68" s="113">
        <v>34.479999999999997</v>
      </c>
      <c r="AZ68" s="44">
        <v>47.67</v>
      </c>
      <c r="BA68" s="113">
        <v>32.32</v>
      </c>
      <c r="BB68" s="44">
        <v>44.68</v>
      </c>
      <c r="BC68" s="14"/>
      <c r="BD68" s="14"/>
      <c r="BE68" s="14"/>
      <c r="BF68" s="14"/>
      <c r="BG68" s="113">
        <v>34.69</v>
      </c>
      <c r="BH68" s="44">
        <v>47.96</v>
      </c>
      <c r="BI68" s="59"/>
      <c r="BJ68" s="179"/>
    </row>
    <row r="69" spans="1:62" ht="14.45" customHeight="1" x14ac:dyDescent="0.25">
      <c r="A69" s="11">
        <v>7891268144048</v>
      </c>
      <c r="B69" s="11">
        <v>1211003860217</v>
      </c>
      <c r="C69" s="11">
        <v>522717120067017</v>
      </c>
      <c r="D69" s="35" t="s">
        <v>752</v>
      </c>
      <c r="E69" s="92">
        <v>1</v>
      </c>
      <c r="F69" s="20" t="s">
        <v>126</v>
      </c>
      <c r="G69" s="20" t="s">
        <v>130</v>
      </c>
      <c r="H69" s="33" t="s">
        <v>295</v>
      </c>
      <c r="I69" s="13" t="s">
        <v>340</v>
      </c>
      <c r="J69" s="33" t="s">
        <v>62</v>
      </c>
      <c r="K69" s="41">
        <v>30049073</v>
      </c>
      <c r="L69" s="41" t="s">
        <v>358</v>
      </c>
      <c r="M69" s="41" t="s">
        <v>364</v>
      </c>
      <c r="N69" s="41" t="s">
        <v>399</v>
      </c>
      <c r="O69" s="41" t="s">
        <v>461</v>
      </c>
      <c r="P69" s="41" t="s">
        <v>596</v>
      </c>
      <c r="Q69" s="41" t="s">
        <v>532</v>
      </c>
      <c r="R69" s="41" t="s">
        <v>361</v>
      </c>
      <c r="S69" s="41" t="s">
        <v>359</v>
      </c>
      <c r="T69" s="41" t="s">
        <v>361</v>
      </c>
      <c r="U69" s="41" t="s">
        <v>361</v>
      </c>
      <c r="V69" s="41">
        <v>90131800</v>
      </c>
      <c r="W69" s="41" t="s">
        <v>667</v>
      </c>
      <c r="X69" s="113">
        <v>27.04</v>
      </c>
      <c r="Y69" s="44">
        <v>37.380000000000003</v>
      </c>
      <c r="Z69" s="116">
        <v>26.39</v>
      </c>
      <c r="AA69" s="44">
        <v>36.479999999999997</v>
      </c>
      <c r="AB69" s="113">
        <v>26.07</v>
      </c>
      <c r="AC69" s="44">
        <v>36.04</v>
      </c>
      <c r="AD69" s="113">
        <v>26.23</v>
      </c>
      <c r="AE69" s="44">
        <v>36.26</v>
      </c>
      <c r="AF69" s="113">
        <v>24.59</v>
      </c>
      <c r="AG69" s="44">
        <v>33.99</v>
      </c>
      <c r="AH69" s="14"/>
      <c r="AI69" s="14"/>
      <c r="AJ69" s="14"/>
      <c r="AK69" s="14"/>
      <c r="AL69" s="113">
        <v>26.39</v>
      </c>
      <c r="AM69" s="44">
        <v>36.479999999999997</v>
      </c>
      <c r="AN69" s="59"/>
      <c r="AO69" s="156"/>
      <c r="AP69" s="158"/>
      <c r="AQ69" s="11">
        <v>7891268144048</v>
      </c>
      <c r="AS69" s="113">
        <v>25.92</v>
      </c>
      <c r="AT69" s="44">
        <v>35.83</v>
      </c>
      <c r="AU69" s="116">
        <v>25.29</v>
      </c>
      <c r="AV69" s="44">
        <v>34.96</v>
      </c>
      <c r="AW69" s="113">
        <v>24.99</v>
      </c>
      <c r="AX69" s="44">
        <v>34.549999999999997</v>
      </c>
      <c r="AY69" s="113">
        <v>25.14</v>
      </c>
      <c r="AZ69" s="44">
        <v>34.75</v>
      </c>
      <c r="BA69" s="113">
        <v>23.57</v>
      </c>
      <c r="BB69" s="44">
        <v>32.58</v>
      </c>
      <c r="BC69" s="14"/>
      <c r="BD69" s="14"/>
      <c r="BE69" s="14"/>
      <c r="BF69" s="14"/>
      <c r="BG69" s="113">
        <v>25.29</v>
      </c>
      <c r="BH69" s="44">
        <v>34.96</v>
      </c>
      <c r="BI69" s="59"/>
      <c r="BJ69" s="179"/>
    </row>
    <row r="70" spans="1:62" ht="14.45" customHeight="1" x14ac:dyDescent="0.25">
      <c r="A70" s="11">
        <v>7891268144123</v>
      </c>
      <c r="B70" s="11">
        <v>1211003860128</v>
      </c>
      <c r="C70" s="11">
        <v>522717120067717</v>
      </c>
      <c r="D70" s="35" t="s">
        <v>753</v>
      </c>
      <c r="E70" s="92">
        <v>1</v>
      </c>
      <c r="F70" s="20" t="s">
        <v>126</v>
      </c>
      <c r="G70" s="20" t="s">
        <v>131</v>
      </c>
      <c r="H70" s="33" t="s">
        <v>295</v>
      </c>
      <c r="I70" s="13" t="s">
        <v>340</v>
      </c>
      <c r="J70" s="33" t="s">
        <v>62</v>
      </c>
      <c r="K70" s="41">
        <v>30049073</v>
      </c>
      <c r="L70" s="41" t="s">
        <v>358</v>
      </c>
      <c r="M70" s="41" t="s">
        <v>364</v>
      </c>
      <c r="N70" s="41" t="s">
        <v>399</v>
      </c>
      <c r="O70" s="41" t="s">
        <v>461</v>
      </c>
      <c r="P70" s="41" t="s">
        <v>596</v>
      </c>
      <c r="Q70" s="41" t="s">
        <v>532</v>
      </c>
      <c r="R70" s="41" t="s">
        <v>361</v>
      </c>
      <c r="S70" s="41" t="s">
        <v>359</v>
      </c>
      <c r="T70" s="41" t="s">
        <v>361</v>
      </c>
      <c r="U70" s="41" t="s">
        <v>361</v>
      </c>
      <c r="V70" s="41">
        <v>90131835</v>
      </c>
      <c r="W70" s="41" t="s">
        <v>667</v>
      </c>
      <c r="X70" s="113">
        <v>26.24</v>
      </c>
      <c r="Y70" s="44">
        <v>36.28</v>
      </c>
      <c r="Z70" s="116">
        <v>25.6</v>
      </c>
      <c r="AA70" s="44">
        <v>35.39</v>
      </c>
      <c r="AB70" s="113">
        <v>25.29</v>
      </c>
      <c r="AC70" s="44">
        <v>34.96</v>
      </c>
      <c r="AD70" s="113">
        <v>25.45</v>
      </c>
      <c r="AE70" s="44">
        <v>35.18</v>
      </c>
      <c r="AF70" s="113">
        <v>23.86</v>
      </c>
      <c r="AG70" s="44">
        <v>32.99</v>
      </c>
      <c r="AH70" s="14"/>
      <c r="AI70" s="14"/>
      <c r="AJ70" s="14"/>
      <c r="AK70" s="14"/>
      <c r="AL70" s="113">
        <v>25.6</v>
      </c>
      <c r="AM70" s="44">
        <v>35.39</v>
      </c>
      <c r="AN70" s="59"/>
      <c r="AO70" s="156"/>
      <c r="AP70" s="158"/>
      <c r="AQ70" s="11">
        <v>7891268144123</v>
      </c>
      <c r="AS70" s="113">
        <v>25.15</v>
      </c>
      <c r="AT70" s="44">
        <v>34.770000000000003</v>
      </c>
      <c r="AU70" s="116">
        <v>24.54</v>
      </c>
      <c r="AV70" s="44">
        <v>33.93</v>
      </c>
      <c r="AW70" s="113">
        <v>24.24</v>
      </c>
      <c r="AX70" s="44">
        <v>33.51</v>
      </c>
      <c r="AY70" s="113">
        <v>24.39</v>
      </c>
      <c r="AZ70" s="44">
        <v>33.72</v>
      </c>
      <c r="BA70" s="113">
        <v>22.87</v>
      </c>
      <c r="BB70" s="44">
        <v>31.62</v>
      </c>
      <c r="BC70" s="14"/>
      <c r="BD70" s="14"/>
      <c r="BE70" s="14"/>
      <c r="BF70" s="14"/>
      <c r="BG70" s="113">
        <v>24.54</v>
      </c>
      <c r="BH70" s="44">
        <v>33.93</v>
      </c>
      <c r="BI70" s="59"/>
      <c r="BJ70" s="179"/>
    </row>
    <row r="71" spans="1:62" s="72" customFormat="1" ht="14.45" customHeight="1" x14ac:dyDescent="0.25">
      <c r="A71" s="11">
        <v>7891268144055</v>
      </c>
      <c r="B71" s="11">
        <v>1211003860136</v>
      </c>
      <c r="C71" s="11">
        <v>522717120067817</v>
      </c>
      <c r="D71" s="35" t="s">
        <v>754</v>
      </c>
      <c r="E71" s="92">
        <v>1</v>
      </c>
      <c r="F71" s="20" t="s">
        <v>126</v>
      </c>
      <c r="G71" s="20" t="s">
        <v>132</v>
      </c>
      <c r="H71" s="33" t="s">
        <v>295</v>
      </c>
      <c r="I71" s="13" t="s">
        <v>340</v>
      </c>
      <c r="J71" s="33" t="s">
        <v>62</v>
      </c>
      <c r="K71" s="41">
        <v>30049073</v>
      </c>
      <c r="L71" s="41" t="s">
        <v>358</v>
      </c>
      <c r="M71" s="41" t="s">
        <v>364</v>
      </c>
      <c r="N71" s="41" t="s">
        <v>399</v>
      </c>
      <c r="O71" s="41" t="s">
        <v>461</v>
      </c>
      <c r="P71" s="41" t="s">
        <v>596</v>
      </c>
      <c r="Q71" s="41" t="s">
        <v>532</v>
      </c>
      <c r="R71" s="41" t="s">
        <v>361</v>
      </c>
      <c r="S71" s="41" t="s">
        <v>359</v>
      </c>
      <c r="T71" s="41" t="s">
        <v>361</v>
      </c>
      <c r="U71" s="41" t="s">
        <v>361</v>
      </c>
      <c r="V71" s="70">
        <v>90131851</v>
      </c>
      <c r="W71" s="41" t="s">
        <v>667</v>
      </c>
      <c r="X71" s="113">
        <v>22.8</v>
      </c>
      <c r="Y71" s="44">
        <v>31.52</v>
      </c>
      <c r="Z71" s="116">
        <v>22.24</v>
      </c>
      <c r="AA71" s="44">
        <v>30.75</v>
      </c>
      <c r="AB71" s="113">
        <v>21.98</v>
      </c>
      <c r="AC71" s="44">
        <v>30.39</v>
      </c>
      <c r="AD71" s="113">
        <v>22.11</v>
      </c>
      <c r="AE71" s="44">
        <v>30.57</v>
      </c>
      <c r="AF71" s="113">
        <v>20.73</v>
      </c>
      <c r="AG71" s="44">
        <v>28.66</v>
      </c>
      <c r="AH71" s="14"/>
      <c r="AI71" s="14"/>
      <c r="AJ71" s="14"/>
      <c r="AK71" s="14"/>
      <c r="AL71" s="113">
        <v>22.24</v>
      </c>
      <c r="AM71" s="44">
        <v>30.75</v>
      </c>
      <c r="AN71" s="59"/>
      <c r="AO71" s="156"/>
      <c r="AP71" s="158"/>
      <c r="AQ71" s="11">
        <v>7891268144055</v>
      </c>
      <c r="AR71"/>
      <c r="AS71" s="113">
        <v>21.85</v>
      </c>
      <c r="AT71" s="44">
        <v>30.21</v>
      </c>
      <c r="AU71" s="116">
        <v>21.32</v>
      </c>
      <c r="AV71" s="44">
        <v>29.47</v>
      </c>
      <c r="AW71" s="113">
        <v>21.06</v>
      </c>
      <c r="AX71" s="44">
        <v>29.11</v>
      </c>
      <c r="AY71" s="113">
        <v>21.19</v>
      </c>
      <c r="AZ71" s="44">
        <v>29.29</v>
      </c>
      <c r="BA71" s="113">
        <v>19.87</v>
      </c>
      <c r="BB71" s="44">
        <v>27.47</v>
      </c>
      <c r="BC71" s="14"/>
      <c r="BD71" s="14"/>
      <c r="BE71" s="14"/>
      <c r="BF71" s="14"/>
      <c r="BG71" s="113">
        <v>21.32</v>
      </c>
      <c r="BH71" s="44">
        <v>29.47</v>
      </c>
      <c r="BI71" s="59"/>
      <c r="BJ71" s="179"/>
    </row>
    <row r="72" spans="1:62" ht="14.45" customHeight="1" x14ac:dyDescent="0.25">
      <c r="A72" s="11">
        <v>7891268104028</v>
      </c>
      <c r="B72" s="11">
        <v>1211003860081</v>
      </c>
      <c r="C72" s="11">
        <v>522717120067117</v>
      </c>
      <c r="D72" s="35" t="s">
        <v>755</v>
      </c>
      <c r="E72" s="92">
        <v>1</v>
      </c>
      <c r="F72" s="20" t="s">
        <v>133</v>
      </c>
      <c r="G72" s="20" t="s">
        <v>134</v>
      </c>
      <c r="H72" s="33" t="s">
        <v>295</v>
      </c>
      <c r="I72" s="13" t="s">
        <v>340</v>
      </c>
      <c r="J72" s="33" t="s">
        <v>62</v>
      </c>
      <c r="K72" s="41">
        <v>30049073</v>
      </c>
      <c r="L72" s="41" t="s">
        <v>358</v>
      </c>
      <c r="M72" s="41" t="s">
        <v>364</v>
      </c>
      <c r="N72" s="41" t="s">
        <v>399</v>
      </c>
      <c r="O72" s="41" t="s">
        <v>461</v>
      </c>
      <c r="P72" s="41" t="s">
        <v>596</v>
      </c>
      <c r="Q72" s="41" t="s">
        <v>532</v>
      </c>
      <c r="R72" s="41" t="s">
        <v>361</v>
      </c>
      <c r="S72" s="41" t="s">
        <v>359</v>
      </c>
      <c r="T72" s="41" t="s">
        <v>361</v>
      </c>
      <c r="U72" s="41" t="s">
        <v>361</v>
      </c>
      <c r="V72" s="41">
        <v>90131886</v>
      </c>
      <c r="W72" s="41" t="s">
        <v>667</v>
      </c>
      <c r="X72" s="113">
        <v>51.45</v>
      </c>
      <c r="Y72" s="44">
        <v>71.13</v>
      </c>
      <c r="Z72" s="116">
        <v>50.19</v>
      </c>
      <c r="AA72" s="44">
        <v>69.39</v>
      </c>
      <c r="AB72" s="113">
        <v>49.59</v>
      </c>
      <c r="AC72" s="44">
        <v>68.56</v>
      </c>
      <c r="AD72" s="113">
        <v>49.89</v>
      </c>
      <c r="AE72" s="44">
        <v>68.97</v>
      </c>
      <c r="AF72" s="113">
        <v>46.77</v>
      </c>
      <c r="AG72" s="44">
        <v>64.66</v>
      </c>
      <c r="AH72" s="14"/>
      <c r="AI72" s="14"/>
      <c r="AJ72" s="14"/>
      <c r="AK72" s="14"/>
      <c r="AL72" s="113">
        <v>50.19</v>
      </c>
      <c r="AM72" s="44">
        <v>69.39</v>
      </c>
      <c r="AN72" s="59"/>
      <c r="AO72" s="156"/>
      <c r="AP72" s="158"/>
      <c r="AQ72" s="11">
        <v>7891268104028</v>
      </c>
      <c r="AS72" s="113">
        <v>49.31</v>
      </c>
      <c r="AT72" s="44">
        <v>68.17</v>
      </c>
      <c r="AU72" s="116">
        <v>48.11</v>
      </c>
      <c r="AV72" s="44">
        <v>66.510000000000005</v>
      </c>
      <c r="AW72" s="113">
        <v>47.53</v>
      </c>
      <c r="AX72" s="44">
        <v>65.709999999999994</v>
      </c>
      <c r="AY72" s="113">
        <v>47.82</v>
      </c>
      <c r="AZ72" s="44">
        <v>66.11</v>
      </c>
      <c r="BA72" s="113">
        <v>44.83</v>
      </c>
      <c r="BB72" s="44">
        <v>61.97</v>
      </c>
      <c r="BC72" s="14"/>
      <c r="BD72" s="14"/>
      <c r="BE72" s="14"/>
      <c r="BF72" s="14"/>
      <c r="BG72" s="113">
        <v>48.11</v>
      </c>
      <c r="BH72" s="44">
        <v>66.510000000000005</v>
      </c>
      <c r="BI72" s="59"/>
      <c r="BJ72" s="179"/>
    </row>
    <row r="73" spans="1:62" ht="14.45" customHeight="1" x14ac:dyDescent="0.25">
      <c r="A73" s="11">
        <v>7891268110852</v>
      </c>
      <c r="B73" s="11">
        <v>1211003860101</v>
      </c>
      <c r="C73" s="11">
        <v>522717120067217</v>
      </c>
      <c r="D73" s="35" t="s">
        <v>756</v>
      </c>
      <c r="E73" s="92">
        <v>1</v>
      </c>
      <c r="F73" s="20" t="s">
        <v>133</v>
      </c>
      <c r="G73" s="20" t="s">
        <v>1029</v>
      </c>
      <c r="H73" s="33" t="s">
        <v>295</v>
      </c>
      <c r="I73" s="13" t="s">
        <v>340</v>
      </c>
      <c r="J73" s="33" t="s">
        <v>62</v>
      </c>
      <c r="K73" s="41">
        <v>30049073</v>
      </c>
      <c r="L73" s="41" t="s">
        <v>358</v>
      </c>
      <c r="M73" s="41" t="s">
        <v>364</v>
      </c>
      <c r="N73" s="41" t="s">
        <v>399</v>
      </c>
      <c r="O73" s="41" t="s">
        <v>461</v>
      </c>
      <c r="P73" s="41" t="s">
        <v>596</v>
      </c>
      <c r="Q73" s="41" t="s">
        <v>532</v>
      </c>
      <c r="R73" s="41" t="s">
        <v>361</v>
      </c>
      <c r="S73" s="41" t="s">
        <v>359</v>
      </c>
      <c r="T73" s="41" t="s">
        <v>361</v>
      </c>
      <c r="U73" s="41" t="s">
        <v>361</v>
      </c>
      <c r="V73" s="70">
        <v>90313100</v>
      </c>
      <c r="W73" s="41" t="s">
        <v>667</v>
      </c>
      <c r="X73" s="113">
        <v>30.87</v>
      </c>
      <c r="Y73" s="44">
        <v>42.68</v>
      </c>
      <c r="Z73" s="116">
        <v>30.12</v>
      </c>
      <c r="AA73" s="44">
        <v>41.64</v>
      </c>
      <c r="AB73" s="113">
        <v>29.76</v>
      </c>
      <c r="AC73" s="44">
        <v>41.14</v>
      </c>
      <c r="AD73" s="113">
        <v>29.94</v>
      </c>
      <c r="AE73" s="44">
        <v>41.39</v>
      </c>
      <c r="AF73" s="113">
        <v>28.07</v>
      </c>
      <c r="AG73" s="44">
        <v>38.81</v>
      </c>
      <c r="AH73" s="14"/>
      <c r="AI73" s="14"/>
      <c r="AJ73" s="14"/>
      <c r="AK73" s="14"/>
      <c r="AL73" s="113">
        <v>30.12</v>
      </c>
      <c r="AM73" s="44">
        <v>41.64</v>
      </c>
      <c r="AN73" s="59"/>
      <c r="AO73" s="156"/>
      <c r="AP73" s="158"/>
      <c r="AQ73" s="11">
        <v>7891268110852</v>
      </c>
      <c r="AS73" s="113">
        <v>29.59</v>
      </c>
      <c r="AT73" s="44">
        <v>40.909999999999997</v>
      </c>
      <c r="AU73" s="116">
        <v>28.87</v>
      </c>
      <c r="AV73" s="44">
        <v>39.909999999999997</v>
      </c>
      <c r="AW73" s="113">
        <v>28.52</v>
      </c>
      <c r="AX73" s="44">
        <v>39.43</v>
      </c>
      <c r="AY73" s="113">
        <v>28.7</v>
      </c>
      <c r="AZ73" s="44">
        <v>39.68</v>
      </c>
      <c r="BA73" s="113">
        <v>26.9</v>
      </c>
      <c r="BB73" s="44">
        <v>37.19</v>
      </c>
      <c r="BC73" s="14"/>
      <c r="BD73" s="14"/>
      <c r="BE73" s="14"/>
      <c r="BF73" s="14"/>
      <c r="BG73" s="113">
        <v>28.87</v>
      </c>
      <c r="BH73" s="44">
        <v>39.909999999999997</v>
      </c>
      <c r="BI73" s="59"/>
      <c r="BJ73" s="179"/>
    </row>
    <row r="74" spans="1:62" ht="14.45" customHeight="1" x14ac:dyDescent="0.25">
      <c r="A74" s="11">
        <v>7891268102956</v>
      </c>
      <c r="B74" s="11">
        <v>1211003960017</v>
      </c>
      <c r="C74" s="11">
        <v>522717110064017</v>
      </c>
      <c r="D74" s="35" t="s">
        <v>757</v>
      </c>
      <c r="E74" s="92">
        <v>1</v>
      </c>
      <c r="F74" s="12" t="s">
        <v>135</v>
      </c>
      <c r="G74" s="12" t="s">
        <v>1028</v>
      </c>
      <c r="H74" s="33" t="s">
        <v>296</v>
      </c>
      <c r="I74" s="13" t="s">
        <v>340</v>
      </c>
      <c r="J74" s="33" t="s">
        <v>62</v>
      </c>
      <c r="K74" s="41">
        <v>30042099</v>
      </c>
      <c r="L74" s="41" t="s">
        <v>358</v>
      </c>
      <c r="M74" s="41" t="s">
        <v>364</v>
      </c>
      <c r="N74" s="41" t="s">
        <v>400</v>
      </c>
      <c r="O74" s="41" t="s">
        <v>462</v>
      </c>
      <c r="P74" s="41" t="s">
        <v>510</v>
      </c>
      <c r="Q74" s="41" t="s">
        <v>533</v>
      </c>
      <c r="R74" s="41" t="s">
        <v>361</v>
      </c>
      <c r="S74" s="41" t="s">
        <v>359</v>
      </c>
      <c r="T74" s="41" t="s">
        <v>361</v>
      </c>
      <c r="U74" s="41" t="s">
        <v>361</v>
      </c>
      <c r="V74" s="41">
        <v>90131916</v>
      </c>
      <c r="W74" s="41" t="s">
        <v>667</v>
      </c>
      <c r="X74" s="113">
        <v>9.9</v>
      </c>
      <c r="Y74" s="44">
        <v>13.69</v>
      </c>
      <c r="Z74" s="116">
        <v>9.66</v>
      </c>
      <c r="AA74" s="44">
        <v>13.36</v>
      </c>
      <c r="AB74" s="113">
        <v>9.5399999999999991</v>
      </c>
      <c r="AC74" s="44">
        <v>13.19</v>
      </c>
      <c r="AD74" s="113">
        <v>9.6</v>
      </c>
      <c r="AE74" s="44">
        <v>13.27</v>
      </c>
      <c r="AF74" s="113">
        <v>9</v>
      </c>
      <c r="AG74" s="44">
        <v>12.44</v>
      </c>
      <c r="AH74" s="14"/>
      <c r="AI74" s="14"/>
      <c r="AJ74" s="14"/>
      <c r="AK74" s="14"/>
      <c r="AL74" s="113">
        <v>9.66</v>
      </c>
      <c r="AM74" s="44">
        <v>13.36</v>
      </c>
      <c r="AN74" s="59"/>
      <c r="AO74" s="156"/>
      <c r="AP74" s="158"/>
      <c r="AQ74" s="11">
        <v>7891268102956</v>
      </c>
      <c r="AS74" s="113">
        <v>9.49</v>
      </c>
      <c r="AT74" s="44">
        <v>13.12</v>
      </c>
      <c r="AU74" s="116">
        <v>9.26</v>
      </c>
      <c r="AV74" s="44">
        <v>12.8</v>
      </c>
      <c r="AW74" s="113">
        <v>9.14</v>
      </c>
      <c r="AX74" s="44">
        <v>12.64</v>
      </c>
      <c r="AY74" s="113">
        <v>9.1999999999999993</v>
      </c>
      <c r="AZ74" s="44">
        <v>12.72</v>
      </c>
      <c r="BA74" s="113">
        <v>8.6300000000000008</v>
      </c>
      <c r="BB74" s="44">
        <v>11.93</v>
      </c>
      <c r="BC74" s="14"/>
      <c r="BD74" s="14"/>
      <c r="BE74" s="14"/>
      <c r="BF74" s="14"/>
      <c r="BG74" s="113">
        <v>9.26</v>
      </c>
      <c r="BH74" s="44">
        <v>12.8</v>
      </c>
      <c r="BI74" s="59"/>
      <c r="BJ74" s="179"/>
    </row>
    <row r="75" spans="1:62" s="72" customFormat="1" ht="14.45" customHeight="1" x14ac:dyDescent="0.25">
      <c r="A75" s="11">
        <v>7891268102932</v>
      </c>
      <c r="B75" s="11">
        <v>1211003960025</v>
      </c>
      <c r="C75" s="11">
        <v>522717110064117</v>
      </c>
      <c r="D75" s="35" t="s">
        <v>758</v>
      </c>
      <c r="E75" s="92">
        <v>1</v>
      </c>
      <c r="F75" s="12" t="s">
        <v>135</v>
      </c>
      <c r="G75" s="12" t="s">
        <v>1059</v>
      </c>
      <c r="H75" s="33" t="s">
        <v>296</v>
      </c>
      <c r="I75" s="13" t="s">
        <v>340</v>
      </c>
      <c r="J75" s="33" t="s">
        <v>62</v>
      </c>
      <c r="K75" s="41">
        <v>30042099</v>
      </c>
      <c r="L75" s="41" t="s">
        <v>358</v>
      </c>
      <c r="M75" s="41" t="s">
        <v>364</v>
      </c>
      <c r="N75" s="41" t="s">
        <v>400</v>
      </c>
      <c r="O75" s="41" t="s">
        <v>462</v>
      </c>
      <c r="P75" s="41" t="s">
        <v>510</v>
      </c>
      <c r="Q75" s="41" t="s">
        <v>533</v>
      </c>
      <c r="R75" s="41" t="s">
        <v>361</v>
      </c>
      <c r="S75" s="41" t="s">
        <v>359</v>
      </c>
      <c r="T75" s="41" t="s">
        <v>361</v>
      </c>
      <c r="U75" s="41" t="s">
        <v>361</v>
      </c>
      <c r="V75" s="70">
        <v>90131924</v>
      </c>
      <c r="W75" s="41" t="s">
        <v>667</v>
      </c>
      <c r="X75" s="113">
        <v>16.34</v>
      </c>
      <c r="Y75" s="44">
        <v>22.59</v>
      </c>
      <c r="Z75" s="116">
        <v>15.94</v>
      </c>
      <c r="AA75" s="44">
        <v>22.04</v>
      </c>
      <c r="AB75" s="113">
        <v>15.75</v>
      </c>
      <c r="AC75" s="44">
        <v>21.77</v>
      </c>
      <c r="AD75" s="113">
        <v>15.85</v>
      </c>
      <c r="AE75" s="44">
        <v>21.91</v>
      </c>
      <c r="AF75" s="113">
        <v>14.86</v>
      </c>
      <c r="AG75" s="44">
        <v>20.54</v>
      </c>
      <c r="AH75" s="14"/>
      <c r="AI75" s="14"/>
      <c r="AJ75" s="14"/>
      <c r="AK75" s="14"/>
      <c r="AL75" s="113">
        <v>15.94</v>
      </c>
      <c r="AM75" s="44">
        <v>22.04</v>
      </c>
      <c r="AN75" s="59"/>
      <c r="AO75" s="156"/>
      <c r="AP75" s="158"/>
      <c r="AQ75" s="11">
        <v>7891268102932</v>
      </c>
      <c r="AR75"/>
      <c r="AS75" s="113">
        <v>15.66</v>
      </c>
      <c r="AT75" s="44">
        <v>21.65</v>
      </c>
      <c r="AU75" s="116">
        <v>15.28</v>
      </c>
      <c r="AV75" s="44">
        <v>21.12</v>
      </c>
      <c r="AW75" s="113">
        <v>15.1</v>
      </c>
      <c r="AX75" s="44">
        <v>20.87</v>
      </c>
      <c r="AY75" s="113">
        <v>15.19</v>
      </c>
      <c r="AZ75" s="44">
        <v>21</v>
      </c>
      <c r="BA75" s="113">
        <v>14.24</v>
      </c>
      <c r="BB75" s="44">
        <v>19.690000000000001</v>
      </c>
      <c r="BC75" s="14"/>
      <c r="BD75" s="14"/>
      <c r="BE75" s="14"/>
      <c r="BF75" s="14"/>
      <c r="BG75" s="113">
        <v>15.28</v>
      </c>
      <c r="BH75" s="44">
        <v>21.12</v>
      </c>
      <c r="BI75" s="59"/>
      <c r="BJ75" s="179"/>
    </row>
    <row r="76" spans="1:62" s="72" customFormat="1" ht="14.45" customHeight="1" x14ac:dyDescent="0.25">
      <c r="A76" s="18">
        <v>7891268103649</v>
      </c>
      <c r="B76" s="18">
        <v>1211003480031</v>
      </c>
      <c r="C76" s="11">
        <v>522717100058818</v>
      </c>
      <c r="D76" s="35" t="s">
        <v>759</v>
      </c>
      <c r="E76" s="92">
        <v>3</v>
      </c>
      <c r="F76" s="19" t="s">
        <v>136</v>
      </c>
      <c r="G76" s="19" t="s">
        <v>137</v>
      </c>
      <c r="H76" s="32" t="s">
        <v>297</v>
      </c>
      <c r="I76" s="13" t="s">
        <v>340</v>
      </c>
      <c r="J76" s="32" t="s">
        <v>62</v>
      </c>
      <c r="K76" s="41">
        <v>30049099</v>
      </c>
      <c r="L76" s="41" t="s">
        <v>358</v>
      </c>
      <c r="M76" s="41" t="s">
        <v>658</v>
      </c>
      <c r="N76" s="41" t="s">
        <v>401</v>
      </c>
      <c r="O76" s="41" t="s">
        <v>463</v>
      </c>
      <c r="P76" s="41" t="s">
        <v>600</v>
      </c>
      <c r="Q76" s="41" t="s">
        <v>534</v>
      </c>
      <c r="R76" s="41" t="s">
        <v>361</v>
      </c>
      <c r="S76" s="41" t="s">
        <v>359</v>
      </c>
      <c r="T76" s="41" t="s">
        <v>361</v>
      </c>
      <c r="U76" s="41" t="s">
        <v>361</v>
      </c>
      <c r="V76" s="70">
        <v>90255909</v>
      </c>
      <c r="W76" s="41" t="s">
        <v>669</v>
      </c>
      <c r="X76" s="113">
        <v>96.38</v>
      </c>
      <c r="Y76" s="44">
        <v>133.24</v>
      </c>
      <c r="Z76" s="116">
        <v>94.03</v>
      </c>
      <c r="AA76" s="44">
        <v>130</v>
      </c>
      <c r="AB76" s="113">
        <v>92.9</v>
      </c>
      <c r="AC76" s="44">
        <v>128.43</v>
      </c>
      <c r="AD76" s="113">
        <v>93.46</v>
      </c>
      <c r="AE76" s="44">
        <v>129.19999999999999</v>
      </c>
      <c r="AF76" s="113">
        <v>87.62</v>
      </c>
      <c r="AG76" s="44">
        <v>121.13</v>
      </c>
      <c r="AH76" s="14"/>
      <c r="AI76" s="14"/>
      <c r="AJ76" s="14"/>
      <c r="AK76" s="14"/>
      <c r="AL76" s="113">
        <v>94.03</v>
      </c>
      <c r="AM76" s="44">
        <v>130</v>
      </c>
      <c r="AN76" s="59"/>
      <c r="AO76" s="156"/>
      <c r="AP76" s="158"/>
      <c r="AQ76" s="18">
        <v>7891268103649</v>
      </c>
      <c r="AR76"/>
      <c r="AS76" s="113">
        <v>92.38</v>
      </c>
      <c r="AT76" s="44">
        <v>127.71</v>
      </c>
      <c r="AU76" s="116">
        <v>90.13</v>
      </c>
      <c r="AV76" s="44">
        <v>124.6</v>
      </c>
      <c r="AW76" s="113">
        <v>89.04</v>
      </c>
      <c r="AX76" s="44">
        <v>123.09</v>
      </c>
      <c r="AY76" s="113">
        <v>89.58</v>
      </c>
      <c r="AZ76" s="44">
        <v>123.84</v>
      </c>
      <c r="BA76" s="113">
        <v>83.98</v>
      </c>
      <c r="BB76" s="44">
        <v>116.1</v>
      </c>
      <c r="BC76" s="14"/>
      <c r="BD76" s="14"/>
      <c r="BE76" s="14"/>
      <c r="BF76" s="14"/>
      <c r="BG76" s="113">
        <v>90.13</v>
      </c>
      <c r="BH76" s="44">
        <v>124.6</v>
      </c>
      <c r="BI76" s="59"/>
      <c r="BJ76" s="179"/>
    </row>
    <row r="77" spans="1:62" s="72" customFormat="1" ht="14.45" customHeight="1" x14ac:dyDescent="0.25">
      <c r="A77" s="18">
        <v>7891268103632</v>
      </c>
      <c r="B77" s="18">
        <v>1211003480041</v>
      </c>
      <c r="C77" s="11">
        <v>522717100059018</v>
      </c>
      <c r="D77" s="35" t="s">
        <v>760</v>
      </c>
      <c r="E77" s="92">
        <v>3</v>
      </c>
      <c r="F77" s="19" t="s">
        <v>136</v>
      </c>
      <c r="G77" s="19" t="s">
        <v>138</v>
      </c>
      <c r="H77" s="32" t="s">
        <v>297</v>
      </c>
      <c r="I77" s="13" t="s">
        <v>340</v>
      </c>
      <c r="J77" s="32" t="s">
        <v>62</v>
      </c>
      <c r="K77" s="41">
        <v>30049099</v>
      </c>
      <c r="L77" s="41" t="s">
        <v>358</v>
      </c>
      <c r="M77" s="41" t="s">
        <v>658</v>
      </c>
      <c r="N77" s="41" t="s">
        <v>401</v>
      </c>
      <c r="O77" s="41" t="s">
        <v>463</v>
      </c>
      <c r="P77" s="41" t="s">
        <v>600</v>
      </c>
      <c r="Q77" s="41" t="s">
        <v>534</v>
      </c>
      <c r="R77" s="41" t="s">
        <v>361</v>
      </c>
      <c r="S77" s="41" t="s">
        <v>359</v>
      </c>
      <c r="T77" s="41" t="s">
        <v>361</v>
      </c>
      <c r="U77" s="41" t="s">
        <v>361</v>
      </c>
      <c r="V77" s="70">
        <v>90255917</v>
      </c>
      <c r="W77" s="41" t="s">
        <v>669</v>
      </c>
      <c r="X77" s="113">
        <v>167.36</v>
      </c>
      <c r="Y77" s="44">
        <v>231.37</v>
      </c>
      <c r="Z77" s="116">
        <v>163.28</v>
      </c>
      <c r="AA77" s="44">
        <v>225.72</v>
      </c>
      <c r="AB77" s="113">
        <v>161.31</v>
      </c>
      <c r="AC77" s="44">
        <v>223</v>
      </c>
      <c r="AD77" s="113">
        <v>162.29</v>
      </c>
      <c r="AE77" s="44">
        <v>224.36</v>
      </c>
      <c r="AF77" s="113">
        <v>152.13999999999999</v>
      </c>
      <c r="AG77" s="44">
        <v>210.32</v>
      </c>
      <c r="AH77" s="14"/>
      <c r="AI77" s="14"/>
      <c r="AJ77" s="14"/>
      <c r="AK77" s="14"/>
      <c r="AL77" s="113">
        <v>163.28</v>
      </c>
      <c r="AM77" s="44">
        <v>225.72</v>
      </c>
      <c r="AN77" s="59"/>
      <c r="AO77" s="156"/>
      <c r="AP77" s="158"/>
      <c r="AQ77" s="18">
        <v>7891268103632</v>
      </c>
      <c r="AR77"/>
      <c r="AS77" s="113">
        <v>160.41</v>
      </c>
      <c r="AT77" s="44">
        <v>221.76</v>
      </c>
      <c r="AU77" s="116">
        <v>156.5</v>
      </c>
      <c r="AV77" s="44">
        <v>216.35</v>
      </c>
      <c r="AW77" s="113">
        <v>154.61000000000001</v>
      </c>
      <c r="AX77" s="44">
        <v>213.74</v>
      </c>
      <c r="AY77" s="113">
        <v>155.55000000000001</v>
      </c>
      <c r="AZ77" s="44">
        <v>215.04</v>
      </c>
      <c r="BA77" s="113">
        <v>145.83000000000001</v>
      </c>
      <c r="BB77" s="44">
        <v>201.6</v>
      </c>
      <c r="BC77" s="14"/>
      <c r="BD77" s="14"/>
      <c r="BE77" s="14"/>
      <c r="BF77" s="14"/>
      <c r="BG77" s="113">
        <v>156.5</v>
      </c>
      <c r="BH77" s="44">
        <v>216.35</v>
      </c>
      <c r="BI77" s="59"/>
      <c r="BJ77" s="179"/>
    </row>
    <row r="78" spans="1:62" s="72" customFormat="1" ht="14.45" customHeight="1" x14ac:dyDescent="0.25">
      <c r="A78" s="18">
        <v>7891268103045</v>
      </c>
      <c r="B78" s="18">
        <v>1211003480015</v>
      </c>
      <c r="C78" s="11">
        <v>522717100058918</v>
      </c>
      <c r="D78" s="35" t="s">
        <v>1134</v>
      </c>
      <c r="E78" s="92">
        <v>3</v>
      </c>
      <c r="F78" s="19" t="s">
        <v>136</v>
      </c>
      <c r="G78" s="19" t="s">
        <v>139</v>
      </c>
      <c r="H78" s="32" t="s">
        <v>297</v>
      </c>
      <c r="I78" s="13" t="s">
        <v>340</v>
      </c>
      <c r="J78" s="32" t="s">
        <v>62</v>
      </c>
      <c r="K78" s="41">
        <v>30049099</v>
      </c>
      <c r="L78" s="41" t="s">
        <v>358</v>
      </c>
      <c r="M78" s="41" t="s">
        <v>658</v>
      </c>
      <c r="N78" s="41" t="s">
        <v>401</v>
      </c>
      <c r="O78" s="41" t="s">
        <v>463</v>
      </c>
      <c r="P78" s="41" t="s">
        <v>600</v>
      </c>
      <c r="Q78" s="41" t="s">
        <v>534</v>
      </c>
      <c r="R78" s="41" t="s">
        <v>361</v>
      </c>
      <c r="S78" s="41" t="s">
        <v>359</v>
      </c>
      <c r="T78" s="41" t="s">
        <v>361</v>
      </c>
      <c r="U78" s="41" t="s">
        <v>361</v>
      </c>
      <c r="V78" s="70">
        <v>90131940</v>
      </c>
      <c r="W78" s="41" t="s">
        <v>669</v>
      </c>
      <c r="X78" s="113">
        <v>96.38</v>
      </c>
      <c r="Y78" s="44">
        <v>133.24</v>
      </c>
      <c r="Z78" s="116">
        <v>94.03</v>
      </c>
      <c r="AA78" s="44">
        <v>130</v>
      </c>
      <c r="AB78" s="113">
        <v>92.9</v>
      </c>
      <c r="AC78" s="44">
        <v>128.43</v>
      </c>
      <c r="AD78" s="113">
        <v>93.46</v>
      </c>
      <c r="AE78" s="44">
        <v>129.19999999999999</v>
      </c>
      <c r="AF78" s="113">
        <v>87.62</v>
      </c>
      <c r="AG78" s="113">
        <v>121.13</v>
      </c>
      <c r="AH78" s="113"/>
      <c r="AI78" s="113"/>
      <c r="AJ78" s="113"/>
      <c r="AK78" s="113"/>
      <c r="AL78" s="113">
        <v>94.03</v>
      </c>
      <c r="AM78" s="44">
        <v>130</v>
      </c>
      <c r="AN78" s="59"/>
      <c r="AO78" s="156"/>
      <c r="AP78" s="158"/>
      <c r="AQ78" s="18">
        <v>7891268103045</v>
      </c>
      <c r="AR78"/>
      <c r="AS78" s="113">
        <v>92.38</v>
      </c>
      <c r="AT78" s="113">
        <v>127.71</v>
      </c>
      <c r="AU78" s="113">
        <v>90.13</v>
      </c>
      <c r="AV78" s="113">
        <v>124.6</v>
      </c>
      <c r="AW78" s="113">
        <v>89.04</v>
      </c>
      <c r="AX78" s="113">
        <v>123.09</v>
      </c>
      <c r="AY78" s="113">
        <v>89.58</v>
      </c>
      <c r="AZ78" s="113">
        <v>123.84</v>
      </c>
      <c r="BA78" s="113">
        <v>83.98</v>
      </c>
      <c r="BB78" s="113">
        <v>116.1</v>
      </c>
      <c r="BC78" s="113"/>
      <c r="BD78" s="113"/>
      <c r="BE78" s="113"/>
      <c r="BF78" s="113"/>
      <c r="BG78" s="113">
        <v>90.13</v>
      </c>
      <c r="BH78" s="113">
        <v>124.6</v>
      </c>
      <c r="BI78" s="59"/>
      <c r="BJ78" s="179"/>
    </row>
    <row r="79" spans="1:62" s="72" customFormat="1" ht="14.45" customHeight="1" x14ac:dyDescent="0.25">
      <c r="A79" s="18">
        <v>7891268103052</v>
      </c>
      <c r="B79" s="18">
        <v>1211003480023</v>
      </c>
      <c r="C79" s="11">
        <v>522717100059418</v>
      </c>
      <c r="D79" s="35" t="s">
        <v>761</v>
      </c>
      <c r="E79" s="92">
        <v>3</v>
      </c>
      <c r="F79" s="19" t="s">
        <v>136</v>
      </c>
      <c r="G79" s="19" t="s">
        <v>140</v>
      </c>
      <c r="H79" s="32" t="s">
        <v>297</v>
      </c>
      <c r="I79" s="13" t="s">
        <v>340</v>
      </c>
      <c r="J79" s="32" t="s">
        <v>62</v>
      </c>
      <c r="K79" s="41">
        <v>30049099</v>
      </c>
      <c r="L79" s="41" t="s">
        <v>358</v>
      </c>
      <c r="M79" s="41" t="s">
        <v>658</v>
      </c>
      <c r="N79" s="41" t="s">
        <v>401</v>
      </c>
      <c r="O79" s="41" t="s">
        <v>463</v>
      </c>
      <c r="P79" s="41" t="s">
        <v>600</v>
      </c>
      <c r="Q79" s="41" t="s">
        <v>534</v>
      </c>
      <c r="R79" s="41" t="s">
        <v>361</v>
      </c>
      <c r="S79" s="41" t="s">
        <v>359</v>
      </c>
      <c r="T79" s="41" t="s">
        <v>361</v>
      </c>
      <c r="U79" s="41" t="s">
        <v>361</v>
      </c>
      <c r="V79" s="70">
        <v>90131959</v>
      </c>
      <c r="W79" s="41" t="s">
        <v>669</v>
      </c>
      <c r="X79" s="113">
        <v>167.36</v>
      </c>
      <c r="Y79" s="44">
        <v>231.37</v>
      </c>
      <c r="Z79" s="116">
        <v>163.28</v>
      </c>
      <c r="AA79" s="44">
        <v>225.72</v>
      </c>
      <c r="AB79" s="113">
        <v>161.31</v>
      </c>
      <c r="AC79" s="44">
        <v>223</v>
      </c>
      <c r="AD79" s="113">
        <v>162.29</v>
      </c>
      <c r="AE79" s="44">
        <v>224.36</v>
      </c>
      <c r="AF79" s="113">
        <v>152.13999999999999</v>
      </c>
      <c r="AG79" s="44">
        <v>210.32</v>
      </c>
      <c r="AH79" s="14"/>
      <c r="AI79" s="14"/>
      <c r="AJ79" s="14"/>
      <c r="AK79" s="14"/>
      <c r="AL79" s="113">
        <v>163.28</v>
      </c>
      <c r="AM79" s="44">
        <v>225.72</v>
      </c>
      <c r="AN79" s="59"/>
      <c r="AO79" s="156"/>
      <c r="AP79" s="158"/>
      <c r="AQ79" s="18">
        <v>7891268103052</v>
      </c>
      <c r="AR79"/>
      <c r="AS79" s="113">
        <v>160.41</v>
      </c>
      <c r="AT79" s="44">
        <v>221.76</v>
      </c>
      <c r="AU79" s="116">
        <v>156.5</v>
      </c>
      <c r="AV79" s="44">
        <v>216.35</v>
      </c>
      <c r="AW79" s="113">
        <v>154.61000000000001</v>
      </c>
      <c r="AX79" s="44">
        <v>213.74</v>
      </c>
      <c r="AY79" s="113">
        <v>155.55000000000001</v>
      </c>
      <c r="AZ79" s="44">
        <v>215.04</v>
      </c>
      <c r="BA79" s="113">
        <v>145.83000000000001</v>
      </c>
      <c r="BB79" s="44">
        <v>201.6</v>
      </c>
      <c r="BC79" s="14"/>
      <c r="BD79" s="14"/>
      <c r="BE79" s="14"/>
      <c r="BF79" s="14"/>
      <c r="BG79" s="113">
        <v>156.5</v>
      </c>
      <c r="BH79" s="44">
        <v>216.35</v>
      </c>
      <c r="BI79" s="59"/>
      <c r="BJ79" s="179"/>
    </row>
    <row r="80" spans="1:62" ht="14.45" customHeight="1" x14ac:dyDescent="0.25">
      <c r="A80" s="11">
        <v>7891268103113</v>
      </c>
      <c r="B80" s="11">
        <v>1211004170028</v>
      </c>
      <c r="C80" s="11">
        <v>522717110066317</v>
      </c>
      <c r="D80" s="35" t="s">
        <v>762</v>
      </c>
      <c r="E80" s="92">
        <v>1</v>
      </c>
      <c r="F80" s="12" t="s">
        <v>141</v>
      </c>
      <c r="G80" s="12" t="s">
        <v>1027</v>
      </c>
      <c r="H80" s="33" t="s">
        <v>298</v>
      </c>
      <c r="I80" s="13" t="s">
        <v>340</v>
      </c>
      <c r="J80" s="33" t="s">
        <v>62</v>
      </c>
      <c r="K80" s="41">
        <v>30049064</v>
      </c>
      <c r="L80" s="41" t="s">
        <v>381</v>
      </c>
      <c r="M80" s="41" t="s">
        <v>364</v>
      </c>
      <c r="N80" s="41" t="s">
        <v>402</v>
      </c>
      <c r="O80" s="41" t="s">
        <v>464</v>
      </c>
      <c r="P80" s="41" t="s">
        <v>601</v>
      </c>
      <c r="Q80" s="41" t="s">
        <v>535</v>
      </c>
      <c r="R80" s="41" t="s">
        <v>580</v>
      </c>
      <c r="S80" s="41" t="s">
        <v>359</v>
      </c>
      <c r="T80" s="41" t="s">
        <v>361</v>
      </c>
      <c r="U80" s="41" t="s">
        <v>361</v>
      </c>
      <c r="V80" s="41">
        <v>90131975</v>
      </c>
      <c r="W80" s="41" t="s">
        <v>667</v>
      </c>
      <c r="X80" s="113">
        <v>18.93</v>
      </c>
      <c r="Y80" s="44">
        <v>26.17</v>
      </c>
      <c r="Z80" s="116">
        <v>18.47</v>
      </c>
      <c r="AA80" s="44">
        <v>25.53</v>
      </c>
      <c r="AB80" s="113">
        <v>18.239999999999998</v>
      </c>
      <c r="AC80" s="44">
        <v>25.22</v>
      </c>
      <c r="AD80" s="113">
        <v>18.350000000000001</v>
      </c>
      <c r="AE80" s="44">
        <v>25.37</v>
      </c>
      <c r="AF80" s="113">
        <v>17.21</v>
      </c>
      <c r="AG80" s="44">
        <v>23.79</v>
      </c>
      <c r="AH80" s="14"/>
      <c r="AI80" s="14"/>
      <c r="AJ80" s="14"/>
      <c r="AK80" s="14"/>
      <c r="AL80" s="113">
        <v>18.47</v>
      </c>
      <c r="AM80" s="44">
        <v>25.53</v>
      </c>
      <c r="AN80" s="59"/>
      <c r="AO80" s="156"/>
      <c r="AP80" s="158"/>
      <c r="AQ80" s="11">
        <v>7891268103113</v>
      </c>
      <c r="AS80" s="113">
        <v>18.14</v>
      </c>
      <c r="AT80" s="44">
        <v>25.08</v>
      </c>
      <c r="AU80" s="116">
        <v>17.7</v>
      </c>
      <c r="AV80" s="44">
        <v>24.47</v>
      </c>
      <c r="AW80" s="113">
        <v>17.489999999999998</v>
      </c>
      <c r="AX80" s="44">
        <v>24.18</v>
      </c>
      <c r="AY80" s="113">
        <v>17.59</v>
      </c>
      <c r="AZ80" s="44">
        <v>24.32</v>
      </c>
      <c r="BA80" s="113">
        <v>16.489999999999998</v>
      </c>
      <c r="BB80" s="44">
        <v>22.8</v>
      </c>
      <c r="BC80" s="14"/>
      <c r="BD80" s="14"/>
      <c r="BE80" s="14"/>
      <c r="BF80" s="14"/>
      <c r="BG80" s="113">
        <v>17.7</v>
      </c>
      <c r="BH80" s="44">
        <v>24.47</v>
      </c>
      <c r="BI80" s="59"/>
      <c r="BJ80" s="179"/>
    </row>
    <row r="81" spans="1:62" ht="14.45" customHeight="1" x14ac:dyDescent="0.25">
      <c r="A81" s="11">
        <v>7891268103144</v>
      </c>
      <c r="B81" s="11">
        <v>1211004170044</v>
      </c>
      <c r="C81" s="11">
        <v>522717110066417</v>
      </c>
      <c r="D81" s="35" t="s">
        <v>763</v>
      </c>
      <c r="E81" s="92">
        <v>1</v>
      </c>
      <c r="F81" s="12" t="s">
        <v>141</v>
      </c>
      <c r="G81" s="12" t="s">
        <v>1026</v>
      </c>
      <c r="H81" s="33" t="s">
        <v>298</v>
      </c>
      <c r="I81" s="13" t="s">
        <v>340</v>
      </c>
      <c r="J81" s="33" t="s">
        <v>62</v>
      </c>
      <c r="K81" s="41">
        <v>30049064</v>
      </c>
      <c r="L81" s="41" t="s">
        <v>381</v>
      </c>
      <c r="M81" s="41" t="s">
        <v>364</v>
      </c>
      <c r="N81" s="41" t="s">
        <v>402</v>
      </c>
      <c r="O81" s="41" t="s">
        <v>464</v>
      </c>
      <c r="P81" s="41" t="s">
        <v>601</v>
      </c>
      <c r="Q81" s="41" t="s">
        <v>535</v>
      </c>
      <c r="R81" s="41" t="s">
        <v>580</v>
      </c>
      <c r="S81" s="41" t="s">
        <v>359</v>
      </c>
      <c r="T81" s="41" t="s">
        <v>361</v>
      </c>
      <c r="U81" s="41" t="s">
        <v>361</v>
      </c>
      <c r="V81" s="41">
        <v>90131991</v>
      </c>
      <c r="W81" s="41" t="s">
        <v>667</v>
      </c>
      <c r="X81" s="113">
        <v>36.94</v>
      </c>
      <c r="Y81" s="44">
        <v>51.07</v>
      </c>
      <c r="Z81" s="116">
        <v>36.04</v>
      </c>
      <c r="AA81" s="44">
        <v>49.82</v>
      </c>
      <c r="AB81" s="113">
        <v>35.6</v>
      </c>
      <c r="AC81" s="44">
        <v>49.21</v>
      </c>
      <c r="AD81" s="113">
        <v>35.82</v>
      </c>
      <c r="AE81" s="44">
        <v>49.52</v>
      </c>
      <c r="AF81" s="113">
        <v>33.58</v>
      </c>
      <c r="AG81" s="44">
        <v>46.42</v>
      </c>
      <c r="AH81" s="14"/>
      <c r="AI81" s="14"/>
      <c r="AJ81" s="14"/>
      <c r="AK81" s="14"/>
      <c r="AL81" s="113">
        <v>36.04</v>
      </c>
      <c r="AM81" s="44">
        <v>49.82</v>
      </c>
      <c r="AN81" s="59"/>
      <c r="AO81" s="156"/>
      <c r="AP81" s="158"/>
      <c r="AQ81" s="11">
        <v>7891268103144</v>
      </c>
      <c r="AS81" s="113">
        <v>35.4</v>
      </c>
      <c r="AT81" s="44">
        <v>48.94</v>
      </c>
      <c r="AU81" s="116">
        <v>34.54</v>
      </c>
      <c r="AV81" s="44">
        <v>47.75</v>
      </c>
      <c r="AW81" s="113">
        <v>34.119999999999997</v>
      </c>
      <c r="AX81" s="44">
        <v>47.17</v>
      </c>
      <c r="AY81" s="113">
        <v>34.33</v>
      </c>
      <c r="AZ81" s="44">
        <v>47.46</v>
      </c>
      <c r="BA81" s="113">
        <v>32.18</v>
      </c>
      <c r="BB81" s="44">
        <v>44.49</v>
      </c>
      <c r="BC81" s="14"/>
      <c r="BD81" s="14"/>
      <c r="BE81" s="14"/>
      <c r="BF81" s="14"/>
      <c r="BG81" s="113">
        <v>34.54</v>
      </c>
      <c r="BH81" s="44">
        <v>47.75</v>
      </c>
      <c r="BI81" s="59"/>
      <c r="BJ81" s="179"/>
    </row>
    <row r="82" spans="1:62" ht="14.45" customHeight="1" x14ac:dyDescent="0.25">
      <c r="A82" s="11">
        <v>7891268103175</v>
      </c>
      <c r="B82" s="11">
        <v>1211004170060</v>
      </c>
      <c r="C82" s="11">
        <v>522717110066517</v>
      </c>
      <c r="D82" s="35" t="s">
        <v>764</v>
      </c>
      <c r="E82" s="92">
        <v>1</v>
      </c>
      <c r="F82" s="12" t="s">
        <v>141</v>
      </c>
      <c r="G82" s="12" t="s">
        <v>1025</v>
      </c>
      <c r="H82" s="33" t="s">
        <v>298</v>
      </c>
      <c r="I82" s="13" t="s">
        <v>340</v>
      </c>
      <c r="J82" s="33" t="s">
        <v>62</v>
      </c>
      <c r="K82" s="41">
        <v>30049064</v>
      </c>
      <c r="L82" s="41" t="s">
        <v>381</v>
      </c>
      <c r="M82" s="41" t="s">
        <v>364</v>
      </c>
      <c r="N82" s="41" t="s">
        <v>402</v>
      </c>
      <c r="O82" s="41" t="s">
        <v>464</v>
      </c>
      <c r="P82" s="41" t="s">
        <v>601</v>
      </c>
      <c r="Q82" s="41" t="s">
        <v>535</v>
      </c>
      <c r="R82" s="41" t="s">
        <v>580</v>
      </c>
      <c r="S82" s="41" t="s">
        <v>359</v>
      </c>
      <c r="T82" s="41" t="s">
        <v>361</v>
      </c>
      <c r="U82" s="41" t="s">
        <v>361</v>
      </c>
      <c r="V82" s="41">
        <v>90132017</v>
      </c>
      <c r="W82" s="41" t="s">
        <v>667</v>
      </c>
      <c r="X82" s="113">
        <v>65.650000000000006</v>
      </c>
      <c r="Y82" s="44">
        <v>90.76</v>
      </c>
      <c r="Z82" s="116">
        <v>64.05</v>
      </c>
      <c r="AA82" s="44">
        <v>88.54</v>
      </c>
      <c r="AB82" s="113">
        <v>63.28</v>
      </c>
      <c r="AC82" s="44">
        <v>87.48</v>
      </c>
      <c r="AD82" s="113">
        <v>63.66</v>
      </c>
      <c r="AE82" s="44">
        <v>88.01</v>
      </c>
      <c r="AF82" s="113">
        <v>59.68</v>
      </c>
      <c r="AG82" s="44">
        <v>82.5</v>
      </c>
      <c r="AH82" s="14"/>
      <c r="AI82" s="14"/>
      <c r="AJ82" s="14"/>
      <c r="AK82" s="14"/>
      <c r="AL82" s="113">
        <v>64.05</v>
      </c>
      <c r="AM82" s="44">
        <v>88.54</v>
      </c>
      <c r="AN82" s="59"/>
      <c r="AO82" s="156"/>
      <c r="AP82" s="158"/>
      <c r="AQ82" s="11">
        <v>7891268103175</v>
      </c>
      <c r="AS82" s="113">
        <v>62.92</v>
      </c>
      <c r="AT82" s="44">
        <v>86.98</v>
      </c>
      <c r="AU82" s="116">
        <v>61.39</v>
      </c>
      <c r="AV82" s="44">
        <v>84.87</v>
      </c>
      <c r="AW82" s="113">
        <v>60.65</v>
      </c>
      <c r="AX82" s="44">
        <v>83.85</v>
      </c>
      <c r="AY82" s="113">
        <v>61.02</v>
      </c>
      <c r="AZ82" s="44">
        <v>84.36</v>
      </c>
      <c r="BA82" s="113">
        <v>57.2</v>
      </c>
      <c r="BB82" s="44">
        <v>79.08</v>
      </c>
      <c r="BC82" s="14"/>
      <c r="BD82" s="14"/>
      <c r="BE82" s="14"/>
      <c r="BF82" s="14"/>
      <c r="BG82" s="113">
        <v>61.39</v>
      </c>
      <c r="BH82" s="44">
        <v>84.87</v>
      </c>
      <c r="BI82" s="59"/>
      <c r="BJ82" s="179"/>
    </row>
    <row r="83" spans="1:62" ht="14.45" customHeight="1" x14ac:dyDescent="0.25">
      <c r="A83" s="11">
        <v>7891268103571</v>
      </c>
      <c r="B83" s="11">
        <v>1211004170079</v>
      </c>
      <c r="C83" s="11">
        <v>522717110066617</v>
      </c>
      <c r="D83" s="35" t="s">
        <v>765</v>
      </c>
      <c r="E83" s="92">
        <v>1</v>
      </c>
      <c r="F83" s="12" t="s">
        <v>141</v>
      </c>
      <c r="G83" s="12" t="s">
        <v>142</v>
      </c>
      <c r="H83" s="33" t="s">
        <v>298</v>
      </c>
      <c r="I83" s="13" t="s">
        <v>340</v>
      </c>
      <c r="J83" s="33" t="s">
        <v>62</v>
      </c>
      <c r="K83" s="41">
        <v>30049064</v>
      </c>
      <c r="L83" s="41" t="s">
        <v>381</v>
      </c>
      <c r="M83" s="41" t="s">
        <v>364</v>
      </c>
      <c r="N83" s="41" t="s">
        <v>402</v>
      </c>
      <c r="O83" s="41" t="s">
        <v>464</v>
      </c>
      <c r="P83" s="41" t="s">
        <v>601</v>
      </c>
      <c r="Q83" s="41" t="s">
        <v>535</v>
      </c>
      <c r="R83" s="41" t="s">
        <v>580</v>
      </c>
      <c r="S83" s="41" t="s">
        <v>359</v>
      </c>
      <c r="T83" s="41" t="s">
        <v>361</v>
      </c>
      <c r="U83" s="41" t="s">
        <v>361</v>
      </c>
      <c r="V83" s="41">
        <v>90132025</v>
      </c>
      <c r="W83" s="41" t="s">
        <v>667</v>
      </c>
      <c r="X83" s="113">
        <v>103.85</v>
      </c>
      <c r="Y83" s="44">
        <v>143.57</v>
      </c>
      <c r="Z83" s="116">
        <v>101.32</v>
      </c>
      <c r="AA83" s="44">
        <v>140.06</v>
      </c>
      <c r="AB83" s="113">
        <v>100.09</v>
      </c>
      <c r="AC83" s="44">
        <v>138.37</v>
      </c>
      <c r="AD83" s="113">
        <v>100.7</v>
      </c>
      <c r="AE83" s="44">
        <v>139.21</v>
      </c>
      <c r="AF83" s="113">
        <v>94.41</v>
      </c>
      <c r="AG83" s="44">
        <v>130.52000000000001</v>
      </c>
      <c r="AH83" s="14"/>
      <c r="AI83" s="14"/>
      <c r="AJ83" s="14"/>
      <c r="AK83" s="14"/>
      <c r="AL83" s="113">
        <v>101.32</v>
      </c>
      <c r="AM83" s="44">
        <v>140.06</v>
      </c>
      <c r="AN83" s="59"/>
      <c r="AO83" s="156"/>
      <c r="AP83" s="158"/>
      <c r="AQ83" s="11">
        <v>7891268103571</v>
      </c>
      <c r="AS83" s="113">
        <v>99.54</v>
      </c>
      <c r="AT83" s="44">
        <v>137.61000000000001</v>
      </c>
      <c r="AU83" s="116">
        <v>97.11</v>
      </c>
      <c r="AV83" s="44">
        <v>134.25</v>
      </c>
      <c r="AW83" s="113">
        <v>95.94</v>
      </c>
      <c r="AX83" s="44">
        <v>132.63</v>
      </c>
      <c r="AY83" s="113">
        <v>96.52</v>
      </c>
      <c r="AZ83" s="44">
        <v>133.43</v>
      </c>
      <c r="BA83" s="113">
        <v>90.49</v>
      </c>
      <c r="BB83" s="44">
        <v>125.1</v>
      </c>
      <c r="BC83" s="14"/>
      <c r="BD83" s="14"/>
      <c r="BE83" s="14"/>
      <c r="BF83" s="14"/>
      <c r="BG83" s="113">
        <v>97.11</v>
      </c>
      <c r="BH83" s="44">
        <v>134.25</v>
      </c>
      <c r="BI83" s="59"/>
      <c r="BJ83" s="179"/>
    </row>
    <row r="84" spans="1:62" ht="14.45" customHeight="1" x14ac:dyDescent="0.25">
      <c r="A84" s="11">
        <v>7891268103205</v>
      </c>
      <c r="B84" s="11">
        <v>1211004170087</v>
      </c>
      <c r="C84" s="11">
        <v>522717110066717</v>
      </c>
      <c r="D84" s="35" t="s">
        <v>766</v>
      </c>
      <c r="E84" s="92">
        <v>1</v>
      </c>
      <c r="F84" s="12" t="s">
        <v>143</v>
      </c>
      <c r="G84" s="12" t="s">
        <v>1024</v>
      </c>
      <c r="H84" s="33" t="s">
        <v>298</v>
      </c>
      <c r="I84" s="13" t="s">
        <v>340</v>
      </c>
      <c r="J84" s="33" t="s">
        <v>62</v>
      </c>
      <c r="K84" s="41">
        <v>30049064</v>
      </c>
      <c r="L84" s="41" t="s">
        <v>381</v>
      </c>
      <c r="M84" s="41" t="s">
        <v>364</v>
      </c>
      <c r="N84" s="41" t="s">
        <v>402</v>
      </c>
      <c r="O84" s="41" t="s">
        <v>464</v>
      </c>
      <c r="P84" s="41" t="s">
        <v>601</v>
      </c>
      <c r="Q84" s="41" t="s">
        <v>535</v>
      </c>
      <c r="R84" s="41" t="s">
        <v>580</v>
      </c>
      <c r="S84" s="41" t="s">
        <v>359</v>
      </c>
      <c r="T84" s="41" t="s">
        <v>361</v>
      </c>
      <c r="U84" s="41" t="s">
        <v>361</v>
      </c>
      <c r="V84" s="41">
        <v>90132033</v>
      </c>
      <c r="W84" s="41" t="s">
        <v>667</v>
      </c>
      <c r="X84" s="113">
        <v>36.94</v>
      </c>
      <c r="Y84" s="44">
        <v>51.07</v>
      </c>
      <c r="Z84" s="116">
        <v>36.04</v>
      </c>
      <c r="AA84" s="44">
        <v>49.82</v>
      </c>
      <c r="AB84" s="113">
        <v>35.6</v>
      </c>
      <c r="AC84" s="44">
        <v>49.21</v>
      </c>
      <c r="AD84" s="113">
        <v>35.82</v>
      </c>
      <c r="AE84" s="44">
        <v>49.52</v>
      </c>
      <c r="AF84" s="113">
        <v>33.58</v>
      </c>
      <c r="AG84" s="44">
        <v>46.42</v>
      </c>
      <c r="AH84" s="14"/>
      <c r="AI84" s="14"/>
      <c r="AJ84" s="14"/>
      <c r="AK84" s="14"/>
      <c r="AL84" s="113">
        <v>36.04</v>
      </c>
      <c r="AM84" s="44">
        <v>49.82</v>
      </c>
      <c r="AN84" s="59"/>
      <c r="AO84" s="156"/>
      <c r="AP84" s="158"/>
      <c r="AQ84" s="11">
        <v>7891268103205</v>
      </c>
      <c r="AS84" s="113">
        <v>35.4</v>
      </c>
      <c r="AT84" s="44">
        <v>48.94</v>
      </c>
      <c r="AU84" s="116">
        <v>34.54</v>
      </c>
      <c r="AV84" s="44">
        <v>47.75</v>
      </c>
      <c r="AW84" s="113">
        <v>34.119999999999997</v>
      </c>
      <c r="AX84" s="44">
        <v>47.17</v>
      </c>
      <c r="AY84" s="113">
        <v>34.33</v>
      </c>
      <c r="AZ84" s="44">
        <v>47.46</v>
      </c>
      <c r="BA84" s="113">
        <v>32.18</v>
      </c>
      <c r="BB84" s="44">
        <v>44.49</v>
      </c>
      <c r="BC84" s="14"/>
      <c r="BD84" s="14"/>
      <c r="BE84" s="14"/>
      <c r="BF84" s="14"/>
      <c r="BG84" s="113">
        <v>34.54</v>
      </c>
      <c r="BH84" s="44">
        <v>47.75</v>
      </c>
      <c r="BI84" s="59"/>
      <c r="BJ84" s="179"/>
    </row>
    <row r="85" spans="1:62" ht="14.45" customHeight="1" x14ac:dyDescent="0.25">
      <c r="A85" s="11">
        <v>7891268103243</v>
      </c>
      <c r="B85" s="11">
        <v>1211004170095</v>
      </c>
      <c r="C85" s="11">
        <v>522717110066817</v>
      </c>
      <c r="D85" s="35" t="s">
        <v>767</v>
      </c>
      <c r="E85" s="92">
        <v>1</v>
      </c>
      <c r="F85" s="12" t="s">
        <v>143</v>
      </c>
      <c r="G85" s="12" t="s">
        <v>1023</v>
      </c>
      <c r="H85" s="33" t="s">
        <v>298</v>
      </c>
      <c r="I85" s="13" t="s">
        <v>340</v>
      </c>
      <c r="J85" s="33" t="s">
        <v>62</v>
      </c>
      <c r="K85" s="41">
        <v>30049064</v>
      </c>
      <c r="L85" s="41" t="s">
        <v>381</v>
      </c>
      <c r="M85" s="41" t="s">
        <v>364</v>
      </c>
      <c r="N85" s="41" t="s">
        <v>402</v>
      </c>
      <c r="O85" s="41" t="s">
        <v>464</v>
      </c>
      <c r="P85" s="41" t="s">
        <v>601</v>
      </c>
      <c r="Q85" s="41" t="s">
        <v>535</v>
      </c>
      <c r="R85" s="41" t="s">
        <v>580</v>
      </c>
      <c r="S85" s="41" t="s">
        <v>359</v>
      </c>
      <c r="T85" s="41" t="s">
        <v>361</v>
      </c>
      <c r="U85" s="41" t="s">
        <v>361</v>
      </c>
      <c r="V85" s="41">
        <v>90132041</v>
      </c>
      <c r="W85" s="41" t="s">
        <v>667</v>
      </c>
      <c r="X85" s="113">
        <v>65.650000000000006</v>
      </c>
      <c r="Y85" s="44">
        <v>90.76</v>
      </c>
      <c r="Z85" s="116">
        <v>64.05</v>
      </c>
      <c r="AA85" s="44">
        <v>88.54</v>
      </c>
      <c r="AB85" s="113">
        <v>63.28</v>
      </c>
      <c r="AC85" s="44">
        <v>87.48</v>
      </c>
      <c r="AD85" s="113">
        <v>63.66</v>
      </c>
      <c r="AE85" s="44">
        <v>88.01</v>
      </c>
      <c r="AF85" s="113">
        <v>59.68</v>
      </c>
      <c r="AG85" s="44">
        <v>82.5</v>
      </c>
      <c r="AH85" s="14"/>
      <c r="AI85" s="14"/>
      <c r="AJ85" s="14"/>
      <c r="AK85" s="14"/>
      <c r="AL85" s="113">
        <v>64.05</v>
      </c>
      <c r="AM85" s="44">
        <v>88.54</v>
      </c>
      <c r="AN85" s="59"/>
      <c r="AO85" s="156"/>
      <c r="AP85" s="158"/>
      <c r="AQ85" s="11">
        <v>7891268103243</v>
      </c>
      <c r="AS85" s="113">
        <v>62.92</v>
      </c>
      <c r="AT85" s="44">
        <v>86.98</v>
      </c>
      <c r="AU85" s="116">
        <v>61.39</v>
      </c>
      <c r="AV85" s="44">
        <v>84.87</v>
      </c>
      <c r="AW85" s="113">
        <v>60.65</v>
      </c>
      <c r="AX85" s="44">
        <v>83.85</v>
      </c>
      <c r="AY85" s="113">
        <v>61.02</v>
      </c>
      <c r="AZ85" s="44">
        <v>84.36</v>
      </c>
      <c r="BA85" s="113">
        <v>57.2</v>
      </c>
      <c r="BB85" s="44">
        <v>79.08</v>
      </c>
      <c r="BC85" s="14"/>
      <c r="BD85" s="14"/>
      <c r="BE85" s="14"/>
      <c r="BF85" s="14"/>
      <c r="BG85" s="113">
        <v>61.39</v>
      </c>
      <c r="BH85" s="44">
        <v>84.87</v>
      </c>
      <c r="BI85" s="59"/>
      <c r="BJ85" s="179"/>
    </row>
    <row r="86" spans="1:62" ht="14.45" customHeight="1" x14ac:dyDescent="0.25">
      <c r="A86" s="11">
        <v>7891268103212</v>
      </c>
      <c r="B86" s="11">
        <v>1211004170109</v>
      </c>
      <c r="C86" s="11">
        <v>522717110066917</v>
      </c>
      <c r="D86" s="35" t="s">
        <v>768</v>
      </c>
      <c r="E86" s="92">
        <v>1</v>
      </c>
      <c r="F86" s="12" t="s">
        <v>143</v>
      </c>
      <c r="G86" s="12" t="s">
        <v>1022</v>
      </c>
      <c r="H86" s="33" t="s">
        <v>298</v>
      </c>
      <c r="I86" s="13" t="s">
        <v>340</v>
      </c>
      <c r="J86" s="33" t="s">
        <v>62</v>
      </c>
      <c r="K86" s="41">
        <v>30049064</v>
      </c>
      <c r="L86" s="41" t="s">
        <v>381</v>
      </c>
      <c r="M86" s="41" t="s">
        <v>364</v>
      </c>
      <c r="N86" s="41" t="s">
        <v>402</v>
      </c>
      <c r="O86" s="41" t="s">
        <v>464</v>
      </c>
      <c r="P86" s="41" t="s">
        <v>601</v>
      </c>
      <c r="Q86" s="41" t="s">
        <v>535</v>
      </c>
      <c r="R86" s="41" t="s">
        <v>580</v>
      </c>
      <c r="S86" s="41" t="s">
        <v>359</v>
      </c>
      <c r="T86" s="41" t="s">
        <v>361</v>
      </c>
      <c r="U86" s="41" t="s">
        <v>361</v>
      </c>
      <c r="V86" s="41">
        <v>90132050</v>
      </c>
      <c r="W86" s="41" t="s">
        <v>667</v>
      </c>
      <c r="X86" s="113">
        <v>103.85</v>
      </c>
      <c r="Y86" s="44">
        <v>143.57</v>
      </c>
      <c r="Z86" s="116">
        <v>101.32</v>
      </c>
      <c r="AA86" s="44">
        <v>140.06</v>
      </c>
      <c r="AB86" s="113">
        <v>100.09</v>
      </c>
      <c r="AC86" s="44">
        <v>138.37</v>
      </c>
      <c r="AD86" s="113">
        <v>100.7</v>
      </c>
      <c r="AE86" s="44">
        <v>139.21</v>
      </c>
      <c r="AF86" s="113">
        <v>94.41</v>
      </c>
      <c r="AG86" s="44">
        <v>130.52000000000001</v>
      </c>
      <c r="AH86" s="14"/>
      <c r="AI86" s="14"/>
      <c r="AJ86" s="14"/>
      <c r="AK86" s="14"/>
      <c r="AL86" s="113">
        <v>101.32</v>
      </c>
      <c r="AM86" s="44">
        <v>140.06</v>
      </c>
      <c r="AN86" s="59"/>
      <c r="AO86" s="156"/>
      <c r="AP86" s="158"/>
      <c r="AQ86" s="11">
        <v>7891268103212</v>
      </c>
      <c r="AS86" s="113">
        <v>99.54</v>
      </c>
      <c r="AT86" s="44">
        <v>137.61000000000001</v>
      </c>
      <c r="AU86" s="116">
        <v>97.11</v>
      </c>
      <c r="AV86" s="44">
        <v>134.25</v>
      </c>
      <c r="AW86" s="113">
        <v>95.94</v>
      </c>
      <c r="AX86" s="44">
        <v>132.63</v>
      </c>
      <c r="AY86" s="113">
        <v>96.52</v>
      </c>
      <c r="AZ86" s="44">
        <v>133.43</v>
      </c>
      <c r="BA86" s="113">
        <v>90.49</v>
      </c>
      <c r="BB86" s="44">
        <v>125.1</v>
      </c>
      <c r="BC86" s="14"/>
      <c r="BD86" s="14"/>
      <c r="BE86" s="14"/>
      <c r="BF86" s="14"/>
      <c r="BG86" s="113">
        <v>97.11</v>
      </c>
      <c r="BH86" s="44">
        <v>134.25</v>
      </c>
      <c r="BI86" s="59"/>
      <c r="BJ86" s="179"/>
    </row>
    <row r="87" spans="1:62" ht="14.45" customHeight="1" x14ac:dyDescent="0.25">
      <c r="A87" s="11">
        <v>7891268114706</v>
      </c>
      <c r="B87" s="11">
        <v>1211004160014</v>
      </c>
      <c r="C87" s="11">
        <v>522718030077517</v>
      </c>
      <c r="D87" s="35" t="s">
        <v>769</v>
      </c>
      <c r="E87" s="92">
        <v>1</v>
      </c>
      <c r="F87" s="20" t="s">
        <v>144</v>
      </c>
      <c r="G87" s="20" t="s">
        <v>145</v>
      </c>
      <c r="H87" s="33" t="s">
        <v>299</v>
      </c>
      <c r="I87" s="13" t="s">
        <v>340</v>
      </c>
      <c r="J87" s="33" t="s">
        <v>62</v>
      </c>
      <c r="K87" s="41">
        <v>30049069</v>
      </c>
      <c r="L87" s="41" t="s">
        <v>358</v>
      </c>
      <c r="M87" s="41" t="s">
        <v>364</v>
      </c>
      <c r="N87" s="41" t="s">
        <v>403</v>
      </c>
      <c r="O87" s="41" t="s">
        <v>465</v>
      </c>
      <c r="P87" s="41" t="s">
        <v>602</v>
      </c>
      <c r="Q87" s="41" t="s">
        <v>536</v>
      </c>
      <c r="R87" s="41" t="s">
        <v>579</v>
      </c>
      <c r="S87" s="41" t="s">
        <v>359</v>
      </c>
      <c r="T87" s="41" t="s">
        <v>587</v>
      </c>
      <c r="U87" s="41" t="s">
        <v>587</v>
      </c>
      <c r="V87" s="41">
        <v>90132122</v>
      </c>
      <c r="W87" s="41" t="s">
        <v>667</v>
      </c>
      <c r="X87" s="113">
        <v>160</v>
      </c>
      <c r="Y87" s="44">
        <v>221.19</v>
      </c>
      <c r="Z87" s="116">
        <v>156.1</v>
      </c>
      <c r="AA87" s="44">
        <v>215.8</v>
      </c>
      <c r="AB87" s="113">
        <v>154.22</v>
      </c>
      <c r="AC87" s="44">
        <v>213.2</v>
      </c>
      <c r="AD87" s="113">
        <v>155.15</v>
      </c>
      <c r="AE87" s="44">
        <v>214.49</v>
      </c>
      <c r="AF87" s="113">
        <v>145.46</v>
      </c>
      <c r="AG87" s="44">
        <v>201.09</v>
      </c>
      <c r="AH87" s="14"/>
      <c r="AI87" s="14"/>
      <c r="AJ87" s="14"/>
      <c r="AK87" s="14"/>
      <c r="AL87" s="113">
        <v>156.1</v>
      </c>
      <c r="AM87" s="44">
        <v>215.8</v>
      </c>
      <c r="AN87" s="59"/>
      <c r="AO87" s="156"/>
      <c r="AP87" s="158"/>
      <c r="AQ87" s="11">
        <v>7891268114706</v>
      </c>
      <c r="AS87" s="113">
        <v>153.36000000000001</v>
      </c>
      <c r="AT87" s="44">
        <v>212.01</v>
      </c>
      <c r="AU87" s="116">
        <v>149.62</v>
      </c>
      <c r="AV87" s="44">
        <v>206.84</v>
      </c>
      <c r="AW87" s="113">
        <v>147.82</v>
      </c>
      <c r="AX87" s="44">
        <v>204.35</v>
      </c>
      <c r="AY87" s="113">
        <v>148.71</v>
      </c>
      <c r="AZ87" s="44">
        <v>205.58</v>
      </c>
      <c r="BA87" s="113">
        <v>139.41999999999999</v>
      </c>
      <c r="BB87" s="44">
        <v>192.74</v>
      </c>
      <c r="BC87" s="14"/>
      <c r="BD87" s="14"/>
      <c r="BE87" s="14"/>
      <c r="BF87" s="14"/>
      <c r="BG87" s="113">
        <v>149.62</v>
      </c>
      <c r="BH87" s="44">
        <v>206.84</v>
      </c>
      <c r="BI87" s="59"/>
      <c r="BJ87" s="179"/>
    </row>
    <row r="88" spans="1:62" ht="14.45" customHeight="1" x14ac:dyDescent="0.25">
      <c r="A88" s="11">
        <v>7891268114713</v>
      </c>
      <c r="B88" s="11">
        <v>1211004160030</v>
      </c>
      <c r="C88" s="11">
        <v>522718030077617</v>
      </c>
      <c r="D88" s="35" t="s">
        <v>770</v>
      </c>
      <c r="E88" s="92">
        <v>1</v>
      </c>
      <c r="F88" s="20" t="s">
        <v>144</v>
      </c>
      <c r="G88" s="20" t="s">
        <v>146</v>
      </c>
      <c r="H88" s="33" t="s">
        <v>299</v>
      </c>
      <c r="I88" s="13" t="s">
        <v>340</v>
      </c>
      <c r="J88" s="33" t="s">
        <v>62</v>
      </c>
      <c r="K88" s="41">
        <v>30049069</v>
      </c>
      <c r="L88" s="41" t="s">
        <v>358</v>
      </c>
      <c r="M88" s="41" t="s">
        <v>364</v>
      </c>
      <c r="N88" s="41" t="s">
        <v>403</v>
      </c>
      <c r="O88" s="41" t="s">
        <v>465</v>
      </c>
      <c r="P88" s="41" t="s">
        <v>602</v>
      </c>
      <c r="Q88" s="41" t="s">
        <v>536</v>
      </c>
      <c r="R88" s="41" t="s">
        <v>579</v>
      </c>
      <c r="S88" s="41" t="s">
        <v>359</v>
      </c>
      <c r="T88" s="41" t="s">
        <v>587</v>
      </c>
      <c r="U88" s="41" t="s">
        <v>587</v>
      </c>
      <c r="V88" s="41">
        <v>90132130</v>
      </c>
      <c r="W88" s="41" t="s">
        <v>667</v>
      </c>
      <c r="X88" s="113">
        <v>342.98</v>
      </c>
      <c r="Y88" s="44">
        <v>474.15</v>
      </c>
      <c r="Z88" s="116">
        <v>334.62</v>
      </c>
      <c r="AA88" s="44">
        <v>462.59</v>
      </c>
      <c r="AB88" s="113">
        <v>330.59</v>
      </c>
      <c r="AC88" s="44">
        <v>457.02</v>
      </c>
      <c r="AD88" s="113">
        <v>332.59</v>
      </c>
      <c r="AE88" s="44">
        <v>459.79</v>
      </c>
      <c r="AF88" s="113">
        <v>311.8</v>
      </c>
      <c r="AG88" s="44">
        <v>431.05</v>
      </c>
      <c r="AH88" s="14"/>
      <c r="AI88" s="14"/>
      <c r="AJ88" s="14"/>
      <c r="AK88" s="14"/>
      <c r="AL88" s="113">
        <v>334.62</v>
      </c>
      <c r="AM88" s="44">
        <v>462.59</v>
      </c>
      <c r="AN88" s="59"/>
      <c r="AO88" s="156"/>
      <c r="AP88" s="158"/>
      <c r="AQ88" s="11">
        <v>7891268114713</v>
      </c>
      <c r="AS88" s="113">
        <v>328.75</v>
      </c>
      <c r="AT88" s="44">
        <v>454.48</v>
      </c>
      <c r="AU88" s="116">
        <v>320.73</v>
      </c>
      <c r="AV88" s="44">
        <v>443.39</v>
      </c>
      <c r="AW88" s="113">
        <v>316.87</v>
      </c>
      <c r="AX88" s="44">
        <v>438.05</v>
      </c>
      <c r="AY88" s="113">
        <v>318.79000000000002</v>
      </c>
      <c r="AZ88" s="44">
        <v>440.71</v>
      </c>
      <c r="BA88" s="113">
        <v>298.86</v>
      </c>
      <c r="BB88" s="44">
        <v>413.16</v>
      </c>
      <c r="BC88" s="14"/>
      <c r="BD88" s="14"/>
      <c r="BE88" s="14"/>
      <c r="BF88" s="14"/>
      <c r="BG88" s="113">
        <v>320.73</v>
      </c>
      <c r="BH88" s="44">
        <v>443.39</v>
      </c>
      <c r="BI88" s="59"/>
      <c r="BJ88" s="179"/>
    </row>
    <row r="89" spans="1:62" ht="14.45" customHeight="1" x14ac:dyDescent="0.25">
      <c r="A89" s="11">
        <v>7891268114836</v>
      </c>
      <c r="B89" s="11">
        <v>1211004160057</v>
      </c>
      <c r="C89" s="11">
        <v>522718030077817</v>
      </c>
      <c r="D89" s="35" t="s">
        <v>771</v>
      </c>
      <c r="E89" s="92">
        <v>1</v>
      </c>
      <c r="F89" s="12" t="s">
        <v>144</v>
      </c>
      <c r="G89" s="20" t="s">
        <v>147</v>
      </c>
      <c r="H89" s="33" t="s">
        <v>299</v>
      </c>
      <c r="I89" s="13" t="s">
        <v>340</v>
      </c>
      <c r="J89" s="33" t="s">
        <v>62</v>
      </c>
      <c r="K89" s="41">
        <v>30049069</v>
      </c>
      <c r="L89" s="41" t="s">
        <v>358</v>
      </c>
      <c r="M89" s="41" t="s">
        <v>364</v>
      </c>
      <c r="N89" s="41" t="s">
        <v>403</v>
      </c>
      <c r="O89" s="41" t="s">
        <v>465</v>
      </c>
      <c r="P89" s="41" t="s">
        <v>602</v>
      </c>
      <c r="Q89" s="41" t="s">
        <v>536</v>
      </c>
      <c r="R89" s="41" t="s">
        <v>579</v>
      </c>
      <c r="S89" s="41" t="s">
        <v>359</v>
      </c>
      <c r="T89" s="41" t="s">
        <v>587</v>
      </c>
      <c r="U89" s="41" t="s">
        <v>587</v>
      </c>
      <c r="V89" s="41">
        <v>90132149</v>
      </c>
      <c r="W89" s="41" t="s">
        <v>667</v>
      </c>
      <c r="X89" s="113">
        <v>266.39999999999998</v>
      </c>
      <c r="Y89" s="44">
        <v>368.28</v>
      </c>
      <c r="Z89" s="116">
        <v>259.91000000000003</v>
      </c>
      <c r="AA89" s="44">
        <v>359.31</v>
      </c>
      <c r="AB89" s="113">
        <v>256.77999999999997</v>
      </c>
      <c r="AC89" s="44">
        <v>354.98</v>
      </c>
      <c r="AD89" s="113">
        <v>258.33</v>
      </c>
      <c r="AE89" s="44">
        <v>357.13</v>
      </c>
      <c r="AF89" s="113">
        <v>242.19</v>
      </c>
      <c r="AG89" s="44">
        <v>334.81</v>
      </c>
      <c r="AH89" s="14"/>
      <c r="AI89" s="14"/>
      <c r="AJ89" s="14"/>
      <c r="AK89" s="14"/>
      <c r="AL89" s="113">
        <v>259.91000000000003</v>
      </c>
      <c r="AM89" s="44">
        <v>359.31</v>
      </c>
      <c r="AN89" s="59"/>
      <c r="AO89" s="156"/>
      <c r="AP89" s="158"/>
      <c r="AQ89" s="11">
        <v>7891268114836</v>
      </c>
      <c r="AS89" s="113">
        <v>255.35</v>
      </c>
      <c r="AT89" s="44">
        <v>353.01</v>
      </c>
      <c r="AU89" s="116">
        <v>249.12</v>
      </c>
      <c r="AV89" s="44">
        <v>344.39</v>
      </c>
      <c r="AW89" s="113">
        <v>246.12</v>
      </c>
      <c r="AX89" s="44">
        <v>340.25</v>
      </c>
      <c r="AY89" s="113">
        <v>247.61</v>
      </c>
      <c r="AZ89" s="44">
        <v>342.31</v>
      </c>
      <c r="BA89" s="113">
        <v>232.13</v>
      </c>
      <c r="BB89" s="44">
        <v>320.91000000000003</v>
      </c>
      <c r="BC89" s="14"/>
      <c r="BD89" s="14"/>
      <c r="BE89" s="14"/>
      <c r="BF89" s="14"/>
      <c r="BG89" s="113">
        <v>249.12</v>
      </c>
      <c r="BH89" s="44">
        <v>344.39</v>
      </c>
      <c r="BI89" s="59"/>
      <c r="BJ89" s="179"/>
    </row>
    <row r="90" spans="1:62" ht="14.45" customHeight="1" x14ac:dyDescent="0.25">
      <c r="A90" s="11">
        <v>7891268114737</v>
      </c>
      <c r="B90" s="11">
        <v>1211004160073</v>
      </c>
      <c r="C90" s="11">
        <v>522718030077717</v>
      </c>
      <c r="D90" s="35" t="s">
        <v>772</v>
      </c>
      <c r="E90" s="92">
        <v>1</v>
      </c>
      <c r="F90" s="20" t="s">
        <v>144</v>
      </c>
      <c r="G90" s="20" t="s">
        <v>148</v>
      </c>
      <c r="H90" s="33" t="s">
        <v>299</v>
      </c>
      <c r="I90" s="13" t="s">
        <v>340</v>
      </c>
      <c r="J90" s="33" t="s">
        <v>62</v>
      </c>
      <c r="K90" s="41">
        <v>30049069</v>
      </c>
      <c r="L90" s="41" t="s">
        <v>358</v>
      </c>
      <c r="M90" s="41" t="s">
        <v>364</v>
      </c>
      <c r="N90" s="41" t="s">
        <v>403</v>
      </c>
      <c r="O90" s="41" t="s">
        <v>465</v>
      </c>
      <c r="P90" s="41" t="s">
        <v>602</v>
      </c>
      <c r="Q90" s="41" t="s">
        <v>536</v>
      </c>
      <c r="R90" s="41" t="s">
        <v>579</v>
      </c>
      <c r="S90" s="41" t="s">
        <v>359</v>
      </c>
      <c r="T90" s="41" t="s">
        <v>587</v>
      </c>
      <c r="U90" s="41" t="s">
        <v>587</v>
      </c>
      <c r="V90" s="41">
        <v>90132157</v>
      </c>
      <c r="W90" s="41" t="s">
        <v>667</v>
      </c>
      <c r="X90" s="113">
        <v>570.9</v>
      </c>
      <c r="Y90" s="44">
        <v>789.24</v>
      </c>
      <c r="Z90" s="116">
        <v>556.98</v>
      </c>
      <c r="AA90" s="44">
        <v>769.99</v>
      </c>
      <c r="AB90" s="113">
        <v>550.27</v>
      </c>
      <c r="AC90" s="44">
        <v>760.72</v>
      </c>
      <c r="AD90" s="113">
        <v>553.6</v>
      </c>
      <c r="AE90" s="44">
        <v>765.32</v>
      </c>
      <c r="AF90" s="113">
        <v>519</v>
      </c>
      <c r="AG90" s="44">
        <v>717.49</v>
      </c>
      <c r="AH90" s="14"/>
      <c r="AI90" s="14"/>
      <c r="AJ90" s="14"/>
      <c r="AK90" s="14"/>
      <c r="AL90" s="113">
        <v>556.98</v>
      </c>
      <c r="AM90" s="44">
        <v>769.99</v>
      </c>
      <c r="AN90" s="59"/>
      <c r="AO90" s="156"/>
      <c r="AP90" s="158"/>
      <c r="AQ90" s="11">
        <v>7891268114737</v>
      </c>
      <c r="AS90" s="113">
        <v>547.21</v>
      </c>
      <c r="AT90" s="44">
        <v>756.49</v>
      </c>
      <c r="AU90" s="116">
        <v>533.86</v>
      </c>
      <c r="AV90" s="44">
        <v>738.03</v>
      </c>
      <c r="AW90" s="113">
        <v>527.42999999999995</v>
      </c>
      <c r="AX90" s="44">
        <v>729.14</v>
      </c>
      <c r="AY90" s="113">
        <v>530.62</v>
      </c>
      <c r="AZ90" s="44">
        <v>733.55</v>
      </c>
      <c r="BA90" s="113">
        <v>497.46</v>
      </c>
      <c r="BB90" s="44">
        <v>687.71</v>
      </c>
      <c r="BC90" s="14"/>
      <c r="BD90" s="14"/>
      <c r="BE90" s="14"/>
      <c r="BF90" s="14"/>
      <c r="BG90" s="113">
        <v>533.86</v>
      </c>
      <c r="BH90" s="44">
        <v>738.03</v>
      </c>
      <c r="BI90" s="59"/>
      <c r="BJ90" s="179"/>
    </row>
    <row r="91" spans="1:62" ht="14.45" customHeight="1" x14ac:dyDescent="0.25">
      <c r="A91" s="18">
        <v>7891045006743</v>
      </c>
      <c r="B91" s="18">
        <v>1211000910086</v>
      </c>
      <c r="C91" s="11">
        <v>522701402116411</v>
      </c>
      <c r="D91" s="35" t="s">
        <v>773</v>
      </c>
      <c r="E91" s="92">
        <v>1</v>
      </c>
      <c r="F91" s="19" t="s">
        <v>149</v>
      </c>
      <c r="G91" s="19" t="s">
        <v>150</v>
      </c>
      <c r="H91" s="32" t="s">
        <v>300</v>
      </c>
      <c r="I91" s="13" t="s">
        <v>340</v>
      </c>
      <c r="J91" s="32" t="s">
        <v>62</v>
      </c>
      <c r="K91" s="41">
        <v>30066000</v>
      </c>
      <c r="L91" s="41" t="s">
        <v>358</v>
      </c>
      <c r="M91" s="41" t="s">
        <v>363</v>
      </c>
      <c r="N91" s="41" t="s">
        <v>404</v>
      </c>
      <c r="O91" s="41" t="s">
        <v>466</v>
      </c>
      <c r="P91" s="41" t="s">
        <v>509</v>
      </c>
      <c r="Q91" s="41" t="s">
        <v>537</v>
      </c>
      <c r="R91" s="41" t="s">
        <v>361</v>
      </c>
      <c r="S91" s="41" t="s">
        <v>582</v>
      </c>
      <c r="T91" s="41" t="s">
        <v>361</v>
      </c>
      <c r="U91" s="41" t="s">
        <v>361</v>
      </c>
      <c r="V91" s="41">
        <v>90213971</v>
      </c>
      <c r="W91" s="41" t="s">
        <v>1078</v>
      </c>
      <c r="X91" s="113">
        <v>24.01</v>
      </c>
      <c r="Y91" s="44">
        <v>33.19</v>
      </c>
      <c r="Z91" s="116">
        <v>23.42</v>
      </c>
      <c r="AA91" s="44">
        <v>32.380000000000003</v>
      </c>
      <c r="AB91" s="113">
        <v>23.14</v>
      </c>
      <c r="AC91" s="44">
        <v>31.99</v>
      </c>
      <c r="AD91" s="113">
        <v>23.28</v>
      </c>
      <c r="AE91" s="44">
        <v>32.18</v>
      </c>
      <c r="AF91" s="113">
        <v>21.83</v>
      </c>
      <c r="AG91" s="44">
        <v>30.18</v>
      </c>
      <c r="AH91" s="14"/>
      <c r="AI91" s="14"/>
      <c r="AJ91" s="14"/>
      <c r="AK91" s="14"/>
      <c r="AL91" s="113">
        <v>23.42</v>
      </c>
      <c r="AM91" s="44">
        <v>32.380000000000003</v>
      </c>
      <c r="AN91" s="59"/>
      <c r="AO91" s="156"/>
      <c r="AP91" s="158"/>
      <c r="AQ91" s="18">
        <v>7891045006743</v>
      </c>
      <c r="AS91" s="113">
        <v>23.01</v>
      </c>
      <c r="AT91" s="44">
        <v>31.81</v>
      </c>
      <c r="AU91" s="116">
        <v>22.45</v>
      </c>
      <c r="AV91" s="44">
        <v>31.04</v>
      </c>
      <c r="AW91" s="113">
        <v>22.18</v>
      </c>
      <c r="AX91" s="44">
        <v>30.66</v>
      </c>
      <c r="AY91" s="113">
        <v>22.31</v>
      </c>
      <c r="AZ91" s="44">
        <v>30.84</v>
      </c>
      <c r="BA91" s="113">
        <v>20.92</v>
      </c>
      <c r="BB91" s="44">
        <v>28.92</v>
      </c>
      <c r="BC91" s="14"/>
      <c r="BD91" s="14"/>
      <c r="BE91" s="14"/>
      <c r="BF91" s="14"/>
      <c r="BG91" s="113">
        <v>22.45</v>
      </c>
      <c r="BH91" s="44">
        <v>31.04</v>
      </c>
      <c r="BI91" s="59"/>
      <c r="BJ91" s="179"/>
    </row>
    <row r="92" spans="1:62" ht="14.45" customHeight="1" x14ac:dyDescent="0.25">
      <c r="A92" s="11">
        <v>7897137903747</v>
      </c>
      <c r="B92" s="11">
        <v>80249290033</v>
      </c>
      <c r="C92" s="11" t="s">
        <v>1086</v>
      </c>
      <c r="D92" s="35" t="s">
        <v>890</v>
      </c>
      <c r="E92" s="92">
        <v>1</v>
      </c>
      <c r="F92" s="20" t="s">
        <v>86</v>
      </c>
      <c r="G92" s="20" t="s">
        <v>87</v>
      </c>
      <c r="H92" s="33"/>
      <c r="I92" s="13" t="s">
        <v>343</v>
      </c>
      <c r="J92" s="33" t="s">
        <v>63</v>
      </c>
      <c r="K92" s="41">
        <v>30049099</v>
      </c>
      <c r="L92" s="41" t="s">
        <v>360</v>
      </c>
      <c r="M92" s="41" t="s">
        <v>658</v>
      </c>
      <c r="N92" s="41" t="s">
        <v>359</v>
      </c>
      <c r="O92" s="41" t="s">
        <v>359</v>
      </c>
      <c r="P92" s="41" t="s">
        <v>359</v>
      </c>
      <c r="Q92" s="41" t="s">
        <v>359</v>
      </c>
      <c r="R92" s="41" t="s">
        <v>361</v>
      </c>
      <c r="S92" s="41" t="s">
        <v>359</v>
      </c>
      <c r="T92" s="41" t="s">
        <v>361</v>
      </c>
      <c r="U92" s="41" t="s">
        <v>359</v>
      </c>
      <c r="V92" s="41" t="s">
        <v>359</v>
      </c>
      <c r="W92" s="41" t="s">
        <v>670</v>
      </c>
      <c r="X92" s="113">
        <f>$Z$92</f>
        <v>54.92</v>
      </c>
      <c r="Y92" s="44"/>
      <c r="Z92" s="116">
        <v>54.92</v>
      </c>
      <c r="AA92" s="113"/>
      <c r="AB92" s="113">
        <f>$Z$92</f>
        <v>54.92</v>
      </c>
      <c r="AC92" s="44"/>
      <c r="AD92" s="113">
        <f>$Z$92</f>
        <v>54.92</v>
      </c>
      <c r="AE92" s="44"/>
      <c r="AF92" s="113">
        <f>$Z$92</f>
        <v>54.92</v>
      </c>
      <c r="AG92" s="44"/>
      <c r="AH92" s="140"/>
      <c r="AI92" s="140"/>
      <c r="AJ92" s="140"/>
      <c r="AK92" s="140"/>
      <c r="AL92" s="113">
        <f>$Z$92</f>
        <v>54.92</v>
      </c>
      <c r="AM92" s="44"/>
      <c r="AN92" s="59"/>
      <c r="AO92" s="156"/>
      <c r="AP92" s="158"/>
      <c r="AQ92" s="11">
        <v>7897137903747</v>
      </c>
      <c r="AS92" s="113">
        <v>51.81</v>
      </c>
      <c r="AT92" s="44"/>
      <c r="AU92" s="116">
        <v>51.81</v>
      </c>
      <c r="AV92" s="44"/>
      <c r="AW92" s="113">
        <v>51.81</v>
      </c>
      <c r="AX92" s="44"/>
      <c r="AY92" s="113">
        <v>51.81</v>
      </c>
      <c r="AZ92" s="44"/>
      <c r="BA92" s="113">
        <v>51.81</v>
      </c>
      <c r="BB92" s="44"/>
      <c r="BC92" s="140"/>
      <c r="BD92" s="140"/>
      <c r="BE92" s="140"/>
      <c r="BF92" s="140"/>
      <c r="BG92" s="113">
        <v>51.81</v>
      </c>
      <c r="BH92" s="44"/>
      <c r="BI92" s="59"/>
      <c r="BJ92" s="179"/>
    </row>
    <row r="93" spans="1:62" ht="14.45" customHeight="1" x14ac:dyDescent="0.25">
      <c r="A93" s="11">
        <v>7897137903723</v>
      </c>
      <c r="B93" s="11">
        <v>80249290032</v>
      </c>
      <c r="C93" s="11" t="s">
        <v>1086</v>
      </c>
      <c r="D93" s="35" t="s">
        <v>891</v>
      </c>
      <c r="E93" s="92">
        <v>1</v>
      </c>
      <c r="F93" s="20" t="s">
        <v>86</v>
      </c>
      <c r="G93" s="20" t="s">
        <v>88</v>
      </c>
      <c r="H93" s="33"/>
      <c r="I93" s="13" t="s">
        <v>343</v>
      </c>
      <c r="J93" s="33" t="s">
        <v>63</v>
      </c>
      <c r="K93" s="41">
        <v>30049099</v>
      </c>
      <c r="L93" s="41" t="s">
        <v>360</v>
      </c>
      <c r="M93" s="41" t="s">
        <v>658</v>
      </c>
      <c r="N93" s="41" t="s">
        <v>359</v>
      </c>
      <c r="O93" s="41" t="s">
        <v>359</v>
      </c>
      <c r="P93" s="41" t="s">
        <v>359</v>
      </c>
      <c r="Q93" s="41" t="s">
        <v>359</v>
      </c>
      <c r="R93" s="41" t="s">
        <v>361</v>
      </c>
      <c r="S93" s="41" t="s">
        <v>359</v>
      </c>
      <c r="T93" s="41" t="s">
        <v>361</v>
      </c>
      <c r="U93" s="41" t="s">
        <v>359</v>
      </c>
      <c r="V93" s="41" t="s">
        <v>359</v>
      </c>
      <c r="W93" s="41" t="s">
        <v>670</v>
      </c>
      <c r="X93" s="113">
        <f>$Z$93</f>
        <v>49.42</v>
      </c>
      <c r="Y93" s="44"/>
      <c r="Z93" s="116">
        <v>49.42</v>
      </c>
      <c r="AA93" s="44"/>
      <c r="AB93" s="113">
        <f>$Z$93</f>
        <v>49.42</v>
      </c>
      <c r="AC93" s="44"/>
      <c r="AD93" s="113">
        <f>$Z$93</f>
        <v>49.42</v>
      </c>
      <c r="AE93" s="44"/>
      <c r="AF93" s="113">
        <f>$Z$93</f>
        <v>49.42</v>
      </c>
      <c r="AG93" s="44"/>
      <c r="AH93" s="140"/>
      <c r="AI93" s="140"/>
      <c r="AJ93" s="140"/>
      <c r="AK93" s="140"/>
      <c r="AL93" s="113">
        <f>$Z$93</f>
        <v>49.42</v>
      </c>
      <c r="AM93" s="44"/>
      <c r="AN93" s="59"/>
      <c r="AO93" s="156"/>
      <c r="AP93" s="158"/>
      <c r="AQ93" s="11">
        <v>7897137903723</v>
      </c>
      <c r="AS93" s="113">
        <v>46.62</v>
      </c>
      <c r="AT93" s="44"/>
      <c r="AU93" s="116">
        <v>46.62</v>
      </c>
      <c r="AV93" s="44"/>
      <c r="AW93" s="113">
        <v>46.62</v>
      </c>
      <c r="AX93" s="44"/>
      <c r="AY93" s="113">
        <v>46.62</v>
      </c>
      <c r="AZ93" s="44"/>
      <c r="BA93" s="113">
        <v>46.62</v>
      </c>
      <c r="BB93" s="44"/>
      <c r="BC93" s="140"/>
      <c r="BD93" s="140"/>
      <c r="BE93" s="140"/>
      <c r="BF93" s="140"/>
      <c r="BG93" s="113">
        <v>46.62</v>
      </c>
      <c r="BH93" s="44"/>
      <c r="BI93" s="59"/>
      <c r="BJ93" s="179"/>
    </row>
    <row r="94" spans="1:62" ht="14.45" customHeight="1" x14ac:dyDescent="0.25">
      <c r="A94" s="11">
        <v>7891268116878</v>
      </c>
      <c r="B94" s="11">
        <v>1211004180041</v>
      </c>
      <c r="C94" s="11">
        <v>522718030076617</v>
      </c>
      <c r="D94" s="35" t="s">
        <v>776</v>
      </c>
      <c r="E94" s="92">
        <v>1</v>
      </c>
      <c r="F94" s="21" t="s">
        <v>155</v>
      </c>
      <c r="G94" s="20" t="s">
        <v>156</v>
      </c>
      <c r="H94" s="33" t="s">
        <v>284</v>
      </c>
      <c r="I94" s="13" t="s">
        <v>340</v>
      </c>
      <c r="J94" s="33" t="s">
        <v>62</v>
      </c>
      <c r="K94" s="41">
        <v>30049069</v>
      </c>
      <c r="L94" s="41" t="s">
        <v>358</v>
      </c>
      <c r="M94" s="41" t="s">
        <v>363</v>
      </c>
      <c r="N94" s="41" t="s">
        <v>389</v>
      </c>
      <c r="O94" s="41" t="s">
        <v>453</v>
      </c>
      <c r="P94" s="41" t="s">
        <v>597</v>
      </c>
      <c r="Q94" s="41" t="s">
        <v>520</v>
      </c>
      <c r="R94" s="41" t="s">
        <v>361</v>
      </c>
      <c r="S94" s="41" t="s">
        <v>583</v>
      </c>
      <c r="T94" s="41" t="s">
        <v>587</v>
      </c>
      <c r="U94" s="41" t="s">
        <v>587</v>
      </c>
      <c r="V94" s="41">
        <v>90132270</v>
      </c>
      <c r="W94" s="41" t="s">
        <v>672</v>
      </c>
      <c r="X94" s="113">
        <v>38.61</v>
      </c>
      <c r="Y94" s="44">
        <v>53.37</v>
      </c>
      <c r="Z94" s="116">
        <v>37.67</v>
      </c>
      <c r="AA94" s="44">
        <v>52.07</v>
      </c>
      <c r="AB94" s="113">
        <v>37.21</v>
      </c>
      <c r="AC94" s="44">
        <v>51.44</v>
      </c>
      <c r="AD94" s="113">
        <v>37.44</v>
      </c>
      <c r="AE94" s="44">
        <v>51.75</v>
      </c>
      <c r="AF94" s="113">
        <v>35.1</v>
      </c>
      <c r="AG94" s="44">
        <v>48.52</v>
      </c>
      <c r="AH94" s="14"/>
      <c r="AI94" s="14"/>
      <c r="AJ94" s="14"/>
      <c r="AK94" s="14"/>
      <c r="AL94" s="113">
        <v>37.67</v>
      </c>
      <c r="AM94" s="44">
        <v>52.07</v>
      </c>
      <c r="AN94" s="59"/>
      <c r="AO94" s="156"/>
      <c r="AP94" s="158"/>
      <c r="AQ94" s="11">
        <v>7891268116878</v>
      </c>
      <c r="AS94" s="113">
        <v>37.01</v>
      </c>
      <c r="AT94" s="44">
        <v>51.16</v>
      </c>
      <c r="AU94" s="116">
        <v>36.11</v>
      </c>
      <c r="AV94" s="44">
        <v>49.92</v>
      </c>
      <c r="AW94" s="113">
        <v>35.67</v>
      </c>
      <c r="AX94" s="44">
        <v>49.31</v>
      </c>
      <c r="AY94" s="113">
        <v>35.89</v>
      </c>
      <c r="AZ94" s="44">
        <v>49.62</v>
      </c>
      <c r="BA94" s="113">
        <v>33.65</v>
      </c>
      <c r="BB94" s="44">
        <v>46.52</v>
      </c>
      <c r="BC94" s="14"/>
      <c r="BD94" s="14"/>
      <c r="BE94" s="14"/>
      <c r="BF94" s="14"/>
      <c r="BG94" s="113">
        <v>36.11</v>
      </c>
      <c r="BH94" s="44">
        <v>49.92</v>
      </c>
      <c r="BI94" s="59"/>
      <c r="BJ94" s="179"/>
    </row>
    <row r="95" spans="1:62" ht="14.45" customHeight="1" x14ac:dyDescent="0.25">
      <c r="A95" s="11">
        <v>7891268117110</v>
      </c>
      <c r="B95" s="11">
        <v>1211004180031</v>
      </c>
      <c r="C95" s="11">
        <v>522718030076217</v>
      </c>
      <c r="D95" s="35" t="s">
        <v>774</v>
      </c>
      <c r="E95" s="92">
        <v>1</v>
      </c>
      <c r="F95" s="20" t="s">
        <v>152</v>
      </c>
      <c r="G95" s="20" t="s">
        <v>153</v>
      </c>
      <c r="H95" s="33" t="s">
        <v>284</v>
      </c>
      <c r="I95" s="13" t="s">
        <v>340</v>
      </c>
      <c r="J95" s="33" t="s">
        <v>62</v>
      </c>
      <c r="K95" s="41">
        <v>30049069</v>
      </c>
      <c r="L95" s="41" t="s">
        <v>358</v>
      </c>
      <c r="M95" s="41" t="s">
        <v>363</v>
      </c>
      <c r="N95" s="41" t="s">
        <v>389</v>
      </c>
      <c r="O95" s="41" t="s">
        <v>453</v>
      </c>
      <c r="P95" s="41" t="s">
        <v>597</v>
      </c>
      <c r="Q95" s="41" t="s">
        <v>520</v>
      </c>
      <c r="R95" s="41" t="s">
        <v>361</v>
      </c>
      <c r="S95" s="41" t="s">
        <v>583</v>
      </c>
      <c r="T95" s="41" t="s">
        <v>587</v>
      </c>
      <c r="U95" s="41" t="s">
        <v>587</v>
      </c>
      <c r="V95" s="41">
        <v>90132262</v>
      </c>
      <c r="W95" s="41" t="s">
        <v>672</v>
      </c>
      <c r="X95" s="113">
        <v>94.43</v>
      </c>
      <c r="Y95" s="44">
        <v>130.54</v>
      </c>
      <c r="Z95" s="116">
        <v>92.13</v>
      </c>
      <c r="AA95" s="44">
        <v>127.36</v>
      </c>
      <c r="AB95" s="113">
        <v>91.02</v>
      </c>
      <c r="AC95" s="44">
        <v>125.82</v>
      </c>
      <c r="AD95" s="113">
        <v>91.57</v>
      </c>
      <c r="AE95" s="44">
        <v>126.59</v>
      </c>
      <c r="AF95" s="113">
        <v>85.84</v>
      </c>
      <c r="AG95" s="44">
        <v>118.66</v>
      </c>
      <c r="AH95" s="14"/>
      <c r="AI95" s="14"/>
      <c r="AJ95" s="14"/>
      <c r="AK95" s="14"/>
      <c r="AL95" s="113">
        <v>92.13</v>
      </c>
      <c r="AM95" s="44">
        <v>127.36</v>
      </c>
      <c r="AN95" s="59"/>
      <c r="AO95" s="156"/>
      <c r="AP95" s="158"/>
      <c r="AQ95" s="11">
        <v>7891268117110</v>
      </c>
      <c r="AS95" s="113">
        <v>90.52</v>
      </c>
      <c r="AT95" s="44">
        <v>125.14</v>
      </c>
      <c r="AU95" s="116">
        <v>88.31</v>
      </c>
      <c r="AV95" s="44">
        <v>122.08</v>
      </c>
      <c r="AW95" s="113">
        <v>87.25</v>
      </c>
      <c r="AX95" s="44">
        <v>120.62</v>
      </c>
      <c r="AY95" s="113">
        <v>87.77</v>
      </c>
      <c r="AZ95" s="44">
        <v>121.34</v>
      </c>
      <c r="BA95" s="113">
        <v>82.29</v>
      </c>
      <c r="BB95" s="44">
        <v>113.76</v>
      </c>
      <c r="BC95" s="14"/>
      <c r="BD95" s="14"/>
      <c r="BE95" s="14"/>
      <c r="BF95" s="14"/>
      <c r="BG95" s="113">
        <v>88.31</v>
      </c>
      <c r="BH95" s="44">
        <v>122.08</v>
      </c>
      <c r="BI95" s="59"/>
      <c r="BJ95" s="179"/>
    </row>
    <row r="96" spans="1:62" ht="14.45" customHeight="1" x14ac:dyDescent="0.25">
      <c r="A96" s="11">
        <v>7891268117127</v>
      </c>
      <c r="B96" s="11">
        <v>1211004180066</v>
      </c>
      <c r="C96" s="11">
        <v>522718030076417</v>
      </c>
      <c r="D96" s="35" t="s">
        <v>777</v>
      </c>
      <c r="E96" s="92">
        <v>1</v>
      </c>
      <c r="F96" s="20" t="s">
        <v>152</v>
      </c>
      <c r="G96" s="20" t="s">
        <v>157</v>
      </c>
      <c r="H96" s="33" t="s">
        <v>284</v>
      </c>
      <c r="I96" s="13" t="s">
        <v>340</v>
      </c>
      <c r="J96" s="33" t="s">
        <v>62</v>
      </c>
      <c r="K96" s="41">
        <v>30049069</v>
      </c>
      <c r="L96" s="41" t="s">
        <v>358</v>
      </c>
      <c r="M96" s="41" t="s">
        <v>363</v>
      </c>
      <c r="N96" s="41" t="s">
        <v>389</v>
      </c>
      <c r="O96" s="41" t="s">
        <v>453</v>
      </c>
      <c r="P96" s="41" t="s">
        <v>597</v>
      </c>
      <c r="Q96" s="41" t="s">
        <v>520</v>
      </c>
      <c r="R96" s="41" t="s">
        <v>361</v>
      </c>
      <c r="S96" s="41" t="s">
        <v>583</v>
      </c>
      <c r="T96" s="41" t="s">
        <v>587</v>
      </c>
      <c r="U96" s="41" t="s">
        <v>587</v>
      </c>
      <c r="V96" s="41">
        <v>90132289</v>
      </c>
      <c r="W96" s="41" t="s">
        <v>672</v>
      </c>
      <c r="X96" s="113">
        <v>115.8</v>
      </c>
      <c r="Y96" s="44">
        <v>160.08000000000001</v>
      </c>
      <c r="Z96" s="116">
        <v>112.98</v>
      </c>
      <c r="AA96" s="44">
        <v>156.18</v>
      </c>
      <c r="AB96" s="113">
        <v>111.61</v>
      </c>
      <c r="AC96" s="44">
        <v>154.29</v>
      </c>
      <c r="AD96" s="113">
        <v>112.29</v>
      </c>
      <c r="AE96" s="44">
        <v>155.22999999999999</v>
      </c>
      <c r="AF96" s="113">
        <v>105.27</v>
      </c>
      <c r="AG96" s="44">
        <v>145.52000000000001</v>
      </c>
      <c r="AH96" s="14"/>
      <c r="AI96" s="14"/>
      <c r="AJ96" s="14"/>
      <c r="AK96" s="14"/>
      <c r="AL96" s="113">
        <v>112.98</v>
      </c>
      <c r="AM96" s="44">
        <v>156.18</v>
      </c>
      <c r="AN96" s="59"/>
      <c r="AO96" s="156"/>
      <c r="AP96" s="158"/>
      <c r="AQ96" s="11">
        <v>7891268117127</v>
      </c>
      <c r="AS96" s="113">
        <v>111</v>
      </c>
      <c r="AT96" s="44">
        <v>153.44999999999999</v>
      </c>
      <c r="AU96" s="116">
        <v>108.29</v>
      </c>
      <c r="AV96" s="44">
        <v>149.69999999999999</v>
      </c>
      <c r="AW96" s="113">
        <v>106.99</v>
      </c>
      <c r="AX96" s="44">
        <v>147.91</v>
      </c>
      <c r="AY96" s="113">
        <v>107.63</v>
      </c>
      <c r="AZ96" s="44">
        <v>148.79</v>
      </c>
      <c r="BA96" s="113">
        <v>100.91</v>
      </c>
      <c r="BB96" s="44">
        <v>139.5</v>
      </c>
      <c r="BC96" s="14"/>
      <c r="BD96" s="14"/>
      <c r="BE96" s="14"/>
      <c r="BF96" s="14"/>
      <c r="BG96" s="113">
        <v>108.29</v>
      </c>
      <c r="BH96" s="44">
        <v>149.69999999999999</v>
      </c>
      <c r="BI96" s="59"/>
      <c r="BJ96" s="179"/>
    </row>
    <row r="97" spans="1:62" ht="14.45" customHeight="1" x14ac:dyDescent="0.25">
      <c r="A97" s="11">
        <v>7891268117165</v>
      </c>
      <c r="B97" s="11">
        <v>1211004180090</v>
      </c>
      <c r="C97" s="11">
        <v>522718030076717</v>
      </c>
      <c r="D97" s="35" t="s">
        <v>779</v>
      </c>
      <c r="E97" s="92">
        <v>1</v>
      </c>
      <c r="F97" s="20" t="s">
        <v>152</v>
      </c>
      <c r="G97" s="20" t="s">
        <v>159</v>
      </c>
      <c r="H97" s="33" t="s">
        <v>284</v>
      </c>
      <c r="I97" s="13" t="s">
        <v>340</v>
      </c>
      <c r="J97" s="33" t="s">
        <v>62</v>
      </c>
      <c r="K97" s="41">
        <v>30049069</v>
      </c>
      <c r="L97" s="41" t="s">
        <v>358</v>
      </c>
      <c r="M97" s="41" t="s">
        <v>363</v>
      </c>
      <c r="N97" s="41" t="s">
        <v>389</v>
      </c>
      <c r="O97" s="41" t="s">
        <v>453</v>
      </c>
      <c r="P97" s="41" t="s">
        <v>597</v>
      </c>
      <c r="Q97" s="41" t="s">
        <v>520</v>
      </c>
      <c r="R97" s="41" t="s">
        <v>361</v>
      </c>
      <c r="S97" s="41" t="s">
        <v>583</v>
      </c>
      <c r="T97" s="41" t="s">
        <v>587</v>
      </c>
      <c r="U97" s="41" t="s">
        <v>587</v>
      </c>
      <c r="V97" s="41">
        <v>90132319</v>
      </c>
      <c r="W97" s="41" t="s">
        <v>672</v>
      </c>
      <c r="X97" s="113">
        <v>170.28</v>
      </c>
      <c r="Y97" s="44">
        <v>235.4</v>
      </c>
      <c r="Z97" s="116">
        <v>166.13</v>
      </c>
      <c r="AA97" s="44">
        <v>229.66</v>
      </c>
      <c r="AB97" s="113">
        <v>164.12</v>
      </c>
      <c r="AC97" s="44">
        <v>226.88</v>
      </c>
      <c r="AD97" s="113">
        <v>165.12</v>
      </c>
      <c r="AE97" s="44">
        <v>228.26</v>
      </c>
      <c r="AF97" s="113">
        <v>154.80000000000001</v>
      </c>
      <c r="AG97" s="44">
        <v>214</v>
      </c>
      <c r="AH97" s="14"/>
      <c r="AI97" s="14"/>
      <c r="AJ97" s="14"/>
      <c r="AK97" s="14"/>
      <c r="AL97" s="113">
        <v>166.13</v>
      </c>
      <c r="AM97" s="44">
        <v>229.66</v>
      </c>
      <c r="AN97" s="59"/>
      <c r="AO97" s="156"/>
      <c r="AP97" s="158"/>
      <c r="AQ97" s="11">
        <v>7891268117165</v>
      </c>
      <c r="AS97" s="113">
        <v>163.21</v>
      </c>
      <c r="AT97" s="44">
        <v>225.63</v>
      </c>
      <c r="AU97" s="116">
        <v>159.22999999999999</v>
      </c>
      <c r="AV97" s="44">
        <v>220.13</v>
      </c>
      <c r="AW97" s="113">
        <v>157.31</v>
      </c>
      <c r="AX97" s="44">
        <v>217.47</v>
      </c>
      <c r="AY97" s="113">
        <v>158.26</v>
      </c>
      <c r="AZ97" s="44">
        <v>218.79</v>
      </c>
      <c r="BA97" s="113">
        <v>148.37</v>
      </c>
      <c r="BB97" s="44">
        <v>205.11</v>
      </c>
      <c r="BC97" s="14"/>
      <c r="BD97" s="14"/>
      <c r="BE97" s="14"/>
      <c r="BF97" s="14"/>
      <c r="BG97" s="113">
        <v>159.22999999999999</v>
      </c>
      <c r="BH97" s="44">
        <v>220.13</v>
      </c>
      <c r="BI97" s="59"/>
      <c r="BJ97" s="179"/>
    </row>
    <row r="98" spans="1:62" ht="14.45" customHeight="1" x14ac:dyDescent="0.25">
      <c r="A98" s="11">
        <v>7891268117172</v>
      </c>
      <c r="B98" s="11">
        <v>1211004180120</v>
      </c>
      <c r="C98" s="11">
        <v>522718030076917</v>
      </c>
      <c r="D98" s="35" t="s">
        <v>780</v>
      </c>
      <c r="E98" s="92">
        <v>1</v>
      </c>
      <c r="F98" s="20" t="s">
        <v>152</v>
      </c>
      <c r="G98" s="20" t="s">
        <v>160</v>
      </c>
      <c r="H98" s="33" t="s">
        <v>284</v>
      </c>
      <c r="I98" s="13" t="s">
        <v>340</v>
      </c>
      <c r="J98" s="33" t="s">
        <v>62</v>
      </c>
      <c r="K98" s="41">
        <v>30049069</v>
      </c>
      <c r="L98" s="41" t="s">
        <v>358</v>
      </c>
      <c r="M98" s="41" t="s">
        <v>363</v>
      </c>
      <c r="N98" s="41" t="s">
        <v>389</v>
      </c>
      <c r="O98" s="41" t="s">
        <v>453</v>
      </c>
      <c r="P98" s="41" t="s">
        <v>597</v>
      </c>
      <c r="Q98" s="41" t="s">
        <v>520</v>
      </c>
      <c r="R98" s="41" t="s">
        <v>361</v>
      </c>
      <c r="S98" s="41" t="s">
        <v>583</v>
      </c>
      <c r="T98" s="41" t="s">
        <v>587</v>
      </c>
      <c r="U98" s="41" t="s">
        <v>587</v>
      </c>
      <c r="V98" s="41">
        <v>90132327</v>
      </c>
      <c r="W98" s="41" t="s">
        <v>672</v>
      </c>
      <c r="X98" s="113">
        <v>170.28</v>
      </c>
      <c r="Y98" s="44">
        <v>235.4</v>
      </c>
      <c r="Z98" s="116">
        <v>166.13</v>
      </c>
      <c r="AA98" s="44">
        <v>229.66</v>
      </c>
      <c r="AB98" s="113">
        <v>164.12</v>
      </c>
      <c r="AC98" s="44">
        <v>226.88</v>
      </c>
      <c r="AD98" s="113">
        <v>165.12</v>
      </c>
      <c r="AE98" s="44">
        <v>228.26</v>
      </c>
      <c r="AF98" s="113">
        <v>154.80000000000001</v>
      </c>
      <c r="AG98" s="44">
        <v>214</v>
      </c>
      <c r="AH98" s="14"/>
      <c r="AI98" s="14"/>
      <c r="AJ98" s="14"/>
      <c r="AK98" s="14"/>
      <c r="AL98" s="113">
        <v>166.13</v>
      </c>
      <c r="AM98" s="44">
        <v>229.66</v>
      </c>
      <c r="AN98" s="59"/>
      <c r="AO98" s="156"/>
      <c r="AP98" s="158"/>
      <c r="AQ98" s="11">
        <v>7891268117172</v>
      </c>
      <c r="AS98" s="113">
        <v>163.21</v>
      </c>
      <c r="AT98" s="44">
        <v>225.63</v>
      </c>
      <c r="AU98" s="116">
        <v>159.22999999999999</v>
      </c>
      <c r="AV98" s="44">
        <v>220.13</v>
      </c>
      <c r="AW98" s="113">
        <v>157.31</v>
      </c>
      <c r="AX98" s="44">
        <v>217.47</v>
      </c>
      <c r="AY98" s="113">
        <v>158.26</v>
      </c>
      <c r="AZ98" s="44">
        <v>218.79</v>
      </c>
      <c r="BA98" s="113">
        <v>148.37</v>
      </c>
      <c r="BB98" s="44">
        <v>205.11</v>
      </c>
      <c r="BC98" s="14"/>
      <c r="BD98" s="14"/>
      <c r="BE98" s="14"/>
      <c r="BF98" s="14"/>
      <c r="BG98" s="113">
        <v>159.22999999999999</v>
      </c>
      <c r="BH98" s="44">
        <v>220.13</v>
      </c>
      <c r="BI98" s="59"/>
      <c r="BJ98" s="179"/>
    </row>
    <row r="99" spans="1:62" ht="14.45" customHeight="1" x14ac:dyDescent="0.25">
      <c r="A99" s="11">
        <v>7891268117776</v>
      </c>
      <c r="B99" s="11">
        <v>1211004180147</v>
      </c>
      <c r="C99" s="11">
        <v>522718030076317</v>
      </c>
      <c r="D99" s="35" t="s">
        <v>775</v>
      </c>
      <c r="E99" s="92">
        <v>1</v>
      </c>
      <c r="F99" s="20" t="s">
        <v>152</v>
      </c>
      <c r="G99" s="20" t="s">
        <v>154</v>
      </c>
      <c r="H99" s="33" t="s">
        <v>284</v>
      </c>
      <c r="I99" s="13" t="s">
        <v>340</v>
      </c>
      <c r="J99" s="33" t="s">
        <v>62</v>
      </c>
      <c r="K99" s="41">
        <v>30049069</v>
      </c>
      <c r="L99" s="41" t="s">
        <v>358</v>
      </c>
      <c r="M99" s="41" t="s">
        <v>363</v>
      </c>
      <c r="N99" s="41" t="s">
        <v>389</v>
      </c>
      <c r="O99" s="41" t="s">
        <v>453</v>
      </c>
      <c r="P99" s="41" t="s">
        <v>597</v>
      </c>
      <c r="Q99" s="41" t="s">
        <v>520</v>
      </c>
      <c r="R99" s="41" t="s">
        <v>361</v>
      </c>
      <c r="S99" s="41" t="s">
        <v>583</v>
      </c>
      <c r="T99" s="41" t="s">
        <v>587</v>
      </c>
      <c r="U99" s="41" t="s">
        <v>587</v>
      </c>
      <c r="V99" s="41">
        <v>90132246</v>
      </c>
      <c r="W99" s="41" t="s">
        <v>672</v>
      </c>
      <c r="X99" s="113">
        <v>283.29000000000002</v>
      </c>
      <c r="Y99" s="44">
        <v>391.63</v>
      </c>
      <c r="Z99" s="116">
        <v>276.39</v>
      </c>
      <c r="AA99" s="44">
        <v>382.09</v>
      </c>
      <c r="AB99" s="113">
        <v>273.06</v>
      </c>
      <c r="AC99" s="44">
        <v>377.48</v>
      </c>
      <c r="AD99" s="113">
        <v>274.70999999999998</v>
      </c>
      <c r="AE99" s="44">
        <v>379.77</v>
      </c>
      <c r="AF99" s="113">
        <v>257.54000000000002</v>
      </c>
      <c r="AG99" s="44">
        <v>356.03</v>
      </c>
      <c r="AH99" s="14"/>
      <c r="AI99" s="14"/>
      <c r="AJ99" s="14"/>
      <c r="AK99" s="14"/>
      <c r="AL99" s="113">
        <v>276.39</v>
      </c>
      <c r="AM99" s="44">
        <v>382.09</v>
      </c>
      <c r="AN99" s="59"/>
      <c r="AO99" s="156"/>
      <c r="AP99" s="158"/>
      <c r="AQ99" s="11">
        <v>7891268117776</v>
      </c>
      <c r="AS99" s="113">
        <v>271.54000000000002</v>
      </c>
      <c r="AT99" s="44">
        <v>375.39</v>
      </c>
      <c r="AU99" s="116">
        <v>264.92</v>
      </c>
      <c r="AV99" s="44">
        <v>366.24</v>
      </c>
      <c r="AW99" s="113">
        <v>261.73</v>
      </c>
      <c r="AX99" s="44">
        <v>361.83</v>
      </c>
      <c r="AY99" s="113">
        <v>263.31</v>
      </c>
      <c r="AZ99" s="44">
        <v>364.01</v>
      </c>
      <c r="BA99" s="113">
        <v>246.86</v>
      </c>
      <c r="BB99" s="44">
        <v>341.27</v>
      </c>
      <c r="BC99" s="14"/>
      <c r="BD99" s="14"/>
      <c r="BE99" s="14"/>
      <c r="BF99" s="14"/>
      <c r="BG99" s="113">
        <v>264.92</v>
      </c>
      <c r="BH99" s="44">
        <v>366.24</v>
      </c>
      <c r="BI99" s="59"/>
      <c r="BJ99" s="179"/>
    </row>
    <row r="100" spans="1:62" ht="14.45" customHeight="1" x14ac:dyDescent="0.25">
      <c r="A100" s="11">
        <v>7891268117790</v>
      </c>
      <c r="B100" s="11">
        <v>1211004180163</v>
      </c>
      <c r="C100" s="11">
        <v>522718030076517</v>
      </c>
      <c r="D100" s="35" t="s">
        <v>778</v>
      </c>
      <c r="E100" s="92">
        <v>1</v>
      </c>
      <c r="F100" s="20" t="s">
        <v>152</v>
      </c>
      <c r="G100" s="20" t="s">
        <v>158</v>
      </c>
      <c r="H100" s="33" t="s">
        <v>284</v>
      </c>
      <c r="I100" s="13" t="s">
        <v>340</v>
      </c>
      <c r="J100" s="33" t="s">
        <v>62</v>
      </c>
      <c r="K100" s="41">
        <v>30049069</v>
      </c>
      <c r="L100" s="41" t="s">
        <v>358</v>
      </c>
      <c r="M100" s="41" t="s">
        <v>363</v>
      </c>
      <c r="N100" s="41" t="s">
        <v>389</v>
      </c>
      <c r="O100" s="41" t="s">
        <v>453</v>
      </c>
      <c r="P100" s="41" t="s">
        <v>597</v>
      </c>
      <c r="Q100" s="41" t="s">
        <v>520</v>
      </c>
      <c r="R100" s="41" t="s">
        <v>361</v>
      </c>
      <c r="S100" s="41" t="s">
        <v>583</v>
      </c>
      <c r="T100" s="41" t="s">
        <v>587</v>
      </c>
      <c r="U100" s="41" t="s">
        <v>587</v>
      </c>
      <c r="V100" s="41">
        <v>90132297</v>
      </c>
      <c r="W100" s="41" t="s">
        <v>672</v>
      </c>
      <c r="X100" s="113">
        <v>347.4</v>
      </c>
      <c r="Y100" s="44">
        <v>480.26</v>
      </c>
      <c r="Z100" s="116">
        <v>338.93</v>
      </c>
      <c r="AA100" s="44">
        <v>468.55</v>
      </c>
      <c r="AB100" s="113">
        <v>334.84</v>
      </c>
      <c r="AC100" s="44">
        <v>462.89</v>
      </c>
      <c r="AD100" s="113">
        <v>336.87</v>
      </c>
      <c r="AE100" s="44">
        <v>465.7</v>
      </c>
      <c r="AF100" s="113">
        <v>315.82</v>
      </c>
      <c r="AG100" s="44">
        <v>436.6</v>
      </c>
      <c r="AH100" s="14"/>
      <c r="AI100" s="14"/>
      <c r="AJ100" s="14"/>
      <c r="AK100" s="14"/>
      <c r="AL100" s="113">
        <v>338.93</v>
      </c>
      <c r="AM100" s="44">
        <v>468.55</v>
      </c>
      <c r="AN100" s="59"/>
      <c r="AO100" s="156"/>
      <c r="AP100" s="158"/>
      <c r="AQ100" s="11">
        <v>7891268117790</v>
      </c>
      <c r="AS100" s="113">
        <v>332.98</v>
      </c>
      <c r="AT100" s="44">
        <v>460.33</v>
      </c>
      <c r="AU100" s="116">
        <v>324.86</v>
      </c>
      <c r="AV100" s="44">
        <v>449.1</v>
      </c>
      <c r="AW100" s="113">
        <v>320.95</v>
      </c>
      <c r="AX100" s="44">
        <v>443.69</v>
      </c>
      <c r="AY100" s="113">
        <v>322.89</v>
      </c>
      <c r="AZ100" s="44">
        <v>446.38</v>
      </c>
      <c r="BA100" s="113">
        <v>302.70999999999998</v>
      </c>
      <c r="BB100" s="44">
        <v>418.48</v>
      </c>
      <c r="BC100" s="14"/>
      <c r="BD100" s="14"/>
      <c r="BE100" s="14"/>
      <c r="BF100" s="14"/>
      <c r="BG100" s="113">
        <v>324.86</v>
      </c>
      <c r="BH100" s="44">
        <v>449.1</v>
      </c>
      <c r="BI100" s="59"/>
      <c r="BJ100" s="179"/>
    </row>
    <row r="101" spans="1:62" ht="14.45" customHeight="1" x14ac:dyDescent="0.25">
      <c r="A101" s="11">
        <v>7891268104615</v>
      </c>
      <c r="B101" s="11">
        <v>1211003820029</v>
      </c>
      <c r="C101" s="11">
        <v>522717110061017</v>
      </c>
      <c r="D101" s="35" t="s">
        <v>781</v>
      </c>
      <c r="E101" s="92">
        <v>2</v>
      </c>
      <c r="F101" s="12" t="s">
        <v>161</v>
      </c>
      <c r="G101" s="12" t="s">
        <v>162</v>
      </c>
      <c r="H101" s="33" t="s">
        <v>301</v>
      </c>
      <c r="I101" s="13" t="s">
        <v>340</v>
      </c>
      <c r="J101" s="33" t="s">
        <v>62</v>
      </c>
      <c r="K101" s="41">
        <v>30049065</v>
      </c>
      <c r="L101" s="41" t="s">
        <v>358</v>
      </c>
      <c r="M101" s="41" t="s">
        <v>364</v>
      </c>
      <c r="N101" s="41" t="s">
        <v>406</v>
      </c>
      <c r="O101" s="41" t="s">
        <v>468</v>
      </c>
      <c r="P101" s="41" t="s">
        <v>505</v>
      </c>
      <c r="Q101" s="41" t="s">
        <v>539</v>
      </c>
      <c r="R101" s="41" t="s">
        <v>361</v>
      </c>
      <c r="S101" s="41" t="s">
        <v>359</v>
      </c>
      <c r="T101" s="41" t="s">
        <v>361</v>
      </c>
      <c r="U101" s="41" t="s">
        <v>361</v>
      </c>
      <c r="V101" s="41">
        <v>90132343</v>
      </c>
      <c r="W101" s="41" t="s">
        <v>667</v>
      </c>
      <c r="X101" s="113">
        <v>41.91</v>
      </c>
      <c r="Y101" s="44">
        <v>57.94</v>
      </c>
      <c r="Z101" s="116">
        <v>40.89</v>
      </c>
      <c r="AA101" s="44">
        <v>56.52</v>
      </c>
      <c r="AB101" s="113">
        <v>40.39</v>
      </c>
      <c r="AC101" s="44">
        <v>55.84</v>
      </c>
      <c r="AD101" s="113">
        <v>40.64</v>
      </c>
      <c r="AE101" s="44">
        <v>56.18</v>
      </c>
      <c r="AF101" s="113">
        <v>38.1</v>
      </c>
      <c r="AG101" s="44">
        <v>52.67</v>
      </c>
      <c r="AH101" s="14"/>
      <c r="AI101" s="14"/>
      <c r="AJ101" s="14"/>
      <c r="AK101" s="14"/>
      <c r="AL101" s="113">
        <v>40.89</v>
      </c>
      <c r="AM101" s="44">
        <v>56.52</v>
      </c>
      <c r="AN101" s="59"/>
      <c r="AO101" s="156"/>
      <c r="AP101" s="158"/>
      <c r="AQ101" s="11">
        <v>7891268104615</v>
      </c>
      <c r="AS101" s="113">
        <v>40.17</v>
      </c>
      <c r="AT101" s="44">
        <v>55.53</v>
      </c>
      <c r="AU101" s="116">
        <v>39.19</v>
      </c>
      <c r="AV101" s="44">
        <v>54.18</v>
      </c>
      <c r="AW101" s="113">
        <v>38.72</v>
      </c>
      <c r="AX101" s="44">
        <v>53.53</v>
      </c>
      <c r="AY101" s="113">
        <v>38.950000000000003</v>
      </c>
      <c r="AZ101" s="44">
        <v>53.85</v>
      </c>
      <c r="BA101" s="113">
        <v>36.520000000000003</v>
      </c>
      <c r="BB101" s="44">
        <v>50.49</v>
      </c>
      <c r="BC101" s="14"/>
      <c r="BD101" s="14"/>
      <c r="BE101" s="14"/>
      <c r="BF101" s="14"/>
      <c r="BG101" s="113">
        <v>39.19</v>
      </c>
      <c r="BH101" s="44">
        <v>54.18</v>
      </c>
      <c r="BI101" s="59"/>
      <c r="BJ101" s="179"/>
    </row>
    <row r="102" spans="1:62" ht="14.45" customHeight="1" x14ac:dyDescent="0.25">
      <c r="A102" s="11">
        <v>7891268119503</v>
      </c>
      <c r="B102" s="11">
        <v>1211004150027</v>
      </c>
      <c r="C102" s="11">
        <v>522718010071917</v>
      </c>
      <c r="D102" s="35" t="s">
        <v>782</v>
      </c>
      <c r="E102" s="92">
        <v>2</v>
      </c>
      <c r="F102" s="20" t="s">
        <v>163</v>
      </c>
      <c r="G102" s="20" t="s">
        <v>164</v>
      </c>
      <c r="H102" s="33" t="s">
        <v>302</v>
      </c>
      <c r="I102" s="131" t="s">
        <v>340</v>
      </c>
      <c r="J102" s="33" t="s">
        <v>62</v>
      </c>
      <c r="K102" s="41">
        <v>30049029</v>
      </c>
      <c r="L102" s="41" t="s">
        <v>358</v>
      </c>
      <c r="M102" s="41" t="s">
        <v>364</v>
      </c>
      <c r="N102" s="41" t="s">
        <v>407</v>
      </c>
      <c r="O102" s="41" t="s">
        <v>469</v>
      </c>
      <c r="P102" s="41" t="s">
        <v>597</v>
      </c>
      <c r="Q102" s="41" t="s">
        <v>540</v>
      </c>
      <c r="R102" s="41" t="s">
        <v>361</v>
      </c>
      <c r="S102" s="41" t="s">
        <v>359</v>
      </c>
      <c r="T102" s="41" t="s">
        <v>587</v>
      </c>
      <c r="U102" s="41" t="s">
        <v>587</v>
      </c>
      <c r="V102" s="41">
        <v>90132351</v>
      </c>
      <c r="W102" s="41" t="s">
        <v>667</v>
      </c>
      <c r="X102" s="113">
        <v>110.41</v>
      </c>
      <c r="Y102" s="44">
        <v>152.63999999999999</v>
      </c>
      <c r="Z102" s="116">
        <v>107.72</v>
      </c>
      <c r="AA102" s="44">
        <v>148.91999999999999</v>
      </c>
      <c r="AB102" s="113">
        <v>106.42</v>
      </c>
      <c r="AC102" s="44">
        <v>147.12</v>
      </c>
      <c r="AD102" s="113">
        <v>107.07</v>
      </c>
      <c r="AE102" s="44">
        <v>148.02000000000001</v>
      </c>
      <c r="AF102" s="113">
        <v>100.38</v>
      </c>
      <c r="AG102" s="44">
        <v>138.77000000000001</v>
      </c>
      <c r="AH102" s="140"/>
      <c r="AI102" s="140"/>
      <c r="AJ102" s="140"/>
      <c r="AK102" s="140"/>
      <c r="AL102" s="113">
        <v>107.72</v>
      </c>
      <c r="AM102" s="44">
        <v>148.91999999999999</v>
      </c>
      <c r="AN102" s="59"/>
      <c r="AO102" s="156"/>
      <c r="AP102" s="158"/>
      <c r="AQ102" s="11">
        <v>7891268119503</v>
      </c>
      <c r="AS102" s="113">
        <v>105.83</v>
      </c>
      <c r="AT102" s="44">
        <v>146.30000000000001</v>
      </c>
      <c r="AU102" s="116">
        <v>103.25</v>
      </c>
      <c r="AV102" s="44">
        <v>142.74</v>
      </c>
      <c r="AW102" s="113">
        <v>102.01</v>
      </c>
      <c r="AX102" s="44">
        <v>141.02000000000001</v>
      </c>
      <c r="AY102" s="113">
        <v>102.62</v>
      </c>
      <c r="AZ102" s="44">
        <v>141.87</v>
      </c>
      <c r="BA102" s="113">
        <v>96.21</v>
      </c>
      <c r="BB102" s="44">
        <v>133</v>
      </c>
      <c r="BC102" s="140"/>
      <c r="BD102" s="140"/>
      <c r="BE102" s="140"/>
      <c r="BF102" s="140"/>
      <c r="BG102" s="113">
        <v>103.25</v>
      </c>
      <c r="BH102" s="44">
        <v>142.74</v>
      </c>
      <c r="BI102" s="59"/>
      <c r="BJ102" s="179"/>
    </row>
    <row r="103" spans="1:62" ht="14.45" customHeight="1" x14ac:dyDescent="0.25">
      <c r="A103" s="11">
        <v>7891268117844</v>
      </c>
      <c r="B103" s="11">
        <v>1211004150051</v>
      </c>
      <c r="C103" s="11">
        <v>522718010072017</v>
      </c>
      <c r="D103" s="35" t="s">
        <v>783</v>
      </c>
      <c r="E103" s="92">
        <v>2</v>
      </c>
      <c r="F103" s="20" t="s">
        <v>163</v>
      </c>
      <c r="G103" s="20" t="s">
        <v>165</v>
      </c>
      <c r="H103" s="33" t="s">
        <v>302</v>
      </c>
      <c r="I103" s="131" t="s">
        <v>340</v>
      </c>
      <c r="J103" s="33" t="s">
        <v>62</v>
      </c>
      <c r="K103" s="41">
        <v>30049029</v>
      </c>
      <c r="L103" s="41" t="s">
        <v>358</v>
      </c>
      <c r="M103" s="41" t="s">
        <v>364</v>
      </c>
      <c r="N103" s="41" t="s">
        <v>407</v>
      </c>
      <c r="O103" s="41" t="s">
        <v>469</v>
      </c>
      <c r="P103" s="41" t="s">
        <v>597</v>
      </c>
      <c r="Q103" s="41" t="s">
        <v>540</v>
      </c>
      <c r="R103" s="41" t="s">
        <v>361</v>
      </c>
      <c r="S103" s="41" t="s">
        <v>359</v>
      </c>
      <c r="T103" s="41" t="s">
        <v>361</v>
      </c>
      <c r="U103" s="41" t="s">
        <v>361</v>
      </c>
      <c r="V103" s="41">
        <v>90230760</v>
      </c>
      <c r="W103" s="41" t="s">
        <v>667</v>
      </c>
      <c r="X103" s="113">
        <v>67.650000000000006</v>
      </c>
      <c r="Y103" s="44">
        <v>93.52</v>
      </c>
      <c r="Z103" s="116">
        <v>66</v>
      </c>
      <c r="AA103" s="44">
        <v>91.24</v>
      </c>
      <c r="AB103" s="113">
        <v>65.2</v>
      </c>
      <c r="AC103" s="44">
        <v>90.14</v>
      </c>
      <c r="AD103" s="113">
        <v>65.599999999999994</v>
      </c>
      <c r="AE103" s="44">
        <v>90.69</v>
      </c>
      <c r="AF103" s="113">
        <v>61.5</v>
      </c>
      <c r="AG103" s="44">
        <v>85.02</v>
      </c>
      <c r="AH103" s="140"/>
      <c r="AI103" s="140"/>
      <c r="AJ103" s="140"/>
      <c r="AK103" s="140"/>
      <c r="AL103" s="113">
        <v>66</v>
      </c>
      <c r="AM103" s="44">
        <v>91.24</v>
      </c>
      <c r="AN103" s="59"/>
      <c r="AO103" s="156"/>
      <c r="AP103" s="158"/>
      <c r="AQ103" s="11">
        <v>7891268117844</v>
      </c>
      <c r="AS103" s="113">
        <v>64.84</v>
      </c>
      <c r="AT103" s="44">
        <v>89.64</v>
      </c>
      <c r="AU103" s="116">
        <v>63.26</v>
      </c>
      <c r="AV103" s="44">
        <v>87.45</v>
      </c>
      <c r="AW103" s="113">
        <v>62.5</v>
      </c>
      <c r="AX103" s="44">
        <v>86.4</v>
      </c>
      <c r="AY103" s="113">
        <v>62.88</v>
      </c>
      <c r="AZ103" s="44">
        <v>86.93</v>
      </c>
      <c r="BA103" s="113">
        <v>58.95</v>
      </c>
      <c r="BB103" s="44">
        <v>81.489999999999995</v>
      </c>
      <c r="BC103" s="140"/>
      <c r="BD103" s="140"/>
      <c r="BE103" s="140"/>
      <c r="BF103" s="140"/>
      <c r="BG103" s="113">
        <v>63.26</v>
      </c>
      <c r="BH103" s="44">
        <v>87.45</v>
      </c>
      <c r="BI103" s="59"/>
      <c r="BJ103" s="179"/>
    </row>
    <row r="104" spans="1:62" ht="14.45" customHeight="1" x14ac:dyDescent="0.25">
      <c r="A104" s="18">
        <v>7891045008396</v>
      </c>
      <c r="B104" s="18">
        <v>1211000350110</v>
      </c>
      <c r="C104" s="11">
        <v>522701603111417</v>
      </c>
      <c r="D104" s="35" t="s">
        <v>784</v>
      </c>
      <c r="E104" s="92">
        <v>1</v>
      </c>
      <c r="F104" s="19" t="s">
        <v>166</v>
      </c>
      <c r="G104" s="19" t="s">
        <v>167</v>
      </c>
      <c r="H104" s="32" t="s">
        <v>303</v>
      </c>
      <c r="I104" s="13" t="s">
        <v>340</v>
      </c>
      <c r="J104" s="32" t="s">
        <v>62</v>
      </c>
      <c r="K104" s="41">
        <v>30049069</v>
      </c>
      <c r="L104" s="41" t="s">
        <v>381</v>
      </c>
      <c r="M104" s="41" t="s">
        <v>364</v>
      </c>
      <c r="N104" s="41" t="s">
        <v>408</v>
      </c>
      <c r="O104" s="41">
        <v>5417</v>
      </c>
      <c r="P104" s="41" t="s">
        <v>603</v>
      </c>
      <c r="Q104" s="41" t="s">
        <v>541</v>
      </c>
      <c r="R104" s="41" t="s">
        <v>580</v>
      </c>
      <c r="S104" s="41" t="s">
        <v>359</v>
      </c>
      <c r="T104" s="41" t="s">
        <v>361</v>
      </c>
      <c r="U104" s="41" t="s">
        <v>361</v>
      </c>
      <c r="V104" s="41">
        <v>90213980</v>
      </c>
      <c r="W104" s="41" t="s">
        <v>667</v>
      </c>
      <c r="X104" s="113">
        <v>19.66</v>
      </c>
      <c r="Y104" s="44">
        <v>27.18</v>
      </c>
      <c r="Z104" s="116">
        <v>19.18</v>
      </c>
      <c r="AA104" s="44">
        <v>26.51</v>
      </c>
      <c r="AB104" s="113">
        <v>18.940000000000001</v>
      </c>
      <c r="AC104" s="44">
        <v>26.18</v>
      </c>
      <c r="AD104" s="113">
        <v>19.059999999999999</v>
      </c>
      <c r="AE104" s="44">
        <v>26.35</v>
      </c>
      <c r="AF104" s="113">
        <v>17.87</v>
      </c>
      <c r="AG104" s="44">
        <v>24.7</v>
      </c>
      <c r="AH104" s="14"/>
      <c r="AI104" s="14"/>
      <c r="AJ104" s="14"/>
      <c r="AK104" s="14"/>
      <c r="AL104" s="113">
        <v>19.18</v>
      </c>
      <c r="AM104" s="44">
        <v>26.51</v>
      </c>
      <c r="AN104" s="59"/>
      <c r="AO104" s="156"/>
      <c r="AP104" s="158"/>
      <c r="AQ104" s="18">
        <v>7891045008396</v>
      </c>
      <c r="AS104" s="113">
        <v>18.84</v>
      </c>
      <c r="AT104" s="44">
        <v>26.05</v>
      </c>
      <c r="AU104" s="116">
        <v>18.38</v>
      </c>
      <c r="AV104" s="44">
        <v>25.41</v>
      </c>
      <c r="AW104" s="113">
        <v>18.16</v>
      </c>
      <c r="AX104" s="44">
        <v>25.11</v>
      </c>
      <c r="AY104" s="113">
        <v>18.27</v>
      </c>
      <c r="AZ104" s="44">
        <v>25.26</v>
      </c>
      <c r="BA104" s="113">
        <v>17.13</v>
      </c>
      <c r="BB104" s="44">
        <v>23.68</v>
      </c>
      <c r="BC104" s="14"/>
      <c r="BD104" s="14"/>
      <c r="BE104" s="14"/>
      <c r="BF104" s="14"/>
      <c r="BG104" s="113">
        <v>18.38</v>
      </c>
      <c r="BH104" s="44">
        <v>25.41</v>
      </c>
      <c r="BI104" s="59"/>
      <c r="BJ104" s="179"/>
    </row>
    <row r="105" spans="1:62" ht="14.45" customHeight="1" x14ac:dyDescent="0.25">
      <c r="A105" s="18">
        <v>7891045008402</v>
      </c>
      <c r="B105" s="18">
        <v>1211000350129</v>
      </c>
      <c r="C105" s="11">
        <v>522701604118415</v>
      </c>
      <c r="D105" s="35" t="s">
        <v>785</v>
      </c>
      <c r="E105" s="92">
        <v>1</v>
      </c>
      <c r="F105" s="19" t="s">
        <v>166</v>
      </c>
      <c r="G105" s="19" t="s">
        <v>168</v>
      </c>
      <c r="H105" s="32" t="s">
        <v>303</v>
      </c>
      <c r="I105" s="13" t="s">
        <v>340</v>
      </c>
      <c r="J105" s="32" t="s">
        <v>62</v>
      </c>
      <c r="K105" s="41">
        <v>30049069</v>
      </c>
      <c r="L105" s="41" t="s">
        <v>381</v>
      </c>
      <c r="M105" s="41" t="s">
        <v>364</v>
      </c>
      <c r="N105" s="41" t="s">
        <v>408</v>
      </c>
      <c r="O105" s="41">
        <v>5417</v>
      </c>
      <c r="P105" s="41" t="s">
        <v>603</v>
      </c>
      <c r="Q105" s="41" t="s">
        <v>541</v>
      </c>
      <c r="R105" s="41" t="s">
        <v>580</v>
      </c>
      <c r="S105" s="41" t="s">
        <v>359</v>
      </c>
      <c r="T105" s="41" t="s">
        <v>361</v>
      </c>
      <c r="U105" s="41" t="s">
        <v>361</v>
      </c>
      <c r="V105" s="41">
        <v>90213998</v>
      </c>
      <c r="W105" s="41" t="s">
        <v>667</v>
      </c>
      <c r="X105" s="113">
        <v>27.85</v>
      </c>
      <c r="Y105" s="44">
        <v>38.5</v>
      </c>
      <c r="Z105" s="116">
        <v>27.17</v>
      </c>
      <c r="AA105" s="44">
        <v>37.56</v>
      </c>
      <c r="AB105" s="113">
        <v>26.84</v>
      </c>
      <c r="AC105" s="44">
        <v>37.1</v>
      </c>
      <c r="AD105" s="113">
        <v>27</v>
      </c>
      <c r="AE105" s="44">
        <v>37.33</v>
      </c>
      <c r="AF105" s="113">
        <v>25.32</v>
      </c>
      <c r="AG105" s="44">
        <v>35</v>
      </c>
      <c r="AH105" s="14"/>
      <c r="AI105" s="14"/>
      <c r="AJ105" s="14"/>
      <c r="AK105" s="14"/>
      <c r="AL105" s="113">
        <v>27.17</v>
      </c>
      <c r="AM105" s="44">
        <v>37.56</v>
      </c>
      <c r="AN105" s="59"/>
      <c r="AO105" s="156"/>
      <c r="AP105" s="158"/>
      <c r="AQ105" s="18">
        <v>7891045008402</v>
      </c>
      <c r="AS105" s="113">
        <v>26.69</v>
      </c>
      <c r="AT105" s="44">
        <v>36.9</v>
      </c>
      <c r="AU105" s="116">
        <v>26.04</v>
      </c>
      <c r="AV105" s="44">
        <v>36</v>
      </c>
      <c r="AW105" s="113">
        <v>25.73</v>
      </c>
      <c r="AX105" s="44">
        <v>35.57</v>
      </c>
      <c r="AY105" s="113">
        <v>25.88</v>
      </c>
      <c r="AZ105" s="44">
        <v>35.78</v>
      </c>
      <c r="BA105" s="113">
        <v>24.26</v>
      </c>
      <c r="BB105" s="44">
        <v>33.54</v>
      </c>
      <c r="BC105" s="14"/>
      <c r="BD105" s="14"/>
      <c r="BE105" s="14"/>
      <c r="BF105" s="14"/>
      <c r="BG105" s="113">
        <v>26.04</v>
      </c>
      <c r="BH105" s="44">
        <v>36</v>
      </c>
      <c r="BI105" s="59"/>
      <c r="BJ105" s="179"/>
    </row>
    <row r="106" spans="1:62" s="72" customFormat="1" ht="14.45" customHeight="1" x14ac:dyDescent="0.25">
      <c r="A106" s="18">
        <v>7891045008204</v>
      </c>
      <c r="B106" s="18">
        <v>1211001250047</v>
      </c>
      <c r="C106" s="11">
        <v>522701802114319</v>
      </c>
      <c r="D106" s="35" t="s">
        <v>788</v>
      </c>
      <c r="E106" s="92">
        <v>1</v>
      </c>
      <c r="F106" s="19" t="s">
        <v>172</v>
      </c>
      <c r="G106" s="19" t="s">
        <v>173</v>
      </c>
      <c r="H106" s="32" t="s">
        <v>300</v>
      </c>
      <c r="I106" s="13" t="s">
        <v>340</v>
      </c>
      <c r="J106" s="32" t="s">
        <v>62</v>
      </c>
      <c r="K106" s="41">
        <v>30066000</v>
      </c>
      <c r="L106" s="41" t="s">
        <v>358</v>
      </c>
      <c r="M106" s="41" t="s">
        <v>364</v>
      </c>
      <c r="N106" s="41" t="s">
        <v>404</v>
      </c>
      <c r="O106" s="41" t="s">
        <v>466</v>
      </c>
      <c r="P106" s="41" t="s">
        <v>509</v>
      </c>
      <c r="Q106" s="41" t="s">
        <v>537</v>
      </c>
      <c r="R106" s="41" t="s">
        <v>361</v>
      </c>
      <c r="S106" s="41" t="s">
        <v>359</v>
      </c>
      <c r="T106" s="41" t="s">
        <v>361</v>
      </c>
      <c r="U106" s="41" t="s">
        <v>361</v>
      </c>
      <c r="V106" s="41">
        <v>90214030</v>
      </c>
      <c r="W106" s="41" t="s">
        <v>1078</v>
      </c>
      <c r="X106" s="113">
        <v>27.3</v>
      </c>
      <c r="Y106" s="44">
        <v>37.74</v>
      </c>
      <c r="Z106" s="116">
        <v>26.64</v>
      </c>
      <c r="AA106" s="44">
        <v>36.82</v>
      </c>
      <c r="AB106" s="113">
        <v>26.31</v>
      </c>
      <c r="AC106" s="44">
        <v>36.369999999999997</v>
      </c>
      <c r="AD106" s="113">
        <v>26.47</v>
      </c>
      <c r="AE106" s="44">
        <v>36.590000000000003</v>
      </c>
      <c r="AF106" s="113">
        <v>24.82</v>
      </c>
      <c r="AG106" s="44">
        <v>34.31</v>
      </c>
      <c r="AH106" s="14"/>
      <c r="AI106" s="14"/>
      <c r="AJ106" s="14"/>
      <c r="AK106" s="14"/>
      <c r="AL106" s="113">
        <v>26.64</v>
      </c>
      <c r="AM106" s="44">
        <v>36.82</v>
      </c>
      <c r="AN106" s="59"/>
      <c r="AO106" s="156"/>
      <c r="AP106" s="158"/>
      <c r="AQ106" s="18">
        <v>7891045008204</v>
      </c>
      <c r="AR106"/>
      <c r="AS106" s="113">
        <v>26.16</v>
      </c>
      <c r="AT106" s="44">
        <v>36.159999999999997</v>
      </c>
      <c r="AU106" s="116">
        <v>25.53</v>
      </c>
      <c r="AV106" s="44">
        <v>35.29</v>
      </c>
      <c r="AW106" s="113">
        <v>25.22</v>
      </c>
      <c r="AX106" s="44">
        <v>34.869999999999997</v>
      </c>
      <c r="AY106" s="113">
        <v>25.37</v>
      </c>
      <c r="AZ106" s="44">
        <v>35.07</v>
      </c>
      <c r="BA106" s="113">
        <v>23.79</v>
      </c>
      <c r="BB106" s="44">
        <v>32.89</v>
      </c>
      <c r="BC106" s="14"/>
      <c r="BD106" s="14"/>
      <c r="BE106" s="14"/>
      <c r="BF106" s="14"/>
      <c r="BG106" s="113">
        <v>25.53</v>
      </c>
      <c r="BH106" s="44">
        <v>35.29</v>
      </c>
      <c r="BI106" s="59"/>
      <c r="BJ106" s="179"/>
    </row>
    <row r="107" spans="1:62" s="221" customFormat="1" ht="14.45" customHeight="1" x14ac:dyDescent="0.25">
      <c r="A107" s="11">
        <v>7891268105100</v>
      </c>
      <c r="B107" s="11">
        <v>1211004080010</v>
      </c>
      <c r="C107" s="11">
        <v>522717110062517</v>
      </c>
      <c r="D107" s="35" t="s">
        <v>787</v>
      </c>
      <c r="E107" s="92">
        <v>3</v>
      </c>
      <c r="F107" s="12" t="s">
        <v>170</v>
      </c>
      <c r="G107" s="12" t="s">
        <v>171</v>
      </c>
      <c r="H107" s="31" t="s">
        <v>304</v>
      </c>
      <c r="I107" s="13" t="s">
        <v>340</v>
      </c>
      <c r="J107" s="33" t="s">
        <v>62</v>
      </c>
      <c r="K107" s="41">
        <v>30049079</v>
      </c>
      <c r="L107" s="41" t="s">
        <v>358</v>
      </c>
      <c r="M107" s="41" t="s">
        <v>364</v>
      </c>
      <c r="N107" s="41" t="s">
        <v>409</v>
      </c>
      <c r="O107" s="41" t="s">
        <v>470</v>
      </c>
      <c r="P107" s="41" t="s">
        <v>507</v>
      </c>
      <c r="Q107" s="41" t="s">
        <v>542</v>
      </c>
      <c r="R107" s="41" t="s">
        <v>361</v>
      </c>
      <c r="S107" s="41" t="s">
        <v>359</v>
      </c>
      <c r="T107" s="41" t="s">
        <v>361</v>
      </c>
      <c r="U107" s="41" t="s">
        <v>361</v>
      </c>
      <c r="V107" s="41">
        <v>90132874</v>
      </c>
      <c r="W107" s="41" t="s">
        <v>667</v>
      </c>
      <c r="X107" s="113">
        <v>31.07</v>
      </c>
      <c r="Y107" s="44">
        <v>42.95</v>
      </c>
      <c r="Z107" s="116">
        <v>30.31</v>
      </c>
      <c r="AA107" s="44">
        <v>41.9</v>
      </c>
      <c r="AB107" s="113">
        <v>29.94</v>
      </c>
      <c r="AC107" s="44">
        <v>41.39</v>
      </c>
      <c r="AD107" s="113">
        <v>30.12</v>
      </c>
      <c r="AE107" s="44">
        <v>41.64</v>
      </c>
      <c r="AF107" s="113">
        <v>28.24</v>
      </c>
      <c r="AG107" s="44">
        <v>39.04</v>
      </c>
      <c r="AH107" s="14"/>
      <c r="AI107" s="14"/>
      <c r="AJ107" s="14"/>
      <c r="AK107" s="14"/>
      <c r="AL107" s="113">
        <v>30.31</v>
      </c>
      <c r="AM107" s="44">
        <v>41.9</v>
      </c>
      <c r="AN107" s="59"/>
      <c r="AO107" s="156"/>
      <c r="AP107" s="158"/>
      <c r="AQ107" s="11">
        <v>7891268105100</v>
      </c>
      <c r="AR107"/>
      <c r="AS107" s="113">
        <v>29.78</v>
      </c>
      <c r="AT107" s="44">
        <v>41.17</v>
      </c>
      <c r="AU107" s="116">
        <v>29.05</v>
      </c>
      <c r="AV107" s="44">
        <v>40.159999999999997</v>
      </c>
      <c r="AW107" s="113">
        <v>28.7</v>
      </c>
      <c r="AX107" s="44">
        <v>39.68</v>
      </c>
      <c r="AY107" s="113">
        <v>28.87</v>
      </c>
      <c r="AZ107" s="44">
        <v>39.909999999999997</v>
      </c>
      <c r="BA107" s="113">
        <v>27.07</v>
      </c>
      <c r="BB107" s="44">
        <v>37.42</v>
      </c>
      <c r="BC107" s="14"/>
      <c r="BD107" s="14"/>
      <c r="BE107" s="14"/>
      <c r="BF107" s="14"/>
      <c r="BG107" s="113">
        <v>29.05</v>
      </c>
      <c r="BH107" s="44">
        <v>40.159999999999997</v>
      </c>
      <c r="BI107" s="59"/>
      <c r="BJ107" s="179"/>
    </row>
    <row r="108" spans="1:62" ht="14.45" customHeight="1" x14ac:dyDescent="0.25">
      <c r="A108" s="11">
        <v>7891268148275</v>
      </c>
      <c r="B108" s="11">
        <v>1211004030013</v>
      </c>
      <c r="C108" s="11">
        <v>522717120068207</v>
      </c>
      <c r="D108" s="35" t="s">
        <v>789</v>
      </c>
      <c r="E108" s="92">
        <v>2</v>
      </c>
      <c r="F108" s="12" t="s">
        <v>174</v>
      </c>
      <c r="G108" s="12" t="s">
        <v>175</v>
      </c>
      <c r="H108" s="31" t="s">
        <v>305</v>
      </c>
      <c r="I108" s="13" t="s">
        <v>340</v>
      </c>
      <c r="J108" s="33" t="s">
        <v>62</v>
      </c>
      <c r="K108" s="41">
        <v>30049079</v>
      </c>
      <c r="L108" s="41" t="s">
        <v>358</v>
      </c>
      <c r="M108" s="41" t="s">
        <v>364</v>
      </c>
      <c r="N108" s="41" t="s">
        <v>410</v>
      </c>
      <c r="O108" s="41" t="s">
        <v>471</v>
      </c>
      <c r="P108" s="41" t="s">
        <v>605</v>
      </c>
      <c r="Q108" s="41" t="s">
        <v>543</v>
      </c>
      <c r="R108" s="41" t="s">
        <v>361</v>
      </c>
      <c r="S108" s="41" t="s">
        <v>359</v>
      </c>
      <c r="T108" s="41" t="s">
        <v>361</v>
      </c>
      <c r="U108" s="41" t="s">
        <v>361</v>
      </c>
      <c r="V108" s="41">
        <v>90132882</v>
      </c>
      <c r="W108" s="41" t="s">
        <v>667</v>
      </c>
      <c r="X108" s="113">
        <v>17.809999999999999</v>
      </c>
      <c r="Y108" s="44">
        <v>24.62</v>
      </c>
      <c r="Z108" s="116">
        <v>17.37</v>
      </c>
      <c r="AA108" s="44">
        <v>24.01</v>
      </c>
      <c r="AB108" s="113">
        <v>17.16</v>
      </c>
      <c r="AC108" s="44">
        <v>23.72</v>
      </c>
      <c r="AD108" s="113">
        <v>17.27</v>
      </c>
      <c r="AE108" s="44">
        <v>23.87</v>
      </c>
      <c r="AF108" s="113">
        <v>16.190000000000001</v>
      </c>
      <c r="AG108" s="44">
        <v>22.38</v>
      </c>
      <c r="AH108" s="14"/>
      <c r="AI108" s="14"/>
      <c r="AJ108" s="14"/>
      <c r="AK108" s="14"/>
      <c r="AL108" s="113">
        <v>17.37</v>
      </c>
      <c r="AM108" s="44">
        <v>24.01</v>
      </c>
      <c r="AN108" s="59"/>
      <c r="AO108" s="156"/>
      <c r="AP108" s="158"/>
      <c r="AQ108" s="11">
        <v>7891268148275</v>
      </c>
      <c r="AS108" s="113">
        <v>17.07</v>
      </c>
      <c r="AT108" s="44">
        <v>23.6</v>
      </c>
      <c r="AU108" s="116">
        <v>16.649999999999999</v>
      </c>
      <c r="AV108" s="44">
        <v>23.02</v>
      </c>
      <c r="AW108" s="113">
        <v>16.45</v>
      </c>
      <c r="AX108" s="44">
        <v>22.74</v>
      </c>
      <c r="AY108" s="113">
        <v>16.55</v>
      </c>
      <c r="AZ108" s="44">
        <v>22.88</v>
      </c>
      <c r="BA108" s="113">
        <v>15.51</v>
      </c>
      <c r="BB108" s="44">
        <v>21.44</v>
      </c>
      <c r="BC108" s="14"/>
      <c r="BD108" s="14"/>
      <c r="BE108" s="14"/>
      <c r="BF108" s="14"/>
      <c r="BG108" s="113">
        <v>16.649999999999999</v>
      </c>
      <c r="BH108" s="44">
        <v>23.02</v>
      </c>
      <c r="BI108" s="59"/>
      <c r="BJ108" s="179"/>
    </row>
    <row r="109" spans="1:62" ht="14.45" customHeight="1" x14ac:dyDescent="0.25">
      <c r="A109" s="11">
        <v>7891268148299</v>
      </c>
      <c r="B109" s="11">
        <v>1211004030021</v>
      </c>
      <c r="C109" s="11">
        <v>522717120068307</v>
      </c>
      <c r="D109" s="35" t="s">
        <v>790</v>
      </c>
      <c r="E109" s="92">
        <v>2</v>
      </c>
      <c r="F109" s="12" t="s">
        <v>174</v>
      </c>
      <c r="G109" s="12" t="s">
        <v>176</v>
      </c>
      <c r="H109" s="33" t="s">
        <v>305</v>
      </c>
      <c r="I109" s="13" t="s">
        <v>340</v>
      </c>
      <c r="J109" s="33" t="s">
        <v>62</v>
      </c>
      <c r="K109" s="41">
        <v>30049079</v>
      </c>
      <c r="L109" s="41" t="s">
        <v>358</v>
      </c>
      <c r="M109" s="41" t="s">
        <v>364</v>
      </c>
      <c r="N109" s="41" t="s">
        <v>410</v>
      </c>
      <c r="O109" s="41" t="s">
        <v>471</v>
      </c>
      <c r="P109" s="41" t="s">
        <v>605</v>
      </c>
      <c r="Q109" s="41" t="s">
        <v>543</v>
      </c>
      <c r="R109" s="41" t="s">
        <v>361</v>
      </c>
      <c r="S109" s="41" t="s">
        <v>359</v>
      </c>
      <c r="T109" s="41" t="s">
        <v>361</v>
      </c>
      <c r="U109" s="41" t="s">
        <v>361</v>
      </c>
      <c r="V109" s="41">
        <v>90132890</v>
      </c>
      <c r="W109" s="41" t="s">
        <v>667</v>
      </c>
      <c r="X109" s="113">
        <v>31.15</v>
      </c>
      <c r="Y109" s="44">
        <v>43.06</v>
      </c>
      <c r="Z109" s="116">
        <v>30.39</v>
      </c>
      <c r="AA109" s="44">
        <v>42.01</v>
      </c>
      <c r="AB109" s="113">
        <v>30.02</v>
      </c>
      <c r="AC109" s="44">
        <v>41.5</v>
      </c>
      <c r="AD109" s="113">
        <v>30.21</v>
      </c>
      <c r="AE109" s="44">
        <v>41.76</v>
      </c>
      <c r="AF109" s="113">
        <v>28.32</v>
      </c>
      <c r="AG109" s="44">
        <v>39.15</v>
      </c>
      <c r="AH109" s="14"/>
      <c r="AI109" s="14"/>
      <c r="AJ109" s="14"/>
      <c r="AK109" s="14"/>
      <c r="AL109" s="113">
        <v>30.39</v>
      </c>
      <c r="AM109" s="44">
        <v>42.01</v>
      </c>
      <c r="AN109" s="59"/>
      <c r="AO109" s="156"/>
      <c r="AP109" s="158"/>
      <c r="AQ109" s="11">
        <v>7891268148299</v>
      </c>
      <c r="AS109" s="113">
        <v>29.86</v>
      </c>
      <c r="AT109" s="44">
        <v>41.28</v>
      </c>
      <c r="AU109" s="116">
        <v>29.13</v>
      </c>
      <c r="AV109" s="44">
        <v>40.270000000000003</v>
      </c>
      <c r="AW109" s="113">
        <v>28.78</v>
      </c>
      <c r="AX109" s="44">
        <v>39.79</v>
      </c>
      <c r="AY109" s="113">
        <v>28.95</v>
      </c>
      <c r="AZ109" s="44">
        <v>40.020000000000003</v>
      </c>
      <c r="BA109" s="113">
        <v>27.14</v>
      </c>
      <c r="BB109" s="44">
        <v>37.520000000000003</v>
      </c>
      <c r="BC109" s="14"/>
      <c r="BD109" s="14"/>
      <c r="BE109" s="14"/>
      <c r="BF109" s="14"/>
      <c r="BG109" s="113">
        <v>29.13</v>
      </c>
      <c r="BH109" s="44">
        <v>40.270000000000003</v>
      </c>
      <c r="BI109" s="59"/>
      <c r="BJ109" s="179"/>
    </row>
    <row r="110" spans="1:62" ht="14.45" customHeight="1" x14ac:dyDescent="0.25">
      <c r="A110" s="11">
        <v>7891268148305</v>
      </c>
      <c r="B110" s="11">
        <v>1211004030031</v>
      </c>
      <c r="C110" s="11">
        <v>522717120068407</v>
      </c>
      <c r="D110" s="35" t="s">
        <v>791</v>
      </c>
      <c r="E110" s="92">
        <v>2</v>
      </c>
      <c r="F110" s="20" t="s">
        <v>174</v>
      </c>
      <c r="G110" s="20" t="s">
        <v>177</v>
      </c>
      <c r="H110" s="33" t="s">
        <v>305</v>
      </c>
      <c r="I110" s="13" t="s">
        <v>340</v>
      </c>
      <c r="J110" s="33" t="s">
        <v>62</v>
      </c>
      <c r="K110" s="41">
        <v>30049079</v>
      </c>
      <c r="L110" s="41" t="s">
        <v>358</v>
      </c>
      <c r="M110" s="41" t="s">
        <v>364</v>
      </c>
      <c r="N110" s="41" t="s">
        <v>410</v>
      </c>
      <c r="O110" s="41" t="s">
        <v>471</v>
      </c>
      <c r="P110" s="41" t="s">
        <v>605</v>
      </c>
      <c r="Q110" s="41" t="s">
        <v>543</v>
      </c>
      <c r="R110" s="41" t="s">
        <v>361</v>
      </c>
      <c r="S110" s="41" t="s">
        <v>359</v>
      </c>
      <c r="T110" s="41" t="s">
        <v>361</v>
      </c>
      <c r="U110" s="41" t="s">
        <v>361</v>
      </c>
      <c r="V110" s="41">
        <v>90132904</v>
      </c>
      <c r="W110" s="41" t="s">
        <v>667</v>
      </c>
      <c r="X110" s="113">
        <v>42.56</v>
      </c>
      <c r="Y110" s="44">
        <v>58.84</v>
      </c>
      <c r="Z110" s="116">
        <v>41.52</v>
      </c>
      <c r="AA110" s="44">
        <v>57.4</v>
      </c>
      <c r="AB110" s="113">
        <v>41.02</v>
      </c>
      <c r="AC110" s="44">
        <v>56.71</v>
      </c>
      <c r="AD110" s="113">
        <v>41.27</v>
      </c>
      <c r="AE110" s="44">
        <v>57.05</v>
      </c>
      <c r="AF110" s="113">
        <v>38.69</v>
      </c>
      <c r="AG110" s="44">
        <v>53.49</v>
      </c>
      <c r="AH110" s="14"/>
      <c r="AI110" s="14"/>
      <c r="AJ110" s="14"/>
      <c r="AK110" s="14"/>
      <c r="AL110" s="113">
        <v>41.52</v>
      </c>
      <c r="AM110" s="44">
        <v>57.4</v>
      </c>
      <c r="AN110" s="59"/>
      <c r="AO110" s="156"/>
      <c r="AP110" s="158"/>
      <c r="AQ110" s="11">
        <v>7891268148305</v>
      </c>
      <c r="AS110" s="113">
        <v>40.799999999999997</v>
      </c>
      <c r="AT110" s="44">
        <v>56.4</v>
      </c>
      <c r="AU110" s="116">
        <v>39.799999999999997</v>
      </c>
      <c r="AV110" s="44">
        <v>55.02</v>
      </c>
      <c r="AW110" s="113">
        <v>39.32</v>
      </c>
      <c r="AX110" s="44">
        <v>54.36</v>
      </c>
      <c r="AY110" s="113">
        <v>39.56</v>
      </c>
      <c r="AZ110" s="44">
        <v>54.69</v>
      </c>
      <c r="BA110" s="113">
        <v>37.090000000000003</v>
      </c>
      <c r="BB110" s="44">
        <v>51.27</v>
      </c>
      <c r="BC110" s="14"/>
      <c r="BD110" s="14"/>
      <c r="BE110" s="14"/>
      <c r="BF110" s="14"/>
      <c r="BG110" s="113">
        <v>39.799999999999997</v>
      </c>
      <c r="BH110" s="44">
        <v>55.02</v>
      </c>
      <c r="BI110" s="59"/>
      <c r="BJ110" s="179"/>
    </row>
    <row r="111" spans="1:62" ht="14.45" customHeight="1" x14ac:dyDescent="0.25">
      <c r="A111" s="18">
        <v>7891045001021</v>
      </c>
      <c r="B111" s="18">
        <v>1211000050021</v>
      </c>
      <c r="C111" s="11">
        <v>522702001115315</v>
      </c>
      <c r="D111" s="35" t="s">
        <v>792</v>
      </c>
      <c r="E111" s="92">
        <v>1</v>
      </c>
      <c r="F111" s="19" t="s">
        <v>178</v>
      </c>
      <c r="G111" s="19" t="s">
        <v>179</v>
      </c>
      <c r="H111" s="32" t="s">
        <v>300</v>
      </c>
      <c r="I111" s="13" t="s">
        <v>340</v>
      </c>
      <c r="J111" s="32" t="s">
        <v>62</v>
      </c>
      <c r="K111" s="41">
        <v>30066000</v>
      </c>
      <c r="L111" s="41" t="s">
        <v>358</v>
      </c>
      <c r="M111" s="41" t="s">
        <v>364</v>
      </c>
      <c r="N111" s="41" t="s">
        <v>404</v>
      </c>
      <c r="O111" s="41" t="s">
        <v>466</v>
      </c>
      <c r="P111" s="41" t="s">
        <v>509</v>
      </c>
      <c r="Q111" s="41" t="s">
        <v>537</v>
      </c>
      <c r="R111" s="41" t="s">
        <v>361</v>
      </c>
      <c r="S111" s="41" t="s">
        <v>359</v>
      </c>
      <c r="T111" s="41" t="s">
        <v>361</v>
      </c>
      <c r="U111" s="41" t="s">
        <v>361</v>
      </c>
      <c r="V111" s="41">
        <v>90214048</v>
      </c>
      <c r="W111" s="41" t="s">
        <v>1078</v>
      </c>
      <c r="X111" s="113">
        <v>33.35</v>
      </c>
      <c r="Y111" s="44">
        <v>46.1</v>
      </c>
      <c r="Z111" s="116">
        <v>32.54</v>
      </c>
      <c r="AA111" s="44">
        <v>44.99</v>
      </c>
      <c r="AB111" s="113">
        <v>32.15</v>
      </c>
      <c r="AC111" s="44">
        <v>44.45</v>
      </c>
      <c r="AD111" s="113">
        <v>32.340000000000003</v>
      </c>
      <c r="AE111" s="44">
        <v>44.71</v>
      </c>
      <c r="AF111" s="113">
        <v>30.32</v>
      </c>
      <c r="AG111" s="44">
        <v>41.92</v>
      </c>
      <c r="AH111" s="14"/>
      <c r="AI111" s="14"/>
      <c r="AJ111" s="14"/>
      <c r="AK111" s="14"/>
      <c r="AL111" s="113">
        <v>32.54</v>
      </c>
      <c r="AM111" s="44">
        <v>44.99</v>
      </c>
      <c r="AN111" s="59"/>
      <c r="AO111" s="156"/>
      <c r="AP111" s="158"/>
      <c r="AQ111" s="18">
        <v>7891045001021</v>
      </c>
      <c r="AS111" s="113">
        <v>31.97</v>
      </c>
      <c r="AT111" s="44">
        <v>44.2</v>
      </c>
      <c r="AU111" s="116">
        <v>31.19</v>
      </c>
      <c r="AV111" s="44">
        <v>43.12</v>
      </c>
      <c r="AW111" s="113">
        <v>30.81</v>
      </c>
      <c r="AX111" s="44">
        <v>42.59</v>
      </c>
      <c r="AY111" s="113">
        <v>31</v>
      </c>
      <c r="AZ111" s="44">
        <v>42.86</v>
      </c>
      <c r="BA111" s="113">
        <v>29.06</v>
      </c>
      <c r="BB111" s="44">
        <v>40.17</v>
      </c>
      <c r="BC111" s="14"/>
      <c r="BD111" s="14"/>
      <c r="BE111" s="14"/>
      <c r="BF111" s="14"/>
      <c r="BG111" s="113">
        <v>31.19</v>
      </c>
      <c r="BH111" s="44">
        <v>43.12</v>
      </c>
      <c r="BI111" s="59"/>
      <c r="BJ111" s="179"/>
    </row>
    <row r="112" spans="1:62" ht="14.45" customHeight="1" x14ac:dyDescent="0.25">
      <c r="A112" s="11">
        <v>7891268105315</v>
      </c>
      <c r="B112" s="11">
        <v>1211004140031</v>
      </c>
      <c r="C112" s="11">
        <v>522718030077317</v>
      </c>
      <c r="D112" s="35" t="s">
        <v>793</v>
      </c>
      <c r="E112" s="92">
        <v>1</v>
      </c>
      <c r="F112" s="20" t="s">
        <v>180</v>
      </c>
      <c r="G112" s="20" t="s">
        <v>181</v>
      </c>
      <c r="H112" s="33" t="s">
        <v>306</v>
      </c>
      <c r="I112" s="13" t="s">
        <v>340</v>
      </c>
      <c r="J112" s="33" t="s">
        <v>62</v>
      </c>
      <c r="K112" s="41">
        <v>30049029</v>
      </c>
      <c r="L112" s="41" t="s">
        <v>358</v>
      </c>
      <c r="M112" s="41" t="s">
        <v>364</v>
      </c>
      <c r="N112" s="41" t="s">
        <v>411</v>
      </c>
      <c r="O112" s="41">
        <v>4766</v>
      </c>
      <c r="P112" s="41" t="s">
        <v>596</v>
      </c>
      <c r="Q112" s="41" t="s">
        <v>544</v>
      </c>
      <c r="R112" s="41" t="s">
        <v>361</v>
      </c>
      <c r="S112" s="41" t="s">
        <v>359</v>
      </c>
      <c r="T112" s="41" t="s">
        <v>361</v>
      </c>
      <c r="U112" s="41" t="s">
        <v>361</v>
      </c>
      <c r="V112" s="41">
        <v>90132912</v>
      </c>
      <c r="W112" s="41" t="s">
        <v>667</v>
      </c>
      <c r="X112" s="113">
        <v>37</v>
      </c>
      <c r="Y112" s="44">
        <v>51.15</v>
      </c>
      <c r="Z112" s="116">
        <v>36.1</v>
      </c>
      <c r="AA112" s="44">
        <v>49.9</v>
      </c>
      <c r="AB112" s="113">
        <v>35.659999999999997</v>
      </c>
      <c r="AC112" s="44">
        <v>49.3</v>
      </c>
      <c r="AD112" s="113">
        <v>35.880000000000003</v>
      </c>
      <c r="AE112" s="44">
        <v>49.6</v>
      </c>
      <c r="AF112" s="113">
        <v>33.64</v>
      </c>
      <c r="AG112" s="44">
        <v>46.51</v>
      </c>
      <c r="AH112" s="14"/>
      <c r="AI112" s="14"/>
      <c r="AJ112" s="14"/>
      <c r="AK112" s="14"/>
      <c r="AL112" s="113">
        <v>36.1</v>
      </c>
      <c r="AM112" s="44">
        <v>49.9</v>
      </c>
      <c r="AN112" s="59"/>
      <c r="AO112" s="156"/>
      <c r="AP112" s="158"/>
      <c r="AQ112" s="11">
        <v>7891268105315</v>
      </c>
      <c r="AS112" s="113">
        <v>35.47</v>
      </c>
      <c r="AT112" s="44">
        <v>49.04</v>
      </c>
      <c r="AU112" s="116">
        <v>34.6</v>
      </c>
      <c r="AV112" s="44">
        <v>47.83</v>
      </c>
      <c r="AW112" s="113">
        <v>34.18</v>
      </c>
      <c r="AX112" s="44">
        <v>47.25</v>
      </c>
      <c r="AY112" s="113">
        <v>34.39</v>
      </c>
      <c r="AZ112" s="44">
        <v>47.54</v>
      </c>
      <c r="BA112" s="113">
        <v>32.24</v>
      </c>
      <c r="BB112" s="44">
        <v>44.57</v>
      </c>
      <c r="BC112" s="14"/>
      <c r="BD112" s="14"/>
      <c r="BE112" s="14"/>
      <c r="BF112" s="14"/>
      <c r="BG112" s="113">
        <v>34.6</v>
      </c>
      <c r="BH112" s="44">
        <v>47.83</v>
      </c>
      <c r="BI112" s="59"/>
      <c r="BJ112" s="179"/>
    </row>
    <row r="113" spans="1:62" ht="14.45" customHeight="1" x14ac:dyDescent="0.25">
      <c r="A113" s="11">
        <v>7891268105087</v>
      </c>
      <c r="B113" s="11">
        <v>1211004140013</v>
      </c>
      <c r="C113" s="11">
        <v>522718030077217</v>
      </c>
      <c r="D113" s="35" t="s">
        <v>794</v>
      </c>
      <c r="E113" s="92">
        <v>1</v>
      </c>
      <c r="F113" s="20" t="s">
        <v>180</v>
      </c>
      <c r="G113" s="20" t="s">
        <v>182</v>
      </c>
      <c r="H113" s="33" t="s">
        <v>306</v>
      </c>
      <c r="I113" s="13" t="s">
        <v>340</v>
      </c>
      <c r="J113" s="33" t="s">
        <v>62</v>
      </c>
      <c r="K113" s="41">
        <v>30049029</v>
      </c>
      <c r="L113" s="41" t="s">
        <v>358</v>
      </c>
      <c r="M113" s="41" t="s">
        <v>364</v>
      </c>
      <c r="N113" s="41" t="s">
        <v>411</v>
      </c>
      <c r="O113" s="41">
        <v>4766</v>
      </c>
      <c r="P113" s="41" t="s">
        <v>596</v>
      </c>
      <c r="Q113" s="41" t="s">
        <v>544</v>
      </c>
      <c r="R113" s="41" t="s">
        <v>361</v>
      </c>
      <c r="S113" s="41" t="s">
        <v>359</v>
      </c>
      <c r="T113" s="41" t="s">
        <v>361</v>
      </c>
      <c r="U113" s="41" t="s">
        <v>361</v>
      </c>
      <c r="V113" s="41">
        <v>90230930</v>
      </c>
      <c r="W113" s="41" t="s">
        <v>667</v>
      </c>
      <c r="X113" s="113">
        <v>14.81</v>
      </c>
      <c r="Y113" s="44">
        <v>20.47</v>
      </c>
      <c r="Z113" s="116">
        <v>14.45</v>
      </c>
      <c r="AA113" s="44">
        <v>19.98</v>
      </c>
      <c r="AB113" s="113">
        <v>14.28</v>
      </c>
      <c r="AC113" s="44">
        <v>19.739999999999998</v>
      </c>
      <c r="AD113" s="113">
        <v>14.36</v>
      </c>
      <c r="AE113" s="44">
        <v>19.850000000000001</v>
      </c>
      <c r="AF113" s="113">
        <v>13.46</v>
      </c>
      <c r="AG113" s="44">
        <v>18.61</v>
      </c>
      <c r="AH113" s="14"/>
      <c r="AI113" s="14"/>
      <c r="AJ113" s="14"/>
      <c r="AK113" s="14"/>
      <c r="AL113" s="113">
        <v>14.45</v>
      </c>
      <c r="AM113" s="44">
        <v>19.98</v>
      </c>
      <c r="AN113" s="59"/>
      <c r="AO113" s="156"/>
      <c r="AP113" s="158"/>
      <c r="AQ113" s="11">
        <v>7891268105087</v>
      </c>
      <c r="AS113" s="113">
        <v>14.2</v>
      </c>
      <c r="AT113" s="44">
        <v>19.63</v>
      </c>
      <c r="AU113" s="116">
        <v>13.85</v>
      </c>
      <c r="AV113" s="44">
        <v>19.149999999999999</v>
      </c>
      <c r="AW113" s="113">
        <v>13.68</v>
      </c>
      <c r="AX113" s="44">
        <v>18.91</v>
      </c>
      <c r="AY113" s="113">
        <v>13.77</v>
      </c>
      <c r="AZ113" s="44">
        <v>19.04</v>
      </c>
      <c r="BA113" s="113">
        <v>12.91</v>
      </c>
      <c r="BB113" s="44">
        <v>17.850000000000001</v>
      </c>
      <c r="BC113" s="14"/>
      <c r="BD113" s="14"/>
      <c r="BE113" s="14"/>
      <c r="BF113" s="14"/>
      <c r="BG113" s="113">
        <v>13.85</v>
      </c>
      <c r="BH113" s="44">
        <v>19.149999999999999</v>
      </c>
      <c r="BI113" s="59"/>
      <c r="BJ113" s="179"/>
    </row>
    <row r="114" spans="1:62" ht="14.45" customHeight="1" x14ac:dyDescent="0.25">
      <c r="A114" s="18">
        <v>7891045031257</v>
      </c>
      <c r="B114" s="18" t="s">
        <v>89</v>
      </c>
      <c r="C114" s="11" t="s">
        <v>1086</v>
      </c>
      <c r="D114" s="35" t="s">
        <v>786</v>
      </c>
      <c r="E114" s="92">
        <v>1</v>
      </c>
      <c r="F114" s="19" t="s">
        <v>169</v>
      </c>
      <c r="G114" s="19" t="s">
        <v>1021</v>
      </c>
      <c r="H114" s="32" t="s">
        <v>673</v>
      </c>
      <c r="I114" s="13" t="s">
        <v>342</v>
      </c>
      <c r="J114" s="32" t="s">
        <v>339</v>
      </c>
      <c r="K114" s="41">
        <v>30045050</v>
      </c>
      <c r="L114" s="41" t="s">
        <v>380</v>
      </c>
      <c r="M114" s="41" t="s">
        <v>658</v>
      </c>
      <c r="N114" s="41" t="s">
        <v>359</v>
      </c>
      <c r="O114" s="41" t="s">
        <v>359</v>
      </c>
      <c r="P114" s="41" t="s">
        <v>604</v>
      </c>
      <c r="Q114" s="41" t="s">
        <v>359</v>
      </c>
      <c r="R114" s="41" t="s">
        <v>361</v>
      </c>
      <c r="S114" s="41" t="s">
        <v>359</v>
      </c>
      <c r="T114" s="41" t="s">
        <v>361</v>
      </c>
      <c r="U114" s="41" t="s">
        <v>359</v>
      </c>
      <c r="V114" s="41" t="s">
        <v>359</v>
      </c>
      <c r="W114" s="41" t="s">
        <v>1082</v>
      </c>
      <c r="X114" s="113">
        <v>39.99</v>
      </c>
      <c r="Y114" s="44">
        <v>0</v>
      </c>
      <c r="Z114" s="116">
        <v>38.909999999999997</v>
      </c>
      <c r="AA114" s="44">
        <v>0</v>
      </c>
      <c r="AB114" s="113">
        <v>38.380000000000003</v>
      </c>
      <c r="AC114" s="44">
        <v>0</v>
      </c>
      <c r="AD114" s="113">
        <v>38.64</v>
      </c>
      <c r="AE114" s="44">
        <v>0</v>
      </c>
      <c r="AF114" s="113">
        <v>35.97</v>
      </c>
      <c r="AG114" s="44">
        <v>0</v>
      </c>
      <c r="AH114" s="14"/>
      <c r="AI114" s="14"/>
      <c r="AJ114" s="14"/>
      <c r="AK114" s="14"/>
      <c r="AL114" s="113">
        <v>34.99</v>
      </c>
      <c r="AM114" s="44">
        <v>0</v>
      </c>
      <c r="AN114" s="59"/>
      <c r="AO114" s="156"/>
      <c r="AP114" s="158"/>
      <c r="AQ114" s="18">
        <v>7891045031257</v>
      </c>
      <c r="AS114" s="113">
        <v>37.21</v>
      </c>
      <c r="AT114" s="44"/>
      <c r="AU114" s="116">
        <v>36.159999999999997</v>
      </c>
      <c r="AV114" s="44"/>
      <c r="AW114" s="113">
        <v>35.659999999999997</v>
      </c>
      <c r="AX114" s="44"/>
      <c r="AY114" s="113">
        <v>35.909999999999997</v>
      </c>
      <c r="AZ114" s="44"/>
      <c r="BA114" s="113">
        <v>33.35</v>
      </c>
      <c r="BB114" s="44"/>
      <c r="BC114" s="14"/>
      <c r="BD114" s="14"/>
      <c r="BE114" s="14"/>
      <c r="BF114" s="14"/>
      <c r="BG114" s="113">
        <v>31.42</v>
      </c>
      <c r="BH114" s="44"/>
      <c r="BI114" s="59"/>
      <c r="BJ114" s="179"/>
    </row>
    <row r="115" spans="1:62" ht="14.45" customHeight="1" x14ac:dyDescent="0.25">
      <c r="A115" s="11">
        <v>7891268116809</v>
      </c>
      <c r="B115" s="11">
        <v>1211004050022</v>
      </c>
      <c r="C115" s="11">
        <v>522717110064417</v>
      </c>
      <c r="D115" s="35" t="s">
        <v>795</v>
      </c>
      <c r="E115" s="92">
        <v>1</v>
      </c>
      <c r="F115" s="20" t="s">
        <v>183</v>
      </c>
      <c r="G115" s="12" t="s">
        <v>184</v>
      </c>
      <c r="H115" s="33" t="s">
        <v>307</v>
      </c>
      <c r="I115" s="13" t="s">
        <v>340</v>
      </c>
      <c r="J115" s="33" t="s">
        <v>62</v>
      </c>
      <c r="K115" s="41">
        <v>30049039</v>
      </c>
      <c r="L115" s="41" t="s">
        <v>358</v>
      </c>
      <c r="M115" s="41" t="s">
        <v>364</v>
      </c>
      <c r="N115" s="41" t="s">
        <v>412</v>
      </c>
      <c r="O115" s="41">
        <v>4369</v>
      </c>
      <c r="P115" s="41" t="s">
        <v>606</v>
      </c>
      <c r="Q115" s="41" t="s">
        <v>545</v>
      </c>
      <c r="R115" s="41" t="s">
        <v>579</v>
      </c>
      <c r="S115" s="41" t="s">
        <v>359</v>
      </c>
      <c r="T115" s="41" t="s">
        <v>587</v>
      </c>
      <c r="U115" s="41" t="s">
        <v>587</v>
      </c>
      <c r="V115" s="41">
        <v>90132955</v>
      </c>
      <c r="W115" s="41" t="s">
        <v>667</v>
      </c>
      <c r="X115" s="113">
        <v>124.7</v>
      </c>
      <c r="Y115" s="44">
        <v>172.39</v>
      </c>
      <c r="Z115" s="116">
        <v>121.66</v>
      </c>
      <c r="AA115" s="44">
        <v>168.19</v>
      </c>
      <c r="AB115" s="113">
        <v>120.19</v>
      </c>
      <c r="AC115" s="44">
        <v>166.16</v>
      </c>
      <c r="AD115" s="113">
        <v>120.92</v>
      </c>
      <c r="AE115" s="44">
        <v>167.16</v>
      </c>
      <c r="AF115" s="113">
        <v>113.36</v>
      </c>
      <c r="AG115" s="44">
        <v>156.71</v>
      </c>
      <c r="AH115" s="14"/>
      <c r="AI115" s="14"/>
      <c r="AJ115" s="14"/>
      <c r="AK115" s="14"/>
      <c r="AL115" s="113">
        <v>121.66</v>
      </c>
      <c r="AM115" s="44">
        <v>168.19</v>
      </c>
      <c r="AN115" s="59"/>
      <c r="AO115" s="156"/>
      <c r="AP115" s="158"/>
      <c r="AQ115" s="11">
        <v>7891268116809</v>
      </c>
      <c r="AS115" s="113">
        <v>119.53</v>
      </c>
      <c r="AT115" s="44">
        <v>165.24</v>
      </c>
      <c r="AU115" s="116">
        <v>116.61</v>
      </c>
      <c r="AV115" s="44">
        <v>161.21</v>
      </c>
      <c r="AW115" s="113">
        <v>115.21</v>
      </c>
      <c r="AX115" s="44">
        <v>159.27000000000001</v>
      </c>
      <c r="AY115" s="113">
        <v>115.9</v>
      </c>
      <c r="AZ115" s="44">
        <v>160.22</v>
      </c>
      <c r="BA115" s="113">
        <v>108.66</v>
      </c>
      <c r="BB115" s="44">
        <v>150.22</v>
      </c>
      <c r="BC115" s="14"/>
      <c r="BD115" s="14"/>
      <c r="BE115" s="14"/>
      <c r="BF115" s="14"/>
      <c r="BG115" s="113">
        <v>116.61</v>
      </c>
      <c r="BH115" s="44">
        <v>161.21</v>
      </c>
      <c r="BI115" s="59"/>
      <c r="BJ115" s="179"/>
    </row>
    <row r="116" spans="1:62" ht="14.45" customHeight="1" x14ac:dyDescent="0.25">
      <c r="A116" s="11">
        <v>7891268116816</v>
      </c>
      <c r="B116" s="11">
        <v>1211004050049</v>
      </c>
      <c r="C116" s="11">
        <v>522717110064617</v>
      </c>
      <c r="D116" s="35" t="s">
        <v>796</v>
      </c>
      <c r="E116" s="92">
        <v>1</v>
      </c>
      <c r="F116" s="12" t="s">
        <v>183</v>
      </c>
      <c r="G116" s="12" t="s">
        <v>185</v>
      </c>
      <c r="H116" s="33" t="s">
        <v>307</v>
      </c>
      <c r="I116" s="13" t="s">
        <v>340</v>
      </c>
      <c r="J116" s="33" t="s">
        <v>62</v>
      </c>
      <c r="K116" s="41">
        <v>30049039</v>
      </c>
      <c r="L116" s="41" t="s">
        <v>358</v>
      </c>
      <c r="M116" s="41" t="s">
        <v>364</v>
      </c>
      <c r="N116" s="41" t="s">
        <v>412</v>
      </c>
      <c r="O116" s="41">
        <v>4369</v>
      </c>
      <c r="P116" s="41" t="s">
        <v>606</v>
      </c>
      <c r="Q116" s="41" t="s">
        <v>545</v>
      </c>
      <c r="R116" s="41" t="s">
        <v>579</v>
      </c>
      <c r="S116" s="41" t="s">
        <v>359</v>
      </c>
      <c r="T116" s="41" t="s">
        <v>587</v>
      </c>
      <c r="U116" s="41" t="s">
        <v>587</v>
      </c>
      <c r="V116" s="41">
        <v>90132963</v>
      </c>
      <c r="W116" s="41" t="s">
        <v>667</v>
      </c>
      <c r="X116" s="113">
        <v>151.77000000000001</v>
      </c>
      <c r="Y116" s="44">
        <v>209.81</v>
      </c>
      <c r="Z116" s="116">
        <v>148.07</v>
      </c>
      <c r="AA116" s="44">
        <v>204.69</v>
      </c>
      <c r="AB116" s="113">
        <v>146.28</v>
      </c>
      <c r="AC116" s="44">
        <v>202.22</v>
      </c>
      <c r="AD116" s="113">
        <v>147.16999999999999</v>
      </c>
      <c r="AE116" s="44">
        <v>203.45</v>
      </c>
      <c r="AF116" s="113">
        <v>137.97</v>
      </c>
      <c r="AG116" s="44">
        <v>190.74</v>
      </c>
      <c r="AH116" s="14"/>
      <c r="AI116" s="14"/>
      <c r="AJ116" s="14"/>
      <c r="AK116" s="14"/>
      <c r="AL116" s="113">
        <v>148.07</v>
      </c>
      <c r="AM116" s="44">
        <v>204.69</v>
      </c>
      <c r="AN116" s="59"/>
      <c r="AO116" s="156"/>
      <c r="AP116" s="158"/>
      <c r="AQ116" s="11">
        <v>7891268116816</v>
      </c>
      <c r="AS116" s="113">
        <v>145.47</v>
      </c>
      <c r="AT116" s="44">
        <v>201.1</v>
      </c>
      <c r="AU116" s="116">
        <v>141.91999999999999</v>
      </c>
      <c r="AV116" s="44">
        <v>196.2</v>
      </c>
      <c r="AW116" s="113">
        <v>140.21</v>
      </c>
      <c r="AX116" s="44">
        <v>193.83</v>
      </c>
      <c r="AY116" s="113">
        <v>141.06</v>
      </c>
      <c r="AZ116" s="44">
        <v>195.01</v>
      </c>
      <c r="BA116" s="113">
        <v>132.24</v>
      </c>
      <c r="BB116" s="44">
        <v>182.81</v>
      </c>
      <c r="BC116" s="14"/>
      <c r="BD116" s="14"/>
      <c r="BE116" s="14"/>
      <c r="BF116" s="14"/>
      <c r="BG116" s="113">
        <v>141.91999999999999</v>
      </c>
      <c r="BH116" s="44">
        <v>196.2</v>
      </c>
      <c r="BI116" s="59"/>
      <c r="BJ116" s="179"/>
    </row>
    <row r="117" spans="1:62" ht="14.45" customHeight="1" x14ac:dyDescent="0.25">
      <c r="A117" s="11">
        <v>7891268116861</v>
      </c>
      <c r="B117" s="11">
        <v>1211004050103</v>
      </c>
      <c r="C117" s="11">
        <v>522717110064317</v>
      </c>
      <c r="D117" s="35" t="s">
        <v>797</v>
      </c>
      <c r="E117" s="92">
        <v>1</v>
      </c>
      <c r="F117" s="20" t="s">
        <v>183</v>
      </c>
      <c r="G117" s="20" t="s">
        <v>186</v>
      </c>
      <c r="H117" s="33" t="s">
        <v>307</v>
      </c>
      <c r="I117" s="13" t="s">
        <v>340</v>
      </c>
      <c r="J117" s="33" t="s">
        <v>62</v>
      </c>
      <c r="K117" s="41">
        <v>30049039</v>
      </c>
      <c r="L117" s="41" t="s">
        <v>358</v>
      </c>
      <c r="M117" s="41" t="s">
        <v>364</v>
      </c>
      <c r="N117" s="41" t="s">
        <v>412</v>
      </c>
      <c r="O117" s="41">
        <v>4369</v>
      </c>
      <c r="P117" s="41" t="s">
        <v>606</v>
      </c>
      <c r="Q117" s="41" t="s">
        <v>545</v>
      </c>
      <c r="R117" s="41" t="s">
        <v>579</v>
      </c>
      <c r="S117" s="41" t="s">
        <v>359</v>
      </c>
      <c r="T117" s="41" t="s">
        <v>587</v>
      </c>
      <c r="U117" s="41" t="s">
        <v>361</v>
      </c>
      <c r="V117" s="41">
        <v>90132971</v>
      </c>
      <c r="W117" s="41" t="s">
        <v>667</v>
      </c>
      <c r="X117" s="113">
        <v>179.54</v>
      </c>
      <c r="Y117" s="44">
        <v>248.2</v>
      </c>
      <c r="Z117" s="116">
        <v>175.16</v>
      </c>
      <c r="AA117" s="44">
        <v>242.15</v>
      </c>
      <c r="AB117" s="113">
        <v>173.05</v>
      </c>
      <c r="AC117" s="44">
        <v>239.23</v>
      </c>
      <c r="AD117" s="113">
        <v>174.1</v>
      </c>
      <c r="AE117" s="44">
        <v>240.68</v>
      </c>
      <c r="AF117" s="113">
        <v>163.22</v>
      </c>
      <c r="AG117" s="44">
        <v>225.64</v>
      </c>
      <c r="AH117" s="14"/>
      <c r="AI117" s="14"/>
      <c r="AJ117" s="14"/>
      <c r="AK117" s="14"/>
      <c r="AL117" s="113">
        <v>175.16</v>
      </c>
      <c r="AM117" s="44">
        <v>242.15</v>
      </c>
      <c r="AN117" s="59"/>
      <c r="AO117" s="156"/>
      <c r="AP117" s="158"/>
      <c r="AQ117" s="11">
        <v>7891268116861</v>
      </c>
      <c r="AS117" s="113">
        <v>172.09</v>
      </c>
      <c r="AT117" s="44">
        <v>237.9</v>
      </c>
      <c r="AU117" s="116">
        <v>167.89</v>
      </c>
      <c r="AV117" s="44">
        <v>232.1</v>
      </c>
      <c r="AW117" s="113">
        <v>165.87</v>
      </c>
      <c r="AX117" s="44">
        <v>229.31</v>
      </c>
      <c r="AY117" s="113">
        <v>166.87</v>
      </c>
      <c r="AZ117" s="44">
        <v>230.69</v>
      </c>
      <c r="BA117" s="113">
        <v>156.44</v>
      </c>
      <c r="BB117" s="44">
        <v>216.27</v>
      </c>
      <c r="BC117" s="14"/>
      <c r="BD117" s="14"/>
      <c r="BE117" s="14"/>
      <c r="BF117" s="14"/>
      <c r="BG117" s="113">
        <v>167.89</v>
      </c>
      <c r="BH117" s="44">
        <v>232.1</v>
      </c>
      <c r="BI117" s="59"/>
      <c r="BJ117" s="179"/>
    </row>
    <row r="118" spans="1:62" ht="14.45" customHeight="1" x14ac:dyDescent="0.25">
      <c r="A118" s="18">
        <v>7891045008440</v>
      </c>
      <c r="B118" s="18">
        <v>1211000010049</v>
      </c>
      <c r="C118" s="11">
        <v>522702204113317</v>
      </c>
      <c r="D118" s="35" t="s">
        <v>798</v>
      </c>
      <c r="E118" s="92">
        <v>1</v>
      </c>
      <c r="F118" s="19" t="s">
        <v>187</v>
      </c>
      <c r="G118" s="19" t="s">
        <v>188</v>
      </c>
      <c r="H118" s="32" t="s">
        <v>294</v>
      </c>
      <c r="I118" s="13" t="s">
        <v>340</v>
      </c>
      <c r="J118" s="32" t="s">
        <v>62</v>
      </c>
      <c r="K118" s="41">
        <v>30066000</v>
      </c>
      <c r="L118" s="41" t="s">
        <v>358</v>
      </c>
      <c r="M118" s="41" t="s">
        <v>364</v>
      </c>
      <c r="N118" s="41" t="s">
        <v>398</v>
      </c>
      <c r="O118" s="41" t="s">
        <v>460</v>
      </c>
      <c r="P118" s="41" t="s">
        <v>509</v>
      </c>
      <c r="Q118" s="41" t="s">
        <v>529</v>
      </c>
      <c r="R118" s="41" t="s">
        <v>361</v>
      </c>
      <c r="S118" s="41" t="s">
        <v>359</v>
      </c>
      <c r="T118" s="41" t="s">
        <v>361</v>
      </c>
      <c r="U118" s="41" t="s">
        <v>361</v>
      </c>
      <c r="V118" s="41">
        <v>90214072</v>
      </c>
      <c r="W118" s="41" t="s">
        <v>1078</v>
      </c>
      <c r="X118" s="113">
        <v>19.63</v>
      </c>
      <c r="Y118" s="44">
        <v>27.14</v>
      </c>
      <c r="Z118" s="116">
        <v>19.16</v>
      </c>
      <c r="AA118" s="44">
        <v>26.48</v>
      </c>
      <c r="AB118" s="113">
        <v>18.920000000000002</v>
      </c>
      <c r="AC118" s="44">
        <v>26.16</v>
      </c>
      <c r="AD118" s="113">
        <v>19.04</v>
      </c>
      <c r="AE118" s="44">
        <v>26.32</v>
      </c>
      <c r="AF118" s="113">
        <v>17.850000000000001</v>
      </c>
      <c r="AG118" s="44">
        <v>24.68</v>
      </c>
      <c r="AH118" s="14"/>
      <c r="AI118" s="14"/>
      <c r="AJ118" s="14"/>
      <c r="AK118" s="14"/>
      <c r="AL118" s="113">
        <v>19.16</v>
      </c>
      <c r="AM118" s="44">
        <v>26.48</v>
      </c>
      <c r="AN118" s="59"/>
      <c r="AO118" s="156"/>
      <c r="AP118" s="158"/>
      <c r="AQ118" s="18">
        <v>7891045008440</v>
      </c>
      <c r="AS118" s="113">
        <v>18.82</v>
      </c>
      <c r="AT118" s="44">
        <v>26.02</v>
      </c>
      <c r="AU118" s="116">
        <v>18.36</v>
      </c>
      <c r="AV118" s="44">
        <v>25.38</v>
      </c>
      <c r="AW118" s="113">
        <v>18.14</v>
      </c>
      <c r="AX118" s="44">
        <v>25.08</v>
      </c>
      <c r="AY118" s="113">
        <v>18.25</v>
      </c>
      <c r="AZ118" s="44">
        <v>25.23</v>
      </c>
      <c r="BA118" s="113">
        <v>17.11</v>
      </c>
      <c r="BB118" s="44">
        <v>23.65</v>
      </c>
      <c r="BC118" s="14"/>
      <c r="BD118" s="14"/>
      <c r="BE118" s="14"/>
      <c r="BF118" s="14"/>
      <c r="BG118" s="113">
        <v>18.36</v>
      </c>
      <c r="BH118" s="44">
        <v>25.38</v>
      </c>
      <c r="BI118" s="59"/>
      <c r="BJ118" s="179"/>
    </row>
    <row r="119" spans="1:62" ht="14.45" customHeight="1" x14ac:dyDescent="0.25">
      <c r="A119" s="18">
        <v>7891045008433</v>
      </c>
      <c r="B119" s="18">
        <v>1211000010037</v>
      </c>
      <c r="C119" s="11">
        <v>522702203117319</v>
      </c>
      <c r="D119" s="35" t="s">
        <v>799</v>
      </c>
      <c r="E119" s="92">
        <v>1</v>
      </c>
      <c r="F119" s="19" t="s">
        <v>187</v>
      </c>
      <c r="G119" s="19" t="s">
        <v>189</v>
      </c>
      <c r="H119" s="32" t="s">
        <v>294</v>
      </c>
      <c r="I119" s="13" t="s">
        <v>340</v>
      </c>
      <c r="J119" s="32" t="s">
        <v>62</v>
      </c>
      <c r="K119" s="41">
        <v>30066000</v>
      </c>
      <c r="L119" s="41" t="s">
        <v>358</v>
      </c>
      <c r="M119" s="41" t="s">
        <v>364</v>
      </c>
      <c r="N119" s="41" t="s">
        <v>398</v>
      </c>
      <c r="O119" s="41" t="s">
        <v>460</v>
      </c>
      <c r="P119" s="41" t="s">
        <v>509</v>
      </c>
      <c r="Q119" s="41" t="s">
        <v>529</v>
      </c>
      <c r="R119" s="41" t="s">
        <v>361</v>
      </c>
      <c r="S119" s="41" t="s">
        <v>359</v>
      </c>
      <c r="T119" s="41" t="s">
        <v>361</v>
      </c>
      <c r="U119" s="41" t="s">
        <v>361</v>
      </c>
      <c r="V119" s="41">
        <v>90214064</v>
      </c>
      <c r="W119" s="41" t="s">
        <v>1078</v>
      </c>
      <c r="X119" s="113">
        <v>7.04</v>
      </c>
      <c r="Y119" s="44">
        <v>9.73</v>
      </c>
      <c r="Z119" s="116">
        <v>6.87</v>
      </c>
      <c r="AA119" s="44">
        <v>9.49</v>
      </c>
      <c r="AB119" s="113">
        <v>6.78</v>
      </c>
      <c r="AC119" s="44">
        <v>9.3699999999999992</v>
      </c>
      <c r="AD119" s="113">
        <v>6.82</v>
      </c>
      <c r="AE119" s="44">
        <v>9.43</v>
      </c>
      <c r="AF119" s="113">
        <v>6.4</v>
      </c>
      <c r="AG119" s="44">
        <v>8.85</v>
      </c>
      <c r="AH119" s="14"/>
      <c r="AI119" s="14"/>
      <c r="AJ119" s="14"/>
      <c r="AK119" s="14"/>
      <c r="AL119" s="113">
        <v>6.87</v>
      </c>
      <c r="AM119" s="44">
        <v>9.49</v>
      </c>
      <c r="AN119" s="59"/>
      <c r="AO119" s="156"/>
      <c r="AP119" s="158"/>
      <c r="AQ119" s="18">
        <v>7891045008433</v>
      </c>
      <c r="AS119" s="113">
        <v>6.74</v>
      </c>
      <c r="AT119" s="44">
        <v>9.32</v>
      </c>
      <c r="AU119" s="116">
        <v>6.58</v>
      </c>
      <c r="AV119" s="44">
        <v>9.1</v>
      </c>
      <c r="AW119" s="113">
        <v>6.5</v>
      </c>
      <c r="AX119" s="44">
        <v>8.99</v>
      </c>
      <c r="AY119" s="113">
        <v>6.54</v>
      </c>
      <c r="AZ119" s="44">
        <v>9.0399999999999991</v>
      </c>
      <c r="BA119" s="113">
        <v>6.13</v>
      </c>
      <c r="BB119" s="44">
        <v>8.4700000000000006</v>
      </c>
      <c r="BC119" s="14"/>
      <c r="BD119" s="14"/>
      <c r="BE119" s="14"/>
      <c r="BF119" s="14"/>
      <c r="BG119" s="113">
        <v>6.58</v>
      </c>
      <c r="BH119" s="44">
        <v>9.1</v>
      </c>
      <c r="BI119" s="59"/>
      <c r="BJ119" s="179"/>
    </row>
    <row r="120" spans="1:62" ht="14.45" customHeight="1" x14ac:dyDescent="0.25">
      <c r="A120" s="11">
        <v>7891268149036</v>
      </c>
      <c r="B120" s="11">
        <v>1211004290015</v>
      </c>
      <c r="C120" s="11">
        <v>522717110066017</v>
      </c>
      <c r="D120" s="35" t="s">
        <v>800</v>
      </c>
      <c r="E120" s="92">
        <v>1</v>
      </c>
      <c r="F120" s="21" t="s">
        <v>190</v>
      </c>
      <c r="G120" s="20" t="s">
        <v>191</v>
      </c>
      <c r="H120" s="33" t="s">
        <v>308</v>
      </c>
      <c r="I120" s="13" t="s">
        <v>340</v>
      </c>
      <c r="J120" s="33" t="s">
        <v>62</v>
      </c>
      <c r="K120" s="41">
        <v>30049069</v>
      </c>
      <c r="L120" s="41" t="s">
        <v>358</v>
      </c>
      <c r="M120" s="41" t="s">
        <v>364</v>
      </c>
      <c r="N120" s="41" t="s">
        <v>365</v>
      </c>
      <c r="O120" s="41" t="s">
        <v>370</v>
      </c>
      <c r="P120" s="41" t="s">
        <v>611</v>
      </c>
      <c r="Q120" s="41" t="s">
        <v>375</v>
      </c>
      <c r="R120" s="41" t="s">
        <v>361</v>
      </c>
      <c r="S120" s="41" t="s">
        <v>359</v>
      </c>
      <c r="T120" s="41" t="s">
        <v>361</v>
      </c>
      <c r="U120" s="41" t="s">
        <v>361</v>
      </c>
      <c r="V120" s="41">
        <v>90133005</v>
      </c>
      <c r="W120" s="41" t="s">
        <v>667</v>
      </c>
      <c r="X120" s="113">
        <v>15.57</v>
      </c>
      <c r="Y120" s="44">
        <v>21.52</v>
      </c>
      <c r="Z120" s="116">
        <v>15.19</v>
      </c>
      <c r="AA120" s="44">
        <v>21</v>
      </c>
      <c r="AB120" s="113">
        <v>15.01</v>
      </c>
      <c r="AC120" s="44">
        <v>20.75</v>
      </c>
      <c r="AD120" s="113">
        <v>15.1</v>
      </c>
      <c r="AE120" s="44">
        <v>20.87</v>
      </c>
      <c r="AF120" s="113">
        <v>14.15</v>
      </c>
      <c r="AG120" s="44">
        <v>19.559999999999999</v>
      </c>
      <c r="AH120" s="14"/>
      <c r="AI120" s="14"/>
      <c r="AJ120" s="14"/>
      <c r="AK120" s="14"/>
      <c r="AL120" s="113">
        <v>15.19</v>
      </c>
      <c r="AM120" s="44">
        <v>21</v>
      </c>
      <c r="AN120" s="59"/>
      <c r="AO120" s="156"/>
      <c r="AP120" s="158"/>
      <c r="AQ120" s="11">
        <v>7891268149036</v>
      </c>
      <c r="AS120" s="113">
        <v>14.92</v>
      </c>
      <c r="AT120" s="44">
        <v>20.63</v>
      </c>
      <c r="AU120" s="116">
        <v>14.56</v>
      </c>
      <c r="AV120" s="44">
        <v>20.13</v>
      </c>
      <c r="AW120" s="113">
        <v>14.38</v>
      </c>
      <c r="AX120" s="44">
        <v>19.88</v>
      </c>
      <c r="AY120" s="113">
        <v>14.47</v>
      </c>
      <c r="AZ120" s="44">
        <v>20</v>
      </c>
      <c r="BA120" s="113">
        <v>13.57</v>
      </c>
      <c r="BB120" s="44">
        <v>18.760000000000002</v>
      </c>
      <c r="BC120" s="14"/>
      <c r="BD120" s="14"/>
      <c r="BE120" s="14"/>
      <c r="BF120" s="14"/>
      <c r="BG120" s="113">
        <v>14.56</v>
      </c>
      <c r="BH120" s="44">
        <v>20.13</v>
      </c>
      <c r="BI120" s="59"/>
      <c r="BJ120" s="179"/>
    </row>
    <row r="121" spans="1:62" ht="14.45" customHeight="1" x14ac:dyDescent="0.25">
      <c r="A121" s="11">
        <v>7891268148350</v>
      </c>
      <c r="B121" s="11">
        <v>1211004290074</v>
      </c>
      <c r="C121" s="11">
        <v>522717110065917</v>
      </c>
      <c r="D121" s="35" t="s">
        <v>801</v>
      </c>
      <c r="E121" s="92">
        <v>1</v>
      </c>
      <c r="F121" s="20" t="s">
        <v>190</v>
      </c>
      <c r="G121" s="20" t="s">
        <v>192</v>
      </c>
      <c r="H121" s="33" t="s">
        <v>308</v>
      </c>
      <c r="I121" s="13" t="s">
        <v>340</v>
      </c>
      <c r="J121" s="33" t="s">
        <v>62</v>
      </c>
      <c r="K121" s="41">
        <v>30049069</v>
      </c>
      <c r="L121" s="41" t="s">
        <v>358</v>
      </c>
      <c r="M121" s="41" t="s">
        <v>364</v>
      </c>
      <c r="N121" s="41" t="s">
        <v>365</v>
      </c>
      <c r="O121" s="41" t="s">
        <v>370</v>
      </c>
      <c r="P121" s="41" t="s">
        <v>611</v>
      </c>
      <c r="Q121" s="41" t="s">
        <v>375</v>
      </c>
      <c r="R121" s="41" t="s">
        <v>361</v>
      </c>
      <c r="S121" s="41" t="s">
        <v>359</v>
      </c>
      <c r="T121" s="41" t="s">
        <v>361</v>
      </c>
      <c r="U121" s="41" t="s">
        <v>361</v>
      </c>
      <c r="V121" s="41">
        <v>90133021</v>
      </c>
      <c r="W121" s="41" t="s">
        <v>667</v>
      </c>
      <c r="X121" s="113">
        <v>46.06</v>
      </c>
      <c r="Y121" s="44">
        <v>63.68</v>
      </c>
      <c r="Z121" s="116">
        <v>44.94</v>
      </c>
      <c r="AA121" s="44">
        <v>62.12</v>
      </c>
      <c r="AB121" s="113">
        <v>44.39</v>
      </c>
      <c r="AC121" s="44">
        <v>61.37</v>
      </c>
      <c r="AD121" s="113">
        <v>44.66</v>
      </c>
      <c r="AE121" s="44">
        <v>61.74</v>
      </c>
      <c r="AF121" s="113">
        <v>41.87</v>
      </c>
      <c r="AG121" s="44">
        <v>57.88</v>
      </c>
      <c r="AH121" s="14"/>
      <c r="AI121" s="14"/>
      <c r="AJ121" s="14"/>
      <c r="AK121" s="14"/>
      <c r="AL121" s="113">
        <v>44.94</v>
      </c>
      <c r="AM121" s="44">
        <v>62.12</v>
      </c>
      <c r="AN121" s="59"/>
      <c r="AO121" s="156"/>
      <c r="AP121" s="158"/>
      <c r="AQ121" s="11">
        <v>7891268148350</v>
      </c>
      <c r="AS121" s="113">
        <v>44.15</v>
      </c>
      <c r="AT121" s="44">
        <v>61.03</v>
      </c>
      <c r="AU121" s="116">
        <v>43.07</v>
      </c>
      <c r="AV121" s="44">
        <v>59.54</v>
      </c>
      <c r="AW121" s="113">
        <v>42.55</v>
      </c>
      <c r="AX121" s="44">
        <v>58.82</v>
      </c>
      <c r="AY121" s="113">
        <v>42.81</v>
      </c>
      <c r="AZ121" s="44">
        <v>59.18</v>
      </c>
      <c r="BA121" s="113">
        <v>40.130000000000003</v>
      </c>
      <c r="BB121" s="44">
        <v>55.48</v>
      </c>
      <c r="BC121" s="14"/>
      <c r="BD121" s="14"/>
      <c r="BE121" s="14"/>
      <c r="BF121" s="14"/>
      <c r="BG121" s="113">
        <v>43.07</v>
      </c>
      <c r="BH121" s="44">
        <v>59.54</v>
      </c>
      <c r="BI121" s="59"/>
      <c r="BJ121" s="179"/>
    </row>
    <row r="122" spans="1:62" ht="14.45" customHeight="1" x14ac:dyDescent="0.25">
      <c r="A122" s="11">
        <v>7891268148367</v>
      </c>
      <c r="B122" s="11">
        <v>1211004290082</v>
      </c>
      <c r="C122" s="11">
        <v>522717110065617</v>
      </c>
      <c r="D122" s="35" t="s">
        <v>802</v>
      </c>
      <c r="E122" s="92">
        <v>1</v>
      </c>
      <c r="F122" s="20" t="s">
        <v>190</v>
      </c>
      <c r="G122" s="20" t="s">
        <v>193</v>
      </c>
      <c r="H122" s="33" t="s">
        <v>308</v>
      </c>
      <c r="I122" s="13" t="s">
        <v>340</v>
      </c>
      <c r="J122" s="33" t="s">
        <v>62</v>
      </c>
      <c r="K122" s="41">
        <v>30049069</v>
      </c>
      <c r="L122" s="41" t="s">
        <v>358</v>
      </c>
      <c r="M122" s="41" t="s">
        <v>364</v>
      </c>
      <c r="N122" s="41" t="s">
        <v>365</v>
      </c>
      <c r="O122" s="41" t="s">
        <v>370</v>
      </c>
      <c r="P122" s="41" t="s">
        <v>611</v>
      </c>
      <c r="Q122" s="41" t="s">
        <v>375</v>
      </c>
      <c r="R122" s="41" t="s">
        <v>361</v>
      </c>
      <c r="S122" s="41" t="s">
        <v>359</v>
      </c>
      <c r="T122" s="41" t="s">
        <v>361</v>
      </c>
      <c r="U122" s="41" t="s">
        <v>361</v>
      </c>
      <c r="V122" s="41">
        <v>90132998</v>
      </c>
      <c r="W122" s="41" t="s">
        <v>667</v>
      </c>
      <c r="X122" s="113">
        <v>90.62</v>
      </c>
      <c r="Y122" s="44">
        <v>125.28</v>
      </c>
      <c r="Z122" s="116">
        <v>88.41</v>
      </c>
      <c r="AA122" s="44">
        <v>122.22</v>
      </c>
      <c r="AB122" s="113">
        <v>87.34</v>
      </c>
      <c r="AC122" s="44">
        <v>120.74</v>
      </c>
      <c r="AD122" s="113">
        <v>87.87</v>
      </c>
      <c r="AE122" s="44">
        <v>121.48</v>
      </c>
      <c r="AF122" s="113">
        <v>82.38</v>
      </c>
      <c r="AG122" s="44">
        <v>113.89</v>
      </c>
      <c r="AH122" s="14"/>
      <c r="AI122" s="14"/>
      <c r="AJ122" s="14"/>
      <c r="AK122" s="14"/>
      <c r="AL122" s="113">
        <v>88.41</v>
      </c>
      <c r="AM122" s="44">
        <v>122.22</v>
      </c>
      <c r="AN122" s="59"/>
      <c r="AO122" s="156"/>
      <c r="AP122" s="158"/>
      <c r="AQ122" s="11">
        <v>7891268148367</v>
      </c>
      <c r="AS122" s="113">
        <v>86.86</v>
      </c>
      <c r="AT122" s="44">
        <v>120.08</v>
      </c>
      <c r="AU122" s="116">
        <v>84.74</v>
      </c>
      <c r="AV122" s="44">
        <v>117.15</v>
      </c>
      <c r="AW122" s="113">
        <v>83.72</v>
      </c>
      <c r="AX122" s="44">
        <v>115.74</v>
      </c>
      <c r="AY122" s="113">
        <v>84.23</v>
      </c>
      <c r="AZ122" s="44">
        <v>116.44</v>
      </c>
      <c r="BA122" s="113">
        <v>78.959999999999994</v>
      </c>
      <c r="BB122" s="44">
        <v>109.16</v>
      </c>
      <c r="BC122" s="14"/>
      <c r="BD122" s="14"/>
      <c r="BE122" s="14"/>
      <c r="BF122" s="14"/>
      <c r="BG122" s="113">
        <v>84.74</v>
      </c>
      <c r="BH122" s="44">
        <v>117.15</v>
      </c>
      <c r="BI122" s="59"/>
      <c r="BJ122" s="179"/>
    </row>
    <row r="123" spans="1:62" ht="14.45" customHeight="1" x14ac:dyDescent="0.25">
      <c r="A123" s="11">
        <v>7891268148053</v>
      </c>
      <c r="B123" s="11">
        <v>1211004290090</v>
      </c>
      <c r="C123" s="11">
        <v>522717110066117</v>
      </c>
      <c r="D123" s="35" t="s">
        <v>803</v>
      </c>
      <c r="E123" s="92">
        <v>1</v>
      </c>
      <c r="F123" s="20" t="s">
        <v>190</v>
      </c>
      <c r="G123" s="20" t="s">
        <v>194</v>
      </c>
      <c r="H123" s="33" t="s">
        <v>308</v>
      </c>
      <c r="I123" s="13" t="s">
        <v>340</v>
      </c>
      <c r="J123" s="33" t="s">
        <v>62</v>
      </c>
      <c r="K123" s="41">
        <v>30049069</v>
      </c>
      <c r="L123" s="41" t="s">
        <v>358</v>
      </c>
      <c r="M123" s="41" t="s">
        <v>364</v>
      </c>
      <c r="N123" s="41" t="s">
        <v>365</v>
      </c>
      <c r="O123" s="41" t="s">
        <v>370</v>
      </c>
      <c r="P123" s="41" t="s">
        <v>611</v>
      </c>
      <c r="Q123" s="41" t="s">
        <v>375</v>
      </c>
      <c r="R123" s="41" t="s">
        <v>361</v>
      </c>
      <c r="S123" s="41" t="s">
        <v>359</v>
      </c>
      <c r="T123" s="41" t="s">
        <v>361</v>
      </c>
      <c r="U123" s="41" t="s">
        <v>361</v>
      </c>
      <c r="V123" s="41">
        <v>90230787</v>
      </c>
      <c r="W123" s="41" t="s">
        <v>667</v>
      </c>
      <c r="X123" s="113">
        <v>93.49</v>
      </c>
      <c r="Y123" s="44">
        <v>129.24</v>
      </c>
      <c r="Z123" s="116">
        <v>91.21</v>
      </c>
      <c r="AA123" s="44">
        <v>126.09</v>
      </c>
      <c r="AB123" s="113">
        <v>90.11</v>
      </c>
      <c r="AC123" s="44">
        <v>124.57</v>
      </c>
      <c r="AD123" s="113">
        <v>90.65</v>
      </c>
      <c r="AE123" s="44">
        <v>125.32</v>
      </c>
      <c r="AF123" s="113">
        <v>84.99</v>
      </c>
      <c r="AG123" s="44">
        <v>117.49</v>
      </c>
      <c r="AH123" s="14"/>
      <c r="AI123" s="14"/>
      <c r="AJ123" s="14"/>
      <c r="AK123" s="14"/>
      <c r="AL123" s="113">
        <v>91.21</v>
      </c>
      <c r="AM123" s="44">
        <v>126.09</v>
      </c>
      <c r="AN123" s="59"/>
      <c r="AO123" s="156"/>
      <c r="AP123" s="158"/>
      <c r="AQ123" s="11">
        <v>7891268148053</v>
      </c>
      <c r="AS123" s="113">
        <v>89.61</v>
      </c>
      <c r="AT123" s="44">
        <v>123.88</v>
      </c>
      <c r="AU123" s="116">
        <v>87.42</v>
      </c>
      <c r="AV123" s="44">
        <v>120.85</v>
      </c>
      <c r="AW123" s="113">
        <v>86.37</v>
      </c>
      <c r="AX123" s="44">
        <v>119.4</v>
      </c>
      <c r="AY123" s="113">
        <v>86.89</v>
      </c>
      <c r="AZ123" s="44">
        <v>120.12</v>
      </c>
      <c r="BA123" s="113">
        <v>81.459999999999994</v>
      </c>
      <c r="BB123" s="44">
        <v>112.61</v>
      </c>
      <c r="BC123" s="14"/>
      <c r="BD123" s="14"/>
      <c r="BE123" s="14"/>
      <c r="BF123" s="14"/>
      <c r="BG123" s="113">
        <v>87.42</v>
      </c>
      <c r="BH123" s="44">
        <v>120.85</v>
      </c>
      <c r="BI123" s="59"/>
      <c r="BJ123" s="179"/>
    </row>
    <row r="124" spans="1:62" ht="14.45" customHeight="1" x14ac:dyDescent="0.25">
      <c r="A124" s="11">
        <v>7891268148060</v>
      </c>
      <c r="B124" s="11">
        <v>1211004290104</v>
      </c>
      <c r="C124" s="11">
        <v>522717110065717</v>
      </c>
      <c r="D124" s="35" t="s">
        <v>804</v>
      </c>
      <c r="E124" s="92">
        <v>1</v>
      </c>
      <c r="F124" s="20" t="s">
        <v>190</v>
      </c>
      <c r="G124" s="20" t="s">
        <v>104</v>
      </c>
      <c r="H124" s="33" t="s">
        <v>308</v>
      </c>
      <c r="I124" s="13" t="s">
        <v>340</v>
      </c>
      <c r="J124" s="33" t="s">
        <v>62</v>
      </c>
      <c r="K124" s="41">
        <v>30049069</v>
      </c>
      <c r="L124" s="41" t="s">
        <v>358</v>
      </c>
      <c r="M124" s="41" t="s">
        <v>364</v>
      </c>
      <c r="N124" s="41" t="s">
        <v>365</v>
      </c>
      <c r="O124" s="41" t="s">
        <v>370</v>
      </c>
      <c r="P124" s="41" t="s">
        <v>611</v>
      </c>
      <c r="Q124" s="41" t="s">
        <v>375</v>
      </c>
      <c r="R124" s="41" t="s">
        <v>361</v>
      </c>
      <c r="S124" s="41" t="s">
        <v>359</v>
      </c>
      <c r="T124" s="41" t="s">
        <v>361</v>
      </c>
      <c r="U124" s="41" t="s">
        <v>361</v>
      </c>
      <c r="V124" s="41">
        <v>90230795</v>
      </c>
      <c r="W124" s="41" t="s">
        <v>667</v>
      </c>
      <c r="X124" s="113">
        <v>184.19</v>
      </c>
      <c r="Y124" s="44">
        <v>254.63</v>
      </c>
      <c r="Z124" s="116">
        <v>179.7</v>
      </c>
      <c r="AA124" s="44">
        <v>248.42</v>
      </c>
      <c r="AB124" s="113">
        <v>177.53</v>
      </c>
      <c r="AC124" s="44">
        <v>245.42</v>
      </c>
      <c r="AD124" s="113">
        <v>178.61</v>
      </c>
      <c r="AE124" s="44">
        <v>246.92</v>
      </c>
      <c r="AF124" s="113">
        <v>167.45</v>
      </c>
      <c r="AG124" s="44">
        <v>231.49</v>
      </c>
      <c r="AH124" s="14"/>
      <c r="AI124" s="14"/>
      <c r="AJ124" s="14"/>
      <c r="AK124" s="14"/>
      <c r="AL124" s="113">
        <v>179.7</v>
      </c>
      <c r="AM124" s="44">
        <v>248.42</v>
      </c>
      <c r="AN124" s="59"/>
      <c r="AO124" s="156"/>
      <c r="AP124" s="158"/>
      <c r="AQ124" s="11">
        <v>7891268148060</v>
      </c>
      <c r="AS124" s="113">
        <v>176.55</v>
      </c>
      <c r="AT124" s="44">
        <v>244.07</v>
      </c>
      <c r="AU124" s="116">
        <v>172.24</v>
      </c>
      <c r="AV124" s="44">
        <v>238.11</v>
      </c>
      <c r="AW124" s="113">
        <v>170.16</v>
      </c>
      <c r="AX124" s="44">
        <v>235.24</v>
      </c>
      <c r="AY124" s="113">
        <v>171.2</v>
      </c>
      <c r="AZ124" s="44">
        <v>236.67</v>
      </c>
      <c r="BA124" s="113">
        <v>160.5</v>
      </c>
      <c r="BB124" s="44">
        <v>221.88</v>
      </c>
      <c r="BC124" s="14"/>
      <c r="BD124" s="14"/>
      <c r="BE124" s="14"/>
      <c r="BF124" s="14"/>
      <c r="BG124" s="113">
        <v>172.24</v>
      </c>
      <c r="BH124" s="44">
        <v>238.11</v>
      </c>
      <c r="BI124" s="59"/>
      <c r="BJ124" s="179"/>
    </row>
    <row r="125" spans="1:62" ht="14.45" customHeight="1" x14ac:dyDescent="0.25">
      <c r="A125" s="11">
        <v>7891268148701</v>
      </c>
      <c r="B125" s="11">
        <v>1211004090016</v>
      </c>
      <c r="C125" s="11">
        <v>522718010072617</v>
      </c>
      <c r="D125" s="35" t="s">
        <v>805</v>
      </c>
      <c r="E125" s="92">
        <v>1</v>
      </c>
      <c r="F125" s="20" t="s">
        <v>195</v>
      </c>
      <c r="G125" s="20" t="s">
        <v>196</v>
      </c>
      <c r="H125" s="33" t="s">
        <v>309</v>
      </c>
      <c r="I125" s="13" t="s">
        <v>340</v>
      </c>
      <c r="J125" s="33" t="s">
        <v>62</v>
      </c>
      <c r="K125" s="41">
        <v>30049029</v>
      </c>
      <c r="L125" s="41" t="s">
        <v>358</v>
      </c>
      <c r="M125" s="41" t="s">
        <v>658</v>
      </c>
      <c r="N125" s="41" t="s">
        <v>413</v>
      </c>
      <c r="O125" s="41" t="s">
        <v>472</v>
      </c>
      <c r="P125" s="41" t="s">
        <v>504</v>
      </c>
      <c r="Q125" s="41" t="s">
        <v>546</v>
      </c>
      <c r="R125" s="41" t="s">
        <v>361</v>
      </c>
      <c r="S125" s="41" t="s">
        <v>359</v>
      </c>
      <c r="T125" s="41" t="s">
        <v>361</v>
      </c>
      <c r="U125" s="41" t="s">
        <v>361</v>
      </c>
      <c r="V125" s="41">
        <v>90133080</v>
      </c>
      <c r="W125" s="41" t="s">
        <v>669</v>
      </c>
      <c r="X125" s="113">
        <v>33.729999999999997</v>
      </c>
      <c r="Y125" s="44">
        <v>46.63</v>
      </c>
      <c r="Z125" s="116">
        <v>32.909999999999997</v>
      </c>
      <c r="AA125" s="44">
        <v>45.49</v>
      </c>
      <c r="AB125" s="113">
        <v>32.51</v>
      </c>
      <c r="AC125" s="44">
        <v>44.94</v>
      </c>
      <c r="AD125" s="113">
        <v>32.71</v>
      </c>
      <c r="AE125" s="44">
        <v>45.22</v>
      </c>
      <c r="AF125" s="113">
        <v>30.66</v>
      </c>
      <c r="AG125" s="44">
        <v>42.39</v>
      </c>
      <c r="AH125" s="14"/>
      <c r="AI125" s="14"/>
      <c r="AJ125" s="14"/>
      <c r="AK125" s="14"/>
      <c r="AL125" s="113">
        <v>32.909999999999997</v>
      </c>
      <c r="AM125" s="44">
        <v>45.49</v>
      </c>
      <c r="AN125" s="59"/>
      <c r="AO125" s="156"/>
      <c r="AP125" s="158"/>
      <c r="AQ125" s="11">
        <v>7891268148701</v>
      </c>
      <c r="AS125" s="113">
        <v>32.33</v>
      </c>
      <c r="AT125" s="44">
        <v>44.69</v>
      </c>
      <c r="AU125" s="116">
        <v>31.54</v>
      </c>
      <c r="AV125" s="44">
        <v>43.6</v>
      </c>
      <c r="AW125" s="113">
        <v>31.16</v>
      </c>
      <c r="AX125" s="44">
        <v>43.08</v>
      </c>
      <c r="AY125" s="113">
        <v>31.35</v>
      </c>
      <c r="AZ125" s="44">
        <v>43.34</v>
      </c>
      <c r="BA125" s="113">
        <v>29.39</v>
      </c>
      <c r="BB125" s="44">
        <v>40.630000000000003</v>
      </c>
      <c r="BC125" s="14"/>
      <c r="BD125" s="14"/>
      <c r="BE125" s="14"/>
      <c r="BF125" s="14"/>
      <c r="BG125" s="113">
        <v>31.54</v>
      </c>
      <c r="BH125" s="44">
        <v>43.6</v>
      </c>
      <c r="BI125" s="59"/>
      <c r="BJ125" s="179"/>
    </row>
    <row r="126" spans="1:62" ht="14.45" customHeight="1" x14ac:dyDescent="0.25">
      <c r="A126" s="11">
        <v>7891268148725</v>
      </c>
      <c r="B126" s="11">
        <v>1211004090040</v>
      </c>
      <c r="C126" s="11">
        <v>522718010072817</v>
      </c>
      <c r="D126" s="35" t="s">
        <v>806</v>
      </c>
      <c r="E126" s="92">
        <v>1</v>
      </c>
      <c r="F126" s="20" t="s">
        <v>195</v>
      </c>
      <c r="G126" s="20" t="s">
        <v>197</v>
      </c>
      <c r="H126" s="33" t="s">
        <v>309</v>
      </c>
      <c r="I126" s="13" t="s">
        <v>340</v>
      </c>
      <c r="J126" s="33" t="s">
        <v>62</v>
      </c>
      <c r="K126" s="41">
        <v>30049029</v>
      </c>
      <c r="L126" s="41" t="s">
        <v>358</v>
      </c>
      <c r="M126" s="41" t="s">
        <v>658</v>
      </c>
      <c r="N126" s="41" t="s">
        <v>413</v>
      </c>
      <c r="O126" s="41" t="s">
        <v>472</v>
      </c>
      <c r="P126" s="41" t="s">
        <v>504</v>
      </c>
      <c r="Q126" s="41" t="s">
        <v>546</v>
      </c>
      <c r="R126" s="41" t="s">
        <v>361</v>
      </c>
      <c r="S126" s="41" t="s">
        <v>359</v>
      </c>
      <c r="T126" s="41" t="s">
        <v>361</v>
      </c>
      <c r="U126" s="41" t="s">
        <v>361</v>
      </c>
      <c r="V126" s="41">
        <v>90133072</v>
      </c>
      <c r="W126" s="41" t="s">
        <v>669</v>
      </c>
      <c r="X126" s="113">
        <v>101.93</v>
      </c>
      <c r="Y126" s="44">
        <v>140.91</v>
      </c>
      <c r="Z126" s="116">
        <v>99.45</v>
      </c>
      <c r="AA126" s="44">
        <v>137.47999999999999</v>
      </c>
      <c r="AB126" s="113">
        <v>98.25</v>
      </c>
      <c r="AC126" s="44">
        <v>135.82</v>
      </c>
      <c r="AD126" s="113">
        <v>98.84</v>
      </c>
      <c r="AE126" s="44">
        <v>136.63999999999999</v>
      </c>
      <c r="AF126" s="113">
        <v>92.67</v>
      </c>
      <c r="AG126" s="44">
        <v>128.11000000000001</v>
      </c>
      <c r="AH126" s="14"/>
      <c r="AI126" s="14"/>
      <c r="AJ126" s="14"/>
      <c r="AK126" s="14"/>
      <c r="AL126" s="113">
        <v>99.45</v>
      </c>
      <c r="AM126" s="44">
        <v>137.47999999999999</v>
      </c>
      <c r="AN126" s="59"/>
      <c r="AO126" s="156"/>
      <c r="AP126" s="158"/>
      <c r="AQ126" s="11">
        <v>7891268148725</v>
      </c>
      <c r="AS126" s="113">
        <v>97.7</v>
      </c>
      <c r="AT126" s="44">
        <v>135.06</v>
      </c>
      <c r="AU126" s="116">
        <v>95.32</v>
      </c>
      <c r="AV126" s="44">
        <v>131.77000000000001</v>
      </c>
      <c r="AW126" s="113">
        <v>94.17</v>
      </c>
      <c r="AX126" s="44">
        <v>130.18</v>
      </c>
      <c r="AY126" s="113">
        <v>94.74</v>
      </c>
      <c r="AZ126" s="44">
        <v>130.97</v>
      </c>
      <c r="BA126" s="113">
        <v>88.82</v>
      </c>
      <c r="BB126" s="44">
        <v>122.79</v>
      </c>
      <c r="BC126" s="14"/>
      <c r="BD126" s="14"/>
      <c r="BE126" s="14"/>
      <c r="BF126" s="14"/>
      <c r="BG126" s="113">
        <v>95.32</v>
      </c>
      <c r="BH126" s="44">
        <v>131.77000000000001</v>
      </c>
      <c r="BI126" s="59"/>
      <c r="BJ126" s="179"/>
    </row>
    <row r="127" spans="1:62" ht="14.45" customHeight="1" x14ac:dyDescent="0.25">
      <c r="A127" s="11">
        <v>7891268148732</v>
      </c>
      <c r="B127" s="11">
        <v>1211004090024</v>
      </c>
      <c r="C127" s="11">
        <v>522718010072717</v>
      </c>
      <c r="D127" s="35" t="s">
        <v>807</v>
      </c>
      <c r="E127" s="92">
        <v>1</v>
      </c>
      <c r="F127" s="20" t="s">
        <v>195</v>
      </c>
      <c r="G127" s="20" t="s">
        <v>198</v>
      </c>
      <c r="H127" s="33" t="s">
        <v>309</v>
      </c>
      <c r="I127" s="13" t="s">
        <v>340</v>
      </c>
      <c r="J127" s="33" t="s">
        <v>62</v>
      </c>
      <c r="K127" s="41">
        <v>30049029</v>
      </c>
      <c r="L127" s="41" t="s">
        <v>358</v>
      </c>
      <c r="M127" s="41" t="s">
        <v>658</v>
      </c>
      <c r="N127" s="41" t="s">
        <v>413</v>
      </c>
      <c r="O127" s="41" t="s">
        <v>472</v>
      </c>
      <c r="P127" s="41" t="s">
        <v>504</v>
      </c>
      <c r="Q127" s="41" t="s">
        <v>546</v>
      </c>
      <c r="R127" s="41" t="s">
        <v>361</v>
      </c>
      <c r="S127" s="41" t="s">
        <v>359</v>
      </c>
      <c r="T127" s="41" t="s">
        <v>361</v>
      </c>
      <c r="U127" s="41" t="s">
        <v>361</v>
      </c>
      <c r="V127" s="41">
        <v>90133102</v>
      </c>
      <c r="W127" s="41" t="s">
        <v>669</v>
      </c>
      <c r="X127" s="113">
        <v>38.99</v>
      </c>
      <c r="Y127" s="44">
        <v>53.9</v>
      </c>
      <c r="Z127" s="116">
        <v>38.04</v>
      </c>
      <c r="AA127" s="44">
        <v>52.59</v>
      </c>
      <c r="AB127" s="113">
        <v>37.58</v>
      </c>
      <c r="AC127" s="44">
        <v>51.95</v>
      </c>
      <c r="AD127" s="113">
        <v>37.81</v>
      </c>
      <c r="AE127" s="44">
        <v>52.27</v>
      </c>
      <c r="AF127" s="113">
        <v>35.450000000000003</v>
      </c>
      <c r="AG127" s="44">
        <v>49.01</v>
      </c>
      <c r="AH127" s="14"/>
      <c r="AI127" s="14"/>
      <c r="AJ127" s="14"/>
      <c r="AK127" s="14"/>
      <c r="AL127" s="113">
        <v>38.04</v>
      </c>
      <c r="AM127" s="44">
        <v>52.59</v>
      </c>
      <c r="AN127" s="59"/>
      <c r="AO127" s="156"/>
      <c r="AP127" s="158"/>
      <c r="AQ127" s="11">
        <v>7891268148732</v>
      </c>
      <c r="AS127" s="113">
        <v>37.369999999999997</v>
      </c>
      <c r="AT127" s="44">
        <v>51.66</v>
      </c>
      <c r="AU127" s="116">
        <v>36.46</v>
      </c>
      <c r="AV127" s="44">
        <v>50.4</v>
      </c>
      <c r="AW127" s="113">
        <v>36.020000000000003</v>
      </c>
      <c r="AX127" s="44">
        <v>49.8</v>
      </c>
      <c r="AY127" s="113">
        <v>36.24</v>
      </c>
      <c r="AZ127" s="44">
        <v>50.1</v>
      </c>
      <c r="BA127" s="113">
        <v>33.97</v>
      </c>
      <c r="BB127" s="44">
        <v>46.96</v>
      </c>
      <c r="BC127" s="14"/>
      <c r="BD127" s="14"/>
      <c r="BE127" s="14"/>
      <c r="BF127" s="14"/>
      <c r="BG127" s="113">
        <v>36.46</v>
      </c>
      <c r="BH127" s="44">
        <v>50.4</v>
      </c>
      <c r="BI127" s="59"/>
      <c r="BJ127" s="179"/>
    </row>
    <row r="128" spans="1:62" ht="14.45" customHeight="1" x14ac:dyDescent="0.25">
      <c r="A128" s="11">
        <v>7891268148756</v>
      </c>
      <c r="B128" s="11">
        <v>1211004090067</v>
      </c>
      <c r="C128" s="11">
        <v>522718010072917</v>
      </c>
      <c r="D128" s="35" t="s">
        <v>808</v>
      </c>
      <c r="E128" s="92">
        <v>1</v>
      </c>
      <c r="F128" s="12" t="s">
        <v>195</v>
      </c>
      <c r="G128" s="12" t="s">
        <v>199</v>
      </c>
      <c r="H128" s="33" t="s">
        <v>309</v>
      </c>
      <c r="I128" s="13" t="s">
        <v>340</v>
      </c>
      <c r="J128" s="33" t="s">
        <v>62</v>
      </c>
      <c r="K128" s="41">
        <v>30049029</v>
      </c>
      <c r="L128" s="41" t="s">
        <v>358</v>
      </c>
      <c r="M128" s="41" t="s">
        <v>658</v>
      </c>
      <c r="N128" s="41" t="s">
        <v>413</v>
      </c>
      <c r="O128" s="41" t="s">
        <v>472</v>
      </c>
      <c r="P128" s="41" t="s">
        <v>504</v>
      </c>
      <c r="Q128" s="41" t="s">
        <v>546</v>
      </c>
      <c r="R128" s="41" t="s">
        <v>361</v>
      </c>
      <c r="S128" s="41" t="s">
        <v>359</v>
      </c>
      <c r="T128" s="41" t="s">
        <v>361</v>
      </c>
      <c r="U128" s="41" t="s">
        <v>361</v>
      </c>
      <c r="V128" s="41">
        <v>90133099</v>
      </c>
      <c r="W128" s="41" t="s">
        <v>669</v>
      </c>
      <c r="X128" s="113">
        <v>117.29</v>
      </c>
      <c r="Y128" s="44">
        <v>162.15</v>
      </c>
      <c r="Z128" s="116">
        <v>114.43</v>
      </c>
      <c r="AA128" s="44">
        <v>158.19</v>
      </c>
      <c r="AB128" s="113">
        <v>113.05</v>
      </c>
      <c r="AC128" s="44">
        <v>156.28</v>
      </c>
      <c r="AD128" s="113">
        <v>113.74</v>
      </c>
      <c r="AE128" s="44">
        <v>157.24</v>
      </c>
      <c r="AF128" s="113">
        <v>106.63</v>
      </c>
      <c r="AG128" s="44">
        <v>147.41</v>
      </c>
      <c r="AH128" s="14"/>
      <c r="AI128" s="14"/>
      <c r="AJ128" s="14"/>
      <c r="AK128" s="14"/>
      <c r="AL128" s="113">
        <v>114.43</v>
      </c>
      <c r="AM128" s="44">
        <v>158.19</v>
      </c>
      <c r="AN128" s="59"/>
      <c r="AO128" s="156"/>
      <c r="AP128" s="158"/>
      <c r="AQ128" s="11">
        <v>7891268148756</v>
      </c>
      <c r="AS128" s="113">
        <v>112.42</v>
      </c>
      <c r="AT128" s="44">
        <v>155.41</v>
      </c>
      <c r="AU128" s="116">
        <v>109.68</v>
      </c>
      <c r="AV128" s="44">
        <v>151.63</v>
      </c>
      <c r="AW128" s="113">
        <v>108.36</v>
      </c>
      <c r="AX128" s="44">
        <v>149.80000000000001</v>
      </c>
      <c r="AY128" s="113">
        <v>109.02</v>
      </c>
      <c r="AZ128" s="44">
        <v>150.71</v>
      </c>
      <c r="BA128" s="113">
        <v>102.2</v>
      </c>
      <c r="BB128" s="44">
        <v>141.29</v>
      </c>
      <c r="BC128" s="14"/>
      <c r="BD128" s="14"/>
      <c r="BE128" s="14"/>
      <c r="BF128" s="14"/>
      <c r="BG128" s="113">
        <v>109.68</v>
      </c>
      <c r="BH128" s="44">
        <v>151.63</v>
      </c>
      <c r="BI128" s="59"/>
      <c r="BJ128" s="179"/>
    </row>
    <row r="129" spans="1:62" ht="14.45" customHeight="1" x14ac:dyDescent="0.25">
      <c r="A129" s="11">
        <v>7891268148923</v>
      </c>
      <c r="B129" s="11">
        <v>1211003990031</v>
      </c>
      <c r="C129" s="11">
        <v>522717110063217</v>
      </c>
      <c r="D129" s="35" t="s">
        <v>809</v>
      </c>
      <c r="E129" s="92">
        <v>3</v>
      </c>
      <c r="F129" s="12" t="s">
        <v>200</v>
      </c>
      <c r="G129" s="20" t="s">
        <v>1015</v>
      </c>
      <c r="H129" s="33" t="s">
        <v>310</v>
      </c>
      <c r="I129" s="13" t="s">
        <v>340</v>
      </c>
      <c r="J129" s="33" t="s">
        <v>62</v>
      </c>
      <c r="K129" s="41">
        <v>30049029</v>
      </c>
      <c r="L129" s="41" t="s">
        <v>358</v>
      </c>
      <c r="M129" s="41" t="s">
        <v>363</v>
      </c>
      <c r="N129" s="40" t="s">
        <v>414</v>
      </c>
      <c r="O129" s="40" t="s">
        <v>473</v>
      </c>
      <c r="P129" s="41" t="s">
        <v>607</v>
      </c>
      <c r="Q129" s="41" t="s">
        <v>547</v>
      </c>
      <c r="R129" s="41" t="s">
        <v>361</v>
      </c>
      <c r="S129" s="41" t="s">
        <v>584</v>
      </c>
      <c r="T129" s="41" t="s">
        <v>361</v>
      </c>
      <c r="U129" s="41" t="s">
        <v>361</v>
      </c>
      <c r="V129" s="41">
        <v>90231120</v>
      </c>
      <c r="W129" s="41" t="s">
        <v>672</v>
      </c>
      <c r="X129" s="113">
        <v>93.39</v>
      </c>
      <c r="Y129" s="44">
        <v>129.11000000000001</v>
      </c>
      <c r="Z129" s="116">
        <v>91.11</v>
      </c>
      <c r="AA129" s="44">
        <v>125.96</v>
      </c>
      <c r="AB129" s="113">
        <v>90.01</v>
      </c>
      <c r="AC129" s="44">
        <v>124.43</v>
      </c>
      <c r="AD129" s="113">
        <v>90.56</v>
      </c>
      <c r="AE129" s="44">
        <v>125.19</v>
      </c>
      <c r="AF129" s="113">
        <v>84.9</v>
      </c>
      <c r="AG129" s="44">
        <v>117.37</v>
      </c>
      <c r="AH129" s="14"/>
      <c r="AI129" s="14"/>
      <c r="AJ129" s="14"/>
      <c r="AK129" s="14"/>
      <c r="AL129" s="113">
        <v>91.11</v>
      </c>
      <c r="AM129" s="44">
        <v>125.96</v>
      </c>
      <c r="AN129" s="59"/>
      <c r="AO129" s="156"/>
      <c r="AP129" s="158"/>
      <c r="AQ129" s="11">
        <v>7891268148923</v>
      </c>
      <c r="AS129" s="113">
        <v>89.51</v>
      </c>
      <c r="AT129" s="44">
        <v>123.74</v>
      </c>
      <c r="AU129" s="116">
        <v>87.33</v>
      </c>
      <c r="AV129" s="44">
        <v>120.73</v>
      </c>
      <c r="AW129" s="113">
        <v>86.28</v>
      </c>
      <c r="AX129" s="44">
        <v>119.28</v>
      </c>
      <c r="AY129" s="113">
        <v>86.8</v>
      </c>
      <c r="AZ129" s="44">
        <v>120</v>
      </c>
      <c r="BA129" s="113">
        <v>81.38</v>
      </c>
      <c r="BB129" s="44">
        <v>112.5</v>
      </c>
      <c r="BC129" s="14"/>
      <c r="BD129" s="14"/>
      <c r="BE129" s="14"/>
      <c r="BF129" s="14"/>
      <c r="BG129" s="113">
        <v>87.33</v>
      </c>
      <c r="BH129" s="44">
        <v>120.73</v>
      </c>
      <c r="BI129" s="59"/>
      <c r="BJ129" s="179"/>
    </row>
    <row r="130" spans="1:62" ht="14.45" customHeight="1" x14ac:dyDescent="0.25">
      <c r="A130" s="11">
        <v>7891268148961</v>
      </c>
      <c r="B130" s="11">
        <v>1211003990064</v>
      </c>
      <c r="C130" s="11">
        <v>522717110063417</v>
      </c>
      <c r="D130" s="35" t="s">
        <v>810</v>
      </c>
      <c r="E130" s="92">
        <v>3</v>
      </c>
      <c r="F130" s="12" t="s">
        <v>200</v>
      </c>
      <c r="G130" s="20" t="s">
        <v>1016</v>
      </c>
      <c r="H130" s="33" t="s">
        <v>310</v>
      </c>
      <c r="I130" s="13" t="s">
        <v>340</v>
      </c>
      <c r="J130" s="33" t="s">
        <v>62</v>
      </c>
      <c r="K130" s="41">
        <v>30049029</v>
      </c>
      <c r="L130" s="41" t="s">
        <v>358</v>
      </c>
      <c r="M130" s="41" t="s">
        <v>363</v>
      </c>
      <c r="N130" s="40" t="s">
        <v>414</v>
      </c>
      <c r="O130" s="40" t="s">
        <v>473</v>
      </c>
      <c r="P130" s="41" t="s">
        <v>607</v>
      </c>
      <c r="Q130" s="41" t="s">
        <v>547</v>
      </c>
      <c r="R130" s="41" t="s">
        <v>361</v>
      </c>
      <c r="S130" s="41" t="s">
        <v>584</v>
      </c>
      <c r="T130" s="41" t="s">
        <v>361</v>
      </c>
      <c r="U130" s="41" t="s">
        <v>361</v>
      </c>
      <c r="V130" s="41">
        <v>90231171</v>
      </c>
      <c r="W130" s="41" t="s">
        <v>672</v>
      </c>
      <c r="X130" s="113">
        <v>105.56</v>
      </c>
      <c r="Y130" s="44">
        <v>145.93</v>
      </c>
      <c r="Z130" s="116">
        <v>102.98</v>
      </c>
      <c r="AA130" s="44">
        <v>142.37</v>
      </c>
      <c r="AB130" s="113">
        <v>101.74</v>
      </c>
      <c r="AC130" s="44">
        <v>140.65</v>
      </c>
      <c r="AD130" s="113">
        <v>102.36</v>
      </c>
      <c r="AE130" s="44">
        <v>141.51</v>
      </c>
      <c r="AF130" s="113">
        <v>95.96</v>
      </c>
      <c r="AG130" s="44">
        <v>132.66</v>
      </c>
      <c r="AH130" s="14"/>
      <c r="AI130" s="14"/>
      <c r="AJ130" s="14"/>
      <c r="AK130" s="14"/>
      <c r="AL130" s="113">
        <v>102.98</v>
      </c>
      <c r="AM130" s="44">
        <v>142.37</v>
      </c>
      <c r="AN130" s="59"/>
      <c r="AO130" s="156"/>
      <c r="AP130" s="158"/>
      <c r="AQ130" s="11">
        <v>7891268148961</v>
      </c>
      <c r="AS130" s="113">
        <v>101.18</v>
      </c>
      <c r="AT130" s="44">
        <v>139.88</v>
      </c>
      <c r="AU130" s="116">
        <v>98.71</v>
      </c>
      <c r="AV130" s="44">
        <v>136.46</v>
      </c>
      <c r="AW130" s="113">
        <v>97.52</v>
      </c>
      <c r="AX130" s="44">
        <v>134.82</v>
      </c>
      <c r="AY130" s="113">
        <v>98.11</v>
      </c>
      <c r="AZ130" s="44">
        <v>135.63</v>
      </c>
      <c r="BA130" s="113">
        <v>91.98</v>
      </c>
      <c r="BB130" s="44">
        <v>127.16</v>
      </c>
      <c r="BC130" s="14"/>
      <c r="BD130" s="14"/>
      <c r="BE130" s="14"/>
      <c r="BF130" s="14"/>
      <c r="BG130" s="113">
        <v>98.71</v>
      </c>
      <c r="BH130" s="44">
        <v>136.46</v>
      </c>
      <c r="BI130" s="59"/>
      <c r="BJ130" s="179"/>
    </row>
    <row r="131" spans="1:62" ht="14.45" customHeight="1" x14ac:dyDescent="0.25">
      <c r="A131" s="11">
        <v>7891268149012</v>
      </c>
      <c r="B131" s="11">
        <v>1211003990099</v>
      </c>
      <c r="C131" s="11">
        <v>522717110062817</v>
      </c>
      <c r="D131" s="35" t="s">
        <v>811</v>
      </c>
      <c r="E131" s="92">
        <v>3</v>
      </c>
      <c r="F131" s="12" t="s">
        <v>200</v>
      </c>
      <c r="G131" s="20" t="s">
        <v>1017</v>
      </c>
      <c r="H131" s="33" t="s">
        <v>310</v>
      </c>
      <c r="I131" s="13" t="s">
        <v>340</v>
      </c>
      <c r="J131" s="33" t="s">
        <v>62</v>
      </c>
      <c r="K131" s="41">
        <v>30049029</v>
      </c>
      <c r="L131" s="41" t="s">
        <v>358</v>
      </c>
      <c r="M131" s="41" t="s">
        <v>363</v>
      </c>
      <c r="N131" s="40" t="s">
        <v>414</v>
      </c>
      <c r="O131" s="40" t="s">
        <v>473</v>
      </c>
      <c r="P131" s="41" t="s">
        <v>607</v>
      </c>
      <c r="Q131" s="41" t="s">
        <v>547</v>
      </c>
      <c r="R131" s="41" t="s">
        <v>361</v>
      </c>
      <c r="S131" s="41" t="s">
        <v>584</v>
      </c>
      <c r="T131" s="41" t="s">
        <v>361</v>
      </c>
      <c r="U131" s="41" t="s">
        <v>361</v>
      </c>
      <c r="V131" s="41">
        <v>90231147</v>
      </c>
      <c r="W131" s="41" t="s">
        <v>672</v>
      </c>
      <c r="X131" s="113">
        <v>105.56</v>
      </c>
      <c r="Y131" s="44">
        <v>145.93</v>
      </c>
      <c r="Z131" s="116">
        <v>102.98</v>
      </c>
      <c r="AA131" s="44">
        <v>142.37</v>
      </c>
      <c r="AB131" s="113">
        <v>101.74</v>
      </c>
      <c r="AC131" s="44">
        <v>140.65</v>
      </c>
      <c r="AD131" s="113">
        <v>102.36</v>
      </c>
      <c r="AE131" s="44">
        <v>141.51</v>
      </c>
      <c r="AF131" s="113">
        <v>95.96</v>
      </c>
      <c r="AG131" s="44">
        <v>132.66</v>
      </c>
      <c r="AH131" s="14"/>
      <c r="AI131" s="14"/>
      <c r="AJ131" s="14"/>
      <c r="AK131" s="14"/>
      <c r="AL131" s="113">
        <v>102.98</v>
      </c>
      <c r="AM131" s="44">
        <v>142.37</v>
      </c>
      <c r="AN131" s="59"/>
      <c r="AO131" s="156"/>
      <c r="AP131" s="158"/>
      <c r="AQ131" s="11">
        <v>7891268149012</v>
      </c>
      <c r="AS131" s="113">
        <v>101.18</v>
      </c>
      <c r="AT131" s="44">
        <v>139.88</v>
      </c>
      <c r="AU131" s="116">
        <v>98.71</v>
      </c>
      <c r="AV131" s="44">
        <v>136.46</v>
      </c>
      <c r="AW131" s="113">
        <v>97.52</v>
      </c>
      <c r="AX131" s="44">
        <v>134.82</v>
      </c>
      <c r="AY131" s="113">
        <v>98.11</v>
      </c>
      <c r="AZ131" s="44">
        <v>135.63</v>
      </c>
      <c r="BA131" s="113">
        <v>91.98</v>
      </c>
      <c r="BB131" s="44">
        <v>127.16</v>
      </c>
      <c r="BC131" s="14"/>
      <c r="BD131" s="14"/>
      <c r="BE131" s="14"/>
      <c r="BF131" s="14"/>
      <c r="BG131" s="113">
        <v>98.71</v>
      </c>
      <c r="BH131" s="44">
        <v>136.46</v>
      </c>
      <c r="BI131" s="59"/>
      <c r="BJ131" s="179"/>
    </row>
    <row r="132" spans="1:62" ht="14.45" customHeight="1" x14ac:dyDescent="0.25">
      <c r="A132" s="18">
        <v>7891268148800</v>
      </c>
      <c r="B132" s="18">
        <v>1211003580036</v>
      </c>
      <c r="C132" s="11">
        <v>522718010071117</v>
      </c>
      <c r="D132" s="35" t="s">
        <v>812</v>
      </c>
      <c r="E132" s="92">
        <v>1</v>
      </c>
      <c r="F132" s="19" t="s">
        <v>201</v>
      </c>
      <c r="G132" s="19" t="s">
        <v>1018</v>
      </c>
      <c r="H132" s="32" t="s">
        <v>311</v>
      </c>
      <c r="I132" s="13" t="s">
        <v>340</v>
      </c>
      <c r="J132" s="32" t="s">
        <v>62</v>
      </c>
      <c r="K132" s="41">
        <v>30049029</v>
      </c>
      <c r="L132" s="41" t="s">
        <v>358</v>
      </c>
      <c r="M132" s="41" t="s">
        <v>363</v>
      </c>
      <c r="N132" s="40" t="s">
        <v>415</v>
      </c>
      <c r="O132" s="40" t="s">
        <v>474</v>
      </c>
      <c r="P132" s="41" t="s">
        <v>504</v>
      </c>
      <c r="Q132" s="41" t="s">
        <v>548</v>
      </c>
      <c r="R132" s="41" t="s">
        <v>361</v>
      </c>
      <c r="S132" s="41" t="s">
        <v>585</v>
      </c>
      <c r="T132" s="41" t="s">
        <v>361</v>
      </c>
      <c r="U132" s="41" t="s">
        <v>361</v>
      </c>
      <c r="V132" s="41">
        <v>90133048</v>
      </c>
      <c r="W132" s="41" t="s">
        <v>672</v>
      </c>
      <c r="X132" s="113">
        <v>98.46</v>
      </c>
      <c r="Y132" s="44">
        <v>136.12</v>
      </c>
      <c r="Z132" s="116">
        <v>96.06</v>
      </c>
      <c r="AA132" s="44">
        <v>132.79</v>
      </c>
      <c r="AB132" s="113">
        <v>94.9</v>
      </c>
      <c r="AC132" s="44">
        <v>131.19</v>
      </c>
      <c r="AD132" s="113">
        <v>95.47</v>
      </c>
      <c r="AE132" s="44">
        <v>131.97999999999999</v>
      </c>
      <c r="AF132" s="113">
        <v>89.51</v>
      </c>
      <c r="AG132" s="44">
        <v>123.74</v>
      </c>
      <c r="AH132" s="14"/>
      <c r="AI132" s="14"/>
      <c r="AJ132" s="14"/>
      <c r="AK132" s="14"/>
      <c r="AL132" s="113">
        <v>96.06</v>
      </c>
      <c r="AM132" s="44">
        <v>132.79</v>
      </c>
      <c r="AN132" s="59"/>
      <c r="AO132" s="156"/>
      <c r="AP132" s="158"/>
      <c r="AQ132" s="18">
        <v>7891268148800</v>
      </c>
      <c r="AS132" s="113">
        <v>94.37</v>
      </c>
      <c r="AT132" s="44">
        <v>130.46</v>
      </c>
      <c r="AU132" s="116">
        <v>92.07</v>
      </c>
      <c r="AV132" s="44">
        <v>127.28</v>
      </c>
      <c r="AW132" s="113">
        <v>90.96</v>
      </c>
      <c r="AX132" s="44">
        <v>125.75</v>
      </c>
      <c r="AY132" s="113">
        <v>91.51</v>
      </c>
      <c r="AZ132" s="44">
        <v>126.51</v>
      </c>
      <c r="BA132" s="113">
        <v>85.79</v>
      </c>
      <c r="BB132" s="44">
        <v>118.6</v>
      </c>
      <c r="BC132" s="14"/>
      <c r="BD132" s="14"/>
      <c r="BE132" s="14"/>
      <c r="BF132" s="14"/>
      <c r="BG132" s="113">
        <v>92.07</v>
      </c>
      <c r="BH132" s="44">
        <v>127.28</v>
      </c>
      <c r="BI132" s="59"/>
      <c r="BJ132" s="179"/>
    </row>
    <row r="133" spans="1:62" ht="14.45" customHeight="1" x14ac:dyDescent="0.25">
      <c r="A133" s="18">
        <v>7891268148831</v>
      </c>
      <c r="B133" s="18">
        <v>1211003580060</v>
      </c>
      <c r="C133" s="11">
        <v>522718010071217</v>
      </c>
      <c r="D133" s="35" t="s">
        <v>813</v>
      </c>
      <c r="E133" s="92">
        <v>1</v>
      </c>
      <c r="F133" s="19" t="s">
        <v>201</v>
      </c>
      <c r="G133" s="19" t="s">
        <v>1019</v>
      </c>
      <c r="H133" s="32" t="s">
        <v>311</v>
      </c>
      <c r="I133" s="13" t="s">
        <v>340</v>
      </c>
      <c r="J133" s="32" t="s">
        <v>62</v>
      </c>
      <c r="K133" s="41">
        <v>30049029</v>
      </c>
      <c r="L133" s="41" t="s">
        <v>358</v>
      </c>
      <c r="M133" s="41" t="s">
        <v>363</v>
      </c>
      <c r="N133" s="40" t="s">
        <v>415</v>
      </c>
      <c r="O133" s="40" t="s">
        <v>474</v>
      </c>
      <c r="P133" s="41" t="s">
        <v>504</v>
      </c>
      <c r="Q133" s="41" t="s">
        <v>548</v>
      </c>
      <c r="R133" s="41" t="s">
        <v>361</v>
      </c>
      <c r="S133" s="41" t="s">
        <v>585</v>
      </c>
      <c r="T133" s="41" t="s">
        <v>361</v>
      </c>
      <c r="U133" s="41" t="s">
        <v>361</v>
      </c>
      <c r="V133" s="41">
        <v>90133056</v>
      </c>
      <c r="W133" s="41" t="s">
        <v>672</v>
      </c>
      <c r="X133" s="113">
        <v>112.17</v>
      </c>
      <c r="Y133" s="44">
        <v>155.07</v>
      </c>
      <c r="Z133" s="116">
        <v>109.43</v>
      </c>
      <c r="AA133" s="44">
        <v>151.28</v>
      </c>
      <c r="AB133" s="113">
        <v>108.11</v>
      </c>
      <c r="AC133" s="44">
        <v>149.46</v>
      </c>
      <c r="AD133" s="113">
        <v>108.77</v>
      </c>
      <c r="AE133" s="44">
        <v>150.37</v>
      </c>
      <c r="AF133" s="113">
        <v>101.97</v>
      </c>
      <c r="AG133" s="44">
        <v>140.97</v>
      </c>
      <c r="AH133" s="14"/>
      <c r="AI133" s="14"/>
      <c r="AJ133" s="14"/>
      <c r="AK133" s="14"/>
      <c r="AL133" s="113">
        <v>109.43</v>
      </c>
      <c r="AM133" s="44">
        <v>151.28</v>
      </c>
      <c r="AN133" s="59"/>
      <c r="AO133" s="156"/>
      <c r="AP133" s="158"/>
      <c r="AQ133" s="18">
        <v>7891268148831</v>
      </c>
      <c r="AS133" s="113">
        <v>107.51</v>
      </c>
      <c r="AT133" s="44">
        <v>148.63</v>
      </c>
      <c r="AU133" s="116">
        <v>104.89</v>
      </c>
      <c r="AV133" s="44">
        <v>145</v>
      </c>
      <c r="AW133" s="113">
        <v>103.63</v>
      </c>
      <c r="AX133" s="44">
        <v>143.26</v>
      </c>
      <c r="AY133" s="113">
        <v>104.25</v>
      </c>
      <c r="AZ133" s="44">
        <v>144.12</v>
      </c>
      <c r="BA133" s="113">
        <v>97.74</v>
      </c>
      <c r="BB133" s="44">
        <v>135.12</v>
      </c>
      <c r="BC133" s="14"/>
      <c r="BD133" s="14"/>
      <c r="BE133" s="14"/>
      <c r="BF133" s="14"/>
      <c r="BG133" s="113">
        <v>104.89</v>
      </c>
      <c r="BH133" s="44">
        <v>145</v>
      </c>
      <c r="BI133" s="59"/>
      <c r="BJ133" s="179"/>
    </row>
    <row r="134" spans="1:62" ht="14.45" customHeight="1" x14ac:dyDescent="0.25">
      <c r="A134" s="18">
        <v>7891268148862</v>
      </c>
      <c r="B134" s="18">
        <v>1211003580095</v>
      </c>
      <c r="C134" s="11">
        <v>522718010071317</v>
      </c>
      <c r="D134" s="35" t="s">
        <v>814</v>
      </c>
      <c r="E134" s="92">
        <v>1</v>
      </c>
      <c r="F134" s="19" t="s">
        <v>201</v>
      </c>
      <c r="G134" s="19" t="s">
        <v>1020</v>
      </c>
      <c r="H134" s="32" t="s">
        <v>311</v>
      </c>
      <c r="I134" s="13" t="s">
        <v>340</v>
      </c>
      <c r="J134" s="32" t="s">
        <v>62</v>
      </c>
      <c r="K134" s="41">
        <v>30049029</v>
      </c>
      <c r="L134" s="41" t="s">
        <v>358</v>
      </c>
      <c r="M134" s="41" t="s">
        <v>363</v>
      </c>
      <c r="N134" s="40" t="s">
        <v>415</v>
      </c>
      <c r="O134" s="40" t="s">
        <v>474</v>
      </c>
      <c r="P134" s="41" t="s">
        <v>504</v>
      </c>
      <c r="Q134" s="41" t="s">
        <v>548</v>
      </c>
      <c r="R134" s="41" t="s">
        <v>361</v>
      </c>
      <c r="S134" s="41" t="s">
        <v>585</v>
      </c>
      <c r="T134" s="41" t="s">
        <v>361</v>
      </c>
      <c r="U134" s="41" t="s">
        <v>361</v>
      </c>
      <c r="V134" s="41">
        <v>90133064</v>
      </c>
      <c r="W134" s="41" t="s">
        <v>672</v>
      </c>
      <c r="X134" s="113">
        <v>112.17</v>
      </c>
      <c r="Y134" s="44">
        <v>155.07</v>
      </c>
      <c r="Z134" s="116">
        <v>109.43</v>
      </c>
      <c r="AA134" s="44">
        <v>151.28</v>
      </c>
      <c r="AB134" s="113">
        <v>108.11</v>
      </c>
      <c r="AC134" s="44">
        <v>149.46</v>
      </c>
      <c r="AD134" s="113">
        <v>108.77</v>
      </c>
      <c r="AE134" s="44">
        <v>150.37</v>
      </c>
      <c r="AF134" s="113">
        <v>101.97</v>
      </c>
      <c r="AG134" s="44">
        <v>140.97</v>
      </c>
      <c r="AH134" s="14"/>
      <c r="AI134" s="14"/>
      <c r="AJ134" s="14"/>
      <c r="AK134" s="14"/>
      <c r="AL134" s="113">
        <v>109.43</v>
      </c>
      <c r="AM134" s="44">
        <v>151.28</v>
      </c>
      <c r="AN134" s="59"/>
      <c r="AO134" s="156"/>
      <c r="AP134" s="158"/>
      <c r="AQ134" s="18">
        <v>7891268148862</v>
      </c>
      <c r="AS134" s="113">
        <v>107.51</v>
      </c>
      <c r="AT134" s="44">
        <v>148.63</v>
      </c>
      <c r="AU134" s="116">
        <v>104.89</v>
      </c>
      <c r="AV134" s="44">
        <v>145</v>
      </c>
      <c r="AW134" s="113">
        <v>103.63</v>
      </c>
      <c r="AX134" s="44">
        <v>143.26</v>
      </c>
      <c r="AY134" s="113">
        <v>104.25</v>
      </c>
      <c r="AZ134" s="44">
        <v>144.12</v>
      </c>
      <c r="BA134" s="113">
        <v>97.74</v>
      </c>
      <c r="BB134" s="44">
        <v>135.12</v>
      </c>
      <c r="BC134" s="14"/>
      <c r="BD134" s="14"/>
      <c r="BE134" s="14"/>
      <c r="BF134" s="14"/>
      <c r="BG134" s="113">
        <v>104.89</v>
      </c>
      <c r="BH134" s="44">
        <v>145</v>
      </c>
      <c r="BI134" s="59"/>
      <c r="BJ134" s="179"/>
    </row>
    <row r="135" spans="1:62" ht="14.45" customHeight="1" x14ac:dyDescent="0.25">
      <c r="A135" s="11">
        <v>7891268105902</v>
      </c>
      <c r="B135" s="11">
        <v>1211003780019</v>
      </c>
      <c r="C135" s="11">
        <v>522718050081317</v>
      </c>
      <c r="D135" s="35" t="s">
        <v>815</v>
      </c>
      <c r="E135" s="92">
        <v>2</v>
      </c>
      <c r="F135" s="12" t="s">
        <v>202</v>
      </c>
      <c r="G135" s="12" t="s">
        <v>203</v>
      </c>
      <c r="H135" s="33" t="s">
        <v>312</v>
      </c>
      <c r="I135" s="13" t="s">
        <v>340</v>
      </c>
      <c r="J135" s="33" t="s">
        <v>63</v>
      </c>
      <c r="K135" s="41">
        <v>30049069</v>
      </c>
      <c r="L135" s="41" t="s">
        <v>358</v>
      </c>
      <c r="M135" s="41" t="s">
        <v>364</v>
      </c>
      <c r="N135" s="41" t="s">
        <v>416</v>
      </c>
      <c r="O135" s="41" t="s">
        <v>475</v>
      </c>
      <c r="P135" s="41" t="s">
        <v>609</v>
      </c>
      <c r="Q135" s="41" t="s">
        <v>549</v>
      </c>
      <c r="R135" s="41" t="s">
        <v>361</v>
      </c>
      <c r="S135" s="41" t="s">
        <v>359</v>
      </c>
      <c r="T135" s="41" t="s">
        <v>361</v>
      </c>
      <c r="U135" s="41" t="s">
        <v>361</v>
      </c>
      <c r="V135" s="41">
        <v>90133170</v>
      </c>
      <c r="W135" s="41" t="s">
        <v>671</v>
      </c>
      <c r="X135" s="113">
        <v>12.85</v>
      </c>
      <c r="Y135" s="44">
        <v>17.100000000000001</v>
      </c>
      <c r="Z135" s="116">
        <v>12.49</v>
      </c>
      <c r="AA135" s="44">
        <v>16.64</v>
      </c>
      <c r="AB135" s="113">
        <v>12.31</v>
      </c>
      <c r="AC135" s="44">
        <v>16.41</v>
      </c>
      <c r="AD135" s="113">
        <v>12.4</v>
      </c>
      <c r="AE135" s="44">
        <v>16.52</v>
      </c>
      <c r="AF135" s="113">
        <v>11.52</v>
      </c>
      <c r="AG135" s="44">
        <v>15.39</v>
      </c>
      <c r="AH135" s="14"/>
      <c r="AI135" s="14"/>
      <c r="AJ135" s="14"/>
      <c r="AK135" s="14"/>
      <c r="AL135" s="113">
        <v>10.85</v>
      </c>
      <c r="AM135" s="44">
        <v>14.99</v>
      </c>
      <c r="AN135" s="59"/>
      <c r="AO135" s="156"/>
      <c r="AP135" s="158"/>
      <c r="AQ135" s="11">
        <v>7891268105902</v>
      </c>
      <c r="AS135" s="113">
        <v>12.32</v>
      </c>
      <c r="AT135" s="44">
        <v>16.399999999999999</v>
      </c>
      <c r="AU135" s="116">
        <v>11.97</v>
      </c>
      <c r="AV135" s="44">
        <v>15.95</v>
      </c>
      <c r="AW135" s="113">
        <v>11.8</v>
      </c>
      <c r="AX135" s="44">
        <v>15.73</v>
      </c>
      <c r="AY135" s="113">
        <v>11.89</v>
      </c>
      <c r="AZ135" s="44">
        <v>15.84</v>
      </c>
      <c r="BA135" s="113">
        <v>11.04</v>
      </c>
      <c r="BB135" s="44">
        <v>14.75</v>
      </c>
      <c r="BC135" s="14"/>
      <c r="BD135" s="14"/>
      <c r="BE135" s="14"/>
      <c r="BF135" s="14"/>
      <c r="BG135" s="113">
        <v>10.4</v>
      </c>
      <c r="BH135" s="44">
        <v>14.38</v>
      </c>
      <c r="BI135" s="59"/>
      <c r="BJ135" s="179"/>
    </row>
    <row r="136" spans="1:62" ht="14.45" customHeight="1" x14ac:dyDescent="0.25">
      <c r="A136" s="11">
        <v>7891268105919</v>
      </c>
      <c r="B136" s="11">
        <v>1211003780027</v>
      </c>
      <c r="C136" s="11">
        <v>522718050081217</v>
      </c>
      <c r="D136" s="35" t="s">
        <v>816</v>
      </c>
      <c r="E136" s="92">
        <v>2</v>
      </c>
      <c r="F136" s="12" t="s">
        <v>202</v>
      </c>
      <c r="G136" s="12" t="s">
        <v>204</v>
      </c>
      <c r="H136" s="33" t="s">
        <v>312</v>
      </c>
      <c r="I136" s="13" t="s">
        <v>340</v>
      </c>
      <c r="J136" s="33" t="s">
        <v>63</v>
      </c>
      <c r="K136" s="41">
        <v>30049069</v>
      </c>
      <c r="L136" s="41" t="s">
        <v>358</v>
      </c>
      <c r="M136" s="41" t="s">
        <v>364</v>
      </c>
      <c r="N136" s="41" t="s">
        <v>416</v>
      </c>
      <c r="O136" s="41" t="s">
        <v>475</v>
      </c>
      <c r="P136" s="41" t="s">
        <v>609</v>
      </c>
      <c r="Q136" s="41" t="s">
        <v>549</v>
      </c>
      <c r="R136" s="41" t="s">
        <v>361</v>
      </c>
      <c r="S136" s="41" t="s">
        <v>359</v>
      </c>
      <c r="T136" s="41" t="s">
        <v>361</v>
      </c>
      <c r="U136" s="41" t="s">
        <v>361</v>
      </c>
      <c r="V136" s="41">
        <v>90133188</v>
      </c>
      <c r="W136" s="41" t="s">
        <v>671</v>
      </c>
      <c r="X136" s="113">
        <v>21.45</v>
      </c>
      <c r="Y136" s="44">
        <v>28.55</v>
      </c>
      <c r="Z136" s="116">
        <v>20.85</v>
      </c>
      <c r="AA136" s="44">
        <v>27.77</v>
      </c>
      <c r="AB136" s="113">
        <v>20.56</v>
      </c>
      <c r="AC136" s="44">
        <v>27.4</v>
      </c>
      <c r="AD136" s="113">
        <v>20.7</v>
      </c>
      <c r="AE136" s="44">
        <v>27.59</v>
      </c>
      <c r="AF136" s="113">
        <v>19.22</v>
      </c>
      <c r="AG136" s="44">
        <v>25.67</v>
      </c>
      <c r="AH136" s="14"/>
      <c r="AI136" s="14"/>
      <c r="AJ136" s="14"/>
      <c r="AK136" s="14"/>
      <c r="AL136" s="113">
        <v>18.11</v>
      </c>
      <c r="AM136" s="44">
        <v>25.03</v>
      </c>
      <c r="AN136" s="59"/>
      <c r="AO136" s="156"/>
      <c r="AP136" s="158"/>
      <c r="AQ136" s="11">
        <v>7891268105919</v>
      </c>
      <c r="AS136" s="113">
        <v>20.56</v>
      </c>
      <c r="AT136" s="44">
        <v>27.37</v>
      </c>
      <c r="AU136" s="116">
        <v>19.98</v>
      </c>
      <c r="AV136" s="44">
        <v>26.62</v>
      </c>
      <c r="AW136" s="113">
        <v>19.7</v>
      </c>
      <c r="AX136" s="44">
        <v>26.26</v>
      </c>
      <c r="AY136" s="113">
        <v>19.84</v>
      </c>
      <c r="AZ136" s="44">
        <v>26.44</v>
      </c>
      <c r="BA136" s="113">
        <v>18.43</v>
      </c>
      <c r="BB136" s="44">
        <v>24.62</v>
      </c>
      <c r="BC136" s="14"/>
      <c r="BD136" s="14"/>
      <c r="BE136" s="14"/>
      <c r="BF136" s="14"/>
      <c r="BG136" s="113">
        <v>17.36</v>
      </c>
      <c r="BH136" s="44">
        <v>24</v>
      </c>
      <c r="BI136" s="59"/>
      <c r="BJ136" s="179"/>
    </row>
    <row r="137" spans="1:62" s="72" customFormat="1" ht="14.45" customHeight="1" x14ac:dyDescent="0.25">
      <c r="A137" s="11">
        <v>7891268118001</v>
      </c>
      <c r="B137" s="11">
        <v>1211003810031</v>
      </c>
      <c r="C137" s="11">
        <v>522718010069617</v>
      </c>
      <c r="D137" s="35" t="s">
        <v>817</v>
      </c>
      <c r="E137" s="92">
        <v>1</v>
      </c>
      <c r="F137" s="12" t="s">
        <v>205</v>
      </c>
      <c r="G137" s="12" t="s">
        <v>206</v>
      </c>
      <c r="H137" s="33" t="s">
        <v>313</v>
      </c>
      <c r="I137" s="13" t="s">
        <v>340</v>
      </c>
      <c r="J137" s="33" t="s">
        <v>62</v>
      </c>
      <c r="K137" s="41">
        <v>30049099</v>
      </c>
      <c r="L137" s="41" t="s">
        <v>358</v>
      </c>
      <c r="M137" s="41" t="s">
        <v>364</v>
      </c>
      <c r="N137" s="41" t="s">
        <v>417</v>
      </c>
      <c r="O137" s="41" t="s">
        <v>476</v>
      </c>
      <c r="P137" s="41" t="s">
        <v>610</v>
      </c>
      <c r="Q137" s="41" t="s">
        <v>550</v>
      </c>
      <c r="R137" s="41" t="s">
        <v>361</v>
      </c>
      <c r="S137" s="41" t="s">
        <v>359</v>
      </c>
      <c r="T137" s="41" t="s">
        <v>361</v>
      </c>
      <c r="U137" s="41" t="s">
        <v>361</v>
      </c>
      <c r="V137" s="70">
        <v>90133196</v>
      </c>
      <c r="W137" s="41" t="s">
        <v>667</v>
      </c>
      <c r="X137" s="113">
        <v>23.59</v>
      </c>
      <c r="Y137" s="44">
        <v>32.61</v>
      </c>
      <c r="Z137" s="116">
        <v>23.02</v>
      </c>
      <c r="AA137" s="44">
        <v>31.82</v>
      </c>
      <c r="AB137" s="113">
        <v>22.74</v>
      </c>
      <c r="AC137" s="44">
        <v>31.44</v>
      </c>
      <c r="AD137" s="113">
        <v>22.88</v>
      </c>
      <c r="AE137" s="44">
        <v>31.63</v>
      </c>
      <c r="AF137" s="113">
        <v>21.45</v>
      </c>
      <c r="AG137" s="44">
        <v>29.65</v>
      </c>
      <c r="AH137" s="14"/>
      <c r="AI137" s="14"/>
      <c r="AJ137" s="14"/>
      <c r="AK137" s="14"/>
      <c r="AL137" s="113">
        <v>23.02</v>
      </c>
      <c r="AM137" s="44">
        <v>31.82</v>
      </c>
      <c r="AN137" s="59"/>
      <c r="AO137" s="156"/>
      <c r="AP137" s="158"/>
      <c r="AQ137" s="11">
        <v>7891268118001</v>
      </c>
      <c r="AR137"/>
      <c r="AS137" s="113">
        <v>22.61</v>
      </c>
      <c r="AT137" s="44">
        <v>31.26</v>
      </c>
      <c r="AU137" s="116">
        <v>22.06</v>
      </c>
      <c r="AV137" s="44">
        <v>30.5</v>
      </c>
      <c r="AW137" s="113">
        <v>21.79</v>
      </c>
      <c r="AX137" s="44">
        <v>30.12</v>
      </c>
      <c r="AY137" s="113">
        <v>21.93</v>
      </c>
      <c r="AZ137" s="44">
        <v>30.32</v>
      </c>
      <c r="BA137" s="113">
        <v>20.56</v>
      </c>
      <c r="BB137" s="44">
        <v>28.42</v>
      </c>
      <c r="BC137" s="14"/>
      <c r="BD137" s="14"/>
      <c r="BE137" s="14"/>
      <c r="BF137" s="14"/>
      <c r="BG137" s="113">
        <v>22.06</v>
      </c>
      <c r="BH137" s="44">
        <v>30.5</v>
      </c>
      <c r="BI137" s="59"/>
      <c r="BJ137" s="179"/>
    </row>
    <row r="138" spans="1:62" ht="14.45" customHeight="1" x14ac:dyDescent="0.25">
      <c r="A138" s="18">
        <v>7891045008716</v>
      </c>
      <c r="B138" s="18">
        <v>1211000150068</v>
      </c>
      <c r="C138" s="11">
        <v>522702703111311</v>
      </c>
      <c r="D138" s="35" t="s">
        <v>818</v>
      </c>
      <c r="E138" s="92">
        <v>2</v>
      </c>
      <c r="F138" s="19" t="s">
        <v>208</v>
      </c>
      <c r="G138" s="19" t="s">
        <v>209</v>
      </c>
      <c r="H138" s="32" t="s">
        <v>315</v>
      </c>
      <c r="I138" s="13" t="s">
        <v>340</v>
      </c>
      <c r="J138" s="32" t="s">
        <v>62</v>
      </c>
      <c r="K138" s="41">
        <v>30043939</v>
      </c>
      <c r="L138" s="41" t="s">
        <v>358</v>
      </c>
      <c r="M138" s="41" t="s">
        <v>658</v>
      </c>
      <c r="N138" s="41" t="s">
        <v>419</v>
      </c>
      <c r="O138" s="41" t="s">
        <v>478</v>
      </c>
      <c r="P138" s="41" t="s">
        <v>608</v>
      </c>
      <c r="Q138" s="41" t="s">
        <v>552</v>
      </c>
      <c r="R138" s="41" t="s">
        <v>361</v>
      </c>
      <c r="S138" s="41" t="s">
        <v>359</v>
      </c>
      <c r="T138" s="41" t="s">
        <v>361</v>
      </c>
      <c r="U138" s="41" t="s">
        <v>361</v>
      </c>
      <c r="V138" s="41">
        <v>90214110</v>
      </c>
      <c r="W138" s="41" t="s">
        <v>669</v>
      </c>
      <c r="X138" s="113">
        <v>33.1</v>
      </c>
      <c r="Y138" s="44">
        <v>45.76</v>
      </c>
      <c r="Z138" s="116">
        <v>32.29</v>
      </c>
      <c r="AA138" s="44">
        <v>44.64</v>
      </c>
      <c r="AB138" s="113">
        <v>31.9</v>
      </c>
      <c r="AC138" s="44">
        <v>44.1</v>
      </c>
      <c r="AD138" s="113">
        <v>32.090000000000003</v>
      </c>
      <c r="AE138" s="44">
        <v>44.36</v>
      </c>
      <c r="AF138" s="113">
        <v>30.09</v>
      </c>
      <c r="AG138" s="44">
        <v>41.6</v>
      </c>
      <c r="AH138" s="14"/>
      <c r="AI138" s="14"/>
      <c r="AJ138" s="14"/>
      <c r="AK138" s="14"/>
      <c r="AL138" s="113">
        <v>32.29</v>
      </c>
      <c r="AM138" s="44">
        <v>44.64</v>
      </c>
      <c r="AN138" s="59"/>
      <c r="AO138" s="156"/>
      <c r="AP138" s="158"/>
      <c r="AQ138" s="18">
        <v>7891045008716</v>
      </c>
      <c r="AS138" s="113">
        <v>31.72</v>
      </c>
      <c r="AT138" s="44">
        <v>43.85</v>
      </c>
      <c r="AU138" s="116">
        <v>30.95</v>
      </c>
      <c r="AV138" s="44">
        <v>42.79</v>
      </c>
      <c r="AW138" s="113">
        <v>30.58</v>
      </c>
      <c r="AX138" s="44">
        <v>42.28</v>
      </c>
      <c r="AY138" s="113">
        <v>30.76</v>
      </c>
      <c r="AZ138" s="44">
        <v>42.52</v>
      </c>
      <c r="BA138" s="113">
        <v>28.84</v>
      </c>
      <c r="BB138" s="44">
        <v>39.869999999999997</v>
      </c>
      <c r="BC138" s="14"/>
      <c r="BD138" s="14"/>
      <c r="BE138" s="14"/>
      <c r="BF138" s="14"/>
      <c r="BG138" s="113">
        <v>30.95</v>
      </c>
      <c r="BH138" s="44">
        <v>42.79</v>
      </c>
      <c r="BI138" s="59"/>
      <c r="BJ138" s="179"/>
    </row>
    <row r="139" spans="1:62" ht="14.45" customHeight="1" x14ac:dyDescent="0.25">
      <c r="A139" s="18">
        <v>7891045008174</v>
      </c>
      <c r="B139" s="18">
        <v>1211000150033</v>
      </c>
      <c r="C139" s="11">
        <v>522702701117310</v>
      </c>
      <c r="D139" s="35" t="s">
        <v>819</v>
      </c>
      <c r="E139" s="92">
        <v>2</v>
      </c>
      <c r="F139" s="19" t="s">
        <v>208</v>
      </c>
      <c r="G139" s="19" t="s">
        <v>210</v>
      </c>
      <c r="H139" s="32" t="s">
        <v>315</v>
      </c>
      <c r="I139" s="13" t="s">
        <v>340</v>
      </c>
      <c r="J139" s="32" t="s">
        <v>62</v>
      </c>
      <c r="K139" s="41">
        <v>30043939</v>
      </c>
      <c r="L139" s="41" t="s">
        <v>358</v>
      </c>
      <c r="M139" s="41" t="s">
        <v>658</v>
      </c>
      <c r="N139" s="41" t="s">
        <v>419</v>
      </c>
      <c r="O139" s="41" t="s">
        <v>478</v>
      </c>
      <c r="P139" s="41" t="s">
        <v>608</v>
      </c>
      <c r="Q139" s="41" t="s">
        <v>552</v>
      </c>
      <c r="R139" s="41" t="s">
        <v>361</v>
      </c>
      <c r="S139" s="41" t="s">
        <v>359</v>
      </c>
      <c r="T139" s="41" t="s">
        <v>361</v>
      </c>
      <c r="U139" s="41" t="s">
        <v>361</v>
      </c>
      <c r="V139" s="41">
        <v>90214129</v>
      </c>
      <c r="W139" s="41" t="s">
        <v>669</v>
      </c>
      <c r="X139" s="113">
        <v>21.34</v>
      </c>
      <c r="Y139" s="44">
        <v>29.5</v>
      </c>
      <c r="Z139" s="116">
        <v>20.82</v>
      </c>
      <c r="AA139" s="44">
        <v>28.79</v>
      </c>
      <c r="AB139" s="113">
        <v>20.57</v>
      </c>
      <c r="AC139" s="44">
        <v>28.44</v>
      </c>
      <c r="AD139" s="113">
        <v>20.7</v>
      </c>
      <c r="AE139" s="44">
        <v>28.62</v>
      </c>
      <c r="AF139" s="113">
        <v>19.399999999999999</v>
      </c>
      <c r="AG139" s="44">
        <v>26.82</v>
      </c>
      <c r="AH139" s="14"/>
      <c r="AI139" s="14"/>
      <c r="AJ139" s="14"/>
      <c r="AK139" s="14"/>
      <c r="AL139" s="113">
        <v>20.82</v>
      </c>
      <c r="AM139" s="44">
        <v>28.79</v>
      </c>
      <c r="AN139" s="59"/>
      <c r="AO139" s="156"/>
      <c r="AP139" s="158"/>
      <c r="AQ139" s="18">
        <v>7891045008174</v>
      </c>
      <c r="AS139" s="113">
        <v>20.46</v>
      </c>
      <c r="AT139" s="44">
        <v>28.28</v>
      </c>
      <c r="AU139" s="116">
        <v>19.96</v>
      </c>
      <c r="AV139" s="44">
        <v>27.59</v>
      </c>
      <c r="AW139" s="113">
        <v>19.72</v>
      </c>
      <c r="AX139" s="44">
        <v>27.26</v>
      </c>
      <c r="AY139" s="113">
        <v>19.84</v>
      </c>
      <c r="AZ139" s="44">
        <v>27.43</v>
      </c>
      <c r="BA139" s="113">
        <v>18.600000000000001</v>
      </c>
      <c r="BB139" s="44">
        <v>25.71</v>
      </c>
      <c r="BC139" s="14"/>
      <c r="BD139" s="14"/>
      <c r="BE139" s="14"/>
      <c r="BF139" s="14"/>
      <c r="BG139" s="113">
        <v>19.96</v>
      </c>
      <c r="BH139" s="44">
        <v>27.59</v>
      </c>
      <c r="BI139" s="59"/>
      <c r="BJ139" s="179"/>
    </row>
    <row r="140" spans="1:62" ht="14.45" customHeight="1" x14ac:dyDescent="0.25">
      <c r="A140" s="18">
        <v>7891045008228</v>
      </c>
      <c r="B140" s="18">
        <v>1211000150162</v>
      </c>
      <c r="C140" s="11">
        <v>522702707166410</v>
      </c>
      <c r="D140" s="35" t="s">
        <v>820</v>
      </c>
      <c r="E140" s="92">
        <v>3</v>
      </c>
      <c r="F140" s="19" t="s">
        <v>211</v>
      </c>
      <c r="G140" s="19" t="s">
        <v>1014</v>
      </c>
      <c r="H140" s="32" t="s">
        <v>315</v>
      </c>
      <c r="I140" s="13" t="s">
        <v>340</v>
      </c>
      <c r="J140" s="32" t="s">
        <v>62</v>
      </c>
      <c r="K140" s="41">
        <v>30043939</v>
      </c>
      <c r="L140" s="41" t="s">
        <v>358</v>
      </c>
      <c r="M140" s="41" t="s">
        <v>658</v>
      </c>
      <c r="N140" s="41" t="s">
        <v>419</v>
      </c>
      <c r="O140" s="41" t="s">
        <v>478</v>
      </c>
      <c r="P140" s="41" t="s">
        <v>608</v>
      </c>
      <c r="Q140" s="41" t="s">
        <v>552</v>
      </c>
      <c r="R140" s="41" t="s">
        <v>361</v>
      </c>
      <c r="S140" s="41" t="s">
        <v>359</v>
      </c>
      <c r="T140" s="41" t="s">
        <v>361</v>
      </c>
      <c r="U140" s="41" t="s">
        <v>361</v>
      </c>
      <c r="V140" s="41">
        <v>90214080</v>
      </c>
      <c r="W140" s="41" t="s">
        <v>669</v>
      </c>
      <c r="X140" s="113">
        <v>34.5</v>
      </c>
      <c r="Y140" s="44">
        <v>47.69</v>
      </c>
      <c r="Z140" s="116">
        <v>33.659999999999997</v>
      </c>
      <c r="AA140" s="44">
        <v>46.53</v>
      </c>
      <c r="AB140" s="113">
        <v>33.25</v>
      </c>
      <c r="AC140" s="44">
        <v>45.97</v>
      </c>
      <c r="AD140" s="113">
        <v>33.450000000000003</v>
      </c>
      <c r="AE140" s="44">
        <v>46.24</v>
      </c>
      <c r="AF140" s="113">
        <v>31.36</v>
      </c>
      <c r="AG140" s="44">
        <v>43.35</v>
      </c>
      <c r="AH140" s="14"/>
      <c r="AI140" s="14"/>
      <c r="AJ140" s="14"/>
      <c r="AK140" s="14"/>
      <c r="AL140" s="113">
        <v>33.659999999999997</v>
      </c>
      <c r="AM140" s="44">
        <v>46.53</v>
      </c>
      <c r="AN140" s="59"/>
      <c r="AO140" s="156"/>
      <c r="AP140" s="158"/>
      <c r="AQ140" s="18">
        <v>7891045008228</v>
      </c>
      <c r="AS140" s="113">
        <v>33.07</v>
      </c>
      <c r="AT140" s="44">
        <v>45.72</v>
      </c>
      <c r="AU140" s="116">
        <v>32.26</v>
      </c>
      <c r="AV140" s="44">
        <v>44.6</v>
      </c>
      <c r="AW140" s="113">
        <v>31.87</v>
      </c>
      <c r="AX140" s="44">
        <v>44.06</v>
      </c>
      <c r="AY140" s="113">
        <v>32.06</v>
      </c>
      <c r="AZ140" s="44">
        <v>44.32</v>
      </c>
      <c r="BA140" s="113">
        <v>30.06</v>
      </c>
      <c r="BB140" s="44">
        <v>41.56</v>
      </c>
      <c r="BC140" s="14"/>
      <c r="BD140" s="14"/>
      <c r="BE140" s="14"/>
      <c r="BF140" s="14"/>
      <c r="BG140" s="113">
        <v>32.26</v>
      </c>
      <c r="BH140" s="44">
        <v>44.6</v>
      </c>
      <c r="BI140" s="59"/>
      <c r="BJ140" s="179"/>
    </row>
    <row r="141" spans="1:62" ht="14.45" customHeight="1" x14ac:dyDescent="0.25">
      <c r="A141" s="18">
        <v>7891045014366</v>
      </c>
      <c r="B141" s="18">
        <v>1211002730115</v>
      </c>
      <c r="C141" s="11">
        <v>522710310113210</v>
      </c>
      <c r="D141" s="35" t="s">
        <v>896</v>
      </c>
      <c r="E141" s="92">
        <v>2</v>
      </c>
      <c r="F141" s="19" t="s">
        <v>212</v>
      </c>
      <c r="G141" s="19" t="s">
        <v>1013</v>
      </c>
      <c r="H141" s="32" t="s">
        <v>292</v>
      </c>
      <c r="I141" s="13" t="s">
        <v>340</v>
      </c>
      <c r="J141" s="32" t="s">
        <v>62</v>
      </c>
      <c r="K141" s="41">
        <v>30049099</v>
      </c>
      <c r="L141" s="41" t="s">
        <v>358</v>
      </c>
      <c r="M141" s="41" t="s">
        <v>364</v>
      </c>
      <c r="N141" s="41" t="s">
        <v>396</v>
      </c>
      <c r="O141" s="41" t="s">
        <v>459</v>
      </c>
      <c r="P141" s="41" t="s">
        <v>508</v>
      </c>
      <c r="Q141" s="41" t="s">
        <v>527</v>
      </c>
      <c r="R141" s="41" t="s">
        <v>579</v>
      </c>
      <c r="S141" s="41" t="s">
        <v>359</v>
      </c>
      <c r="T141" s="41" t="s">
        <v>361</v>
      </c>
      <c r="U141" s="41" t="s">
        <v>361</v>
      </c>
      <c r="V141" s="41">
        <v>90231325</v>
      </c>
      <c r="W141" s="41" t="s">
        <v>667</v>
      </c>
      <c r="X141" s="113">
        <v>140.43</v>
      </c>
      <c r="Y141" s="44">
        <v>194.14</v>
      </c>
      <c r="Z141" s="116">
        <v>137.01</v>
      </c>
      <c r="AA141" s="44">
        <v>189.4</v>
      </c>
      <c r="AB141" s="113">
        <v>135.36000000000001</v>
      </c>
      <c r="AC141" s="44">
        <v>187.13</v>
      </c>
      <c r="AD141" s="113">
        <v>136.18</v>
      </c>
      <c r="AE141" s="44">
        <v>188.26</v>
      </c>
      <c r="AF141" s="113">
        <v>127.66</v>
      </c>
      <c r="AG141" s="44">
        <v>176.48</v>
      </c>
      <c r="AH141" s="14"/>
      <c r="AI141" s="14"/>
      <c r="AJ141" s="14"/>
      <c r="AK141" s="14"/>
      <c r="AL141" s="113">
        <v>137.01</v>
      </c>
      <c r="AM141" s="44">
        <v>189.4</v>
      </c>
      <c r="AN141" s="59"/>
      <c r="AO141" s="156"/>
      <c r="AP141" s="158"/>
      <c r="AQ141" s="18">
        <v>7891045014366</v>
      </c>
      <c r="AS141" s="113">
        <v>134.6</v>
      </c>
      <c r="AT141" s="44">
        <v>186.08</v>
      </c>
      <c r="AU141" s="116">
        <v>131.32</v>
      </c>
      <c r="AV141" s="44">
        <v>181.54</v>
      </c>
      <c r="AW141" s="113">
        <v>129.74</v>
      </c>
      <c r="AX141" s="44">
        <v>179.36</v>
      </c>
      <c r="AY141" s="113">
        <v>130.52000000000001</v>
      </c>
      <c r="AZ141" s="44">
        <v>180.44</v>
      </c>
      <c r="BA141" s="113">
        <v>122.37</v>
      </c>
      <c r="BB141" s="44">
        <v>169.17</v>
      </c>
      <c r="BC141" s="14"/>
      <c r="BD141" s="14"/>
      <c r="BE141" s="14"/>
      <c r="BF141" s="14"/>
      <c r="BG141" s="113">
        <v>131.32</v>
      </c>
      <c r="BH141" s="44">
        <v>181.54</v>
      </c>
      <c r="BI141" s="59"/>
      <c r="BJ141" s="179"/>
    </row>
    <row r="142" spans="1:62" ht="14.45" customHeight="1" x14ac:dyDescent="0.25">
      <c r="A142" s="18">
        <v>7891045013116</v>
      </c>
      <c r="B142" s="18">
        <v>1211002730018</v>
      </c>
      <c r="C142" s="11">
        <v>522710308119215</v>
      </c>
      <c r="D142" s="35" t="s">
        <v>933</v>
      </c>
      <c r="E142" s="92">
        <v>2</v>
      </c>
      <c r="F142" s="19" t="s">
        <v>212</v>
      </c>
      <c r="G142" s="19" t="s">
        <v>1012</v>
      </c>
      <c r="H142" s="32" t="s">
        <v>292</v>
      </c>
      <c r="I142" s="13" t="s">
        <v>340</v>
      </c>
      <c r="J142" s="32" t="s">
        <v>62</v>
      </c>
      <c r="K142" s="41">
        <v>30049099</v>
      </c>
      <c r="L142" s="41" t="s">
        <v>358</v>
      </c>
      <c r="M142" s="41" t="s">
        <v>364</v>
      </c>
      <c r="N142" s="41" t="s">
        <v>396</v>
      </c>
      <c r="O142" s="41" t="s">
        <v>459</v>
      </c>
      <c r="P142" s="41" t="s">
        <v>508</v>
      </c>
      <c r="Q142" s="41" t="s">
        <v>527</v>
      </c>
      <c r="R142" s="41" t="s">
        <v>579</v>
      </c>
      <c r="S142" s="41" t="s">
        <v>359</v>
      </c>
      <c r="T142" s="41" t="s">
        <v>361</v>
      </c>
      <c r="U142" s="41" t="s">
        <v>361</v>
      </c>
      <c r="V142" s="41">
        <v>90231309</v>
      </c>
      <c r="W142" s="41" t="s">
        <v>667</v>
      </c>
      <c r="X142" s="113">
        <v>31.5</v>
      </c>
      <c r="Y142" s="44">
        <v>43.55</v>
      </c>
      <c r="Z142" s="116">
        <v>30.74</v>
      </c>
      <c r="AA142" s="44">
        <v>42.49</v>
      </c>
      <c r="AB142" s="113">
        <v>30.37</v>
      </c>
      <c r="AC142" s="44">
        <v>41.98</v>
      </c>
      <c r="AD142" s="113">
        <v>30.55</v>
      </c>
      <c r="AE142" s="44">
        <v>42.23</v>
      </c>
      <c r="AF142" s="113">
        <v>28.64</v>
      </c>
      <c r="AG142" s="44">
        <v>39.590000000000003</v>
      </c>
      <c r="AH142" s="14"/>
      <c r="AI142" s="14"/>
      <c r="AJ142" s="14"/>
      <c r="AK142" s="14"/>
      <c r="AL142" s="113">
        <v>30.74</v>
      </c>
      <c r="AM142" s="44">
        <v>42.49</v>
      </c>
      <c r="AN142" s="59"/>
      <c r="AO142" s="156"/>
      <c r="AP142" s="158"/>
      <c r="AQ142" s="18">
        <v>7891045013116</v>
      </c>
      <c r="AS142" s="113">
        <v>30.2</v>
      </c>
      <c r="AT142" s="44">
        <v>41.75</v>
      </c>
      <c r="AU142" s="116">
        <v>29.46</v>
      </c>
      <c r="AV142" s="44">
        <v>40.729999999999997</v>
      </c>
      <c r="AW142" s="113">
        <v>29.11</v>
      </c>
      <c r="AX142" s="44">
        <v>40.24</v>
      </c>
      <c r="AY142" s="113">
        <v>29.28</v>
      </c>
      <c r="AZ142" s="44">
        <v>40.479999999999997</v>
      </c>
      <c r="BA142" s="113">
        <v>27.45</v>
      </c>
      <c r="BB142" s="44">
        <v>37.950000000000003</v>
      </c>
      <c r="BC142" s="14"/>
      <c r="BD142" s="14"/>
      <c r="BE142" s="14"/>
      <c r="BF142" s="14"/>
      <c r="BG142" s="113">
        <v>29.46</v>
      </c>
      <c r="BH142" s="44">
        <v>40.729999999999997</v>
      </c>
      <c r="BI142" s="59"/>
      <c r="BJ142" s="179"/>
    </row>
    <row r="143" spans="1:62" ht="14.45" customHeight="1" x14ac:dyDescent="0.25">
      <c r="A143" s="18">
        <v>7891045013123</v>
      </c>
      <c r="B143" s="18">
        <v>1211002730034</v>
      </c>
      <c r="C143" s="11">
        <v>522710306116219</v>
      </c>
      <c r="D143" s="35" t="s">
        <v>897</v>
      </c>
      <c r="E143" s="92">
        <v>2</v>
      </c>
      <c r="F143" s="19" t="s">
        <v>212</v>
      </c>
      <c r="G143" s="19" t="s">
        <v>1011</v>
      </c>
      <c r="H143" s="32" t="s">
        <v>292</v>
      </c>
      <c r="I143" s="13" t="s">
        <v>340</v>
      </c>
      <c r="J143" s="32" t="s">
        <v>62</v>
      </c>
      <c r="K143" s="41">
        <v>30049099</v>
      </c>
      <c r="L143" s="41" t="s">
        <v>358</v>
      </c>
      <c r="M143" s="41" t="s">
        <v>364</v>
      </c>
      <c r="N143" s="41" t="s">
        <v>396</v>
      </c>
      <c r="O143" s="41" t="s">
        <v>459</v>
      </c>
      <c r="P143" s="41" t="s">
        <v>508</v>
      </c>
      <c r="Q143" s="41" t="s">
        <v>527</v>
      </c>
      <c r="R143" s="41" t="s">
        <v>579</v>
      </c>
      <c r="S143" s="41" t="s">
        <v>359</v>
      </c>
      <c r="T143" s="41" t="s">
        <v>361</v>
      </c>
      <c r="U143" s="41" t="s">
        <v>361</v>
      </c>
      <c r="V143" s="41">
        <v>90231287</v>
      </c>
      <c r="W143" s="41" t="s">
        <v>667</v>
      </c>
      <c r="X143" s="113">
        <v>63.79</v>
      </c>
      <c r="Y143" s="44">
        <v>88.19</v>
      </c>
      <c r="Z143" s="116">
        <v>62.23</v>
      </c>
      <c r="AA143" s="44">
        <v>86.03</v>
      </c>
      <c r="AB143" s="113">
        <v>61.48</v>
      </c>
      <c r="AC143" s="44">
        <v>84.99</v>
      </c>
      <c r="AD143" s="113">
        <v>61.86</v>
      </c>
      <c r="AE143" s="44">
        <v>85.52</v>
      </c>
      <c r="AF143" s="113">
        <v>57.99</v>
      </c>
      <c r="AG143" s="44">
        <v>80.17</v>
      </c>
      <c r="AH143" s="14"/>
      <c r="AI143" s="14"/>
      <c r="AJ143" s="14"/>
      <c r="AK143" s="14"/>
      <c r="AL143" s="113">
        <v>62.23</v>
      </c>
      <c r="AM143" s="44">
        <v>86.03</v>
      </c>
      <c r="AN143" s="59"/>
      <c r="AO143" s="156"/>
      <c r="AP143" s="158"/>
      <c r="AQ143" s="18">
        <v>7891045013123</v>
      </c>
      <c r="AS143" s="113">
        <v>61.14</v>
      </c>
      <c r="AT143" s="44">
        <v>84.52</v>
      </c>
      <c r="AU143" s="116">
        <v>59.65</v>
      </c>
      <c r="AV143" s="44">
        <v>82.46</v>
      </c>
      <c r="AW143" s="113">
        <v>58.93</v>
      </c>
      <c r="AX143" s="44">
        <v>81.47</v>
      </c>
      <c r="AY143" s="113">
        <v>59.29</v>
      </c>
      <c r="AZ143" s="44">
        <v>81.96</v>
      </c>
      <c r="BA143" s="113">
        <v>55.58</v>
      </c>
      <c r="BB143" s="44">
        <v>76.84</v>
      </c>
      <c r="BC143" s="14"/>
      <c r="BD143" s="14"/>
      <c r="BE143" s="14"/>
      <c r="BF143" s="14"/>
      <c r="BG143" s="113">
        <v>59.65</v>
      </c>
      <c r="BH143" s="44">
        <v>82.46</v>
      </c>
      <c r="BI143" s="59"/>
      <c r="BJ143" s="179"/>
    </row>
    <row r="144" spans="1:62" ht="14.45" customHeight="1" x14ac:dyDescent="0.25">
      <c r="A144" s="18">
        <v>7891045013130</v>
      </c>
      <c r="B144" s="18">
        <v>1211002730050</v>
      </c>
      <c r="C144" s="11">
        <v>522710307112217</v>
      </c>
      <c r="D144" s="35" t="s">
        <v>898</v>
      </c>
      <c r="E144" s="92">
        <v>2</v>
      </c>
      <c r="F144" s="19" t="s">
        <v>212</v>
      </c>
      <c r="G144" s="19" t="s">
        <v>1010</v>
      </c>
      <c r="H144" s="32" t="s">
        <v>292</v>
      </c>
      <c r="I144" s="13" t="s">
        <v>340</v>
      </c>
      <c r="J144" s="32" t="s">
        <v>62</v>
      </c>
      <c r="K144" s="41">
        <v>30049099</v>
      </c>
      <c r="L144" s="41" t="s">
        <v>358</v>
      </c>
      <c r="M144" s="41" t="s">
        <v>364</v>
      </c>
      <c r="N144" s="41" t="s">
        <v>396</v>
      </c>
      <c r="O144" s="41" t="s">
        <v>459</v>
      </c>
      <c r="P144" s="41" t="s">
        <v>508</v>
      </c>
      <c r="Q144" s="41" t="s">
        <v>527</v>
      </c>
      <c r="R144" s="41" t="s">
        <v>579</v>
      </c>
      <c r="S144" s="41" t="s">
        <v>359</v>
      </c>
      <c r="T144" s="41" t="s">
        <v>361</v>
      </c>
      <c r="U144" s="41" t="s">
        <v>361</v>
      </c>
      <c r="V144" s="41">
        <v>90231295</v>
      </c>
      <c r="W144" s="41" t="s">
        <v>667</v>
      </c>
      <c r="X144" s="113">
        <v>127.58</v>
      </c>
      <c r="Y144" s="44">
        <v>176.37</v>
      </c>
      <c r="Z144" s="116">
        <v>124.47</v>
      </c>
      <c r="AA144" s="44">
        <v>172.07</v>
      </c>
      <c r="AB144" s="113">
        <v>122.97</v>
      </c>
      <c r="AC144" s="44">
        <v>170</v>
      </c>
      <c r="AD144" s="113">
        <v>123.71</v>
      </c>
      <c r="AE144" s="44">
        <v>171.02</v>
      </c>
      <c r="AF144" s="113">
        <v>115.98</v>
      </c>
      <c r="AG144" s="44">
        <v>160.34</v>
      </c>
      <c r="AH144" s="14"/>
      <c r="AI144" s="14"/>
      <c r="AJ144" s="14"/>
      <c r="AK144" s="14"/>
      <c r="AL144" s="113">
        <v>124.47</v>
      </c>
      <c r="AM144" s="44">
        <v>172.07</v>
      </c>
      <c r="AN144" s="59"/>
      <c r="AO144" s="156"/>
      <c r="AP144" s="158"/>
      <c r="AQ144" s="18">
        <v>7891045013130</v>
      </c>
      <c r="AS144" s="113">
        <v>122.28</v>
      </c>
      <c r="AT144" s="44">
        <v>169.04</v>
      </c>
      <c r="AU144" s="116">
        <v>119.3</v>
      </c>
      <c r="AV144" s="44">
        <v>164.93</v>
      </c>
      <c r="AW144" s="113">
        <v>117.86</v>
      </c>
      <c r="AX144" s="44">
        <v>162.93</v>
      </c>
      <c r="AY144" s="113">
        <v>118.58</v>
      </c>
      <c r="AZ144" s="44">
        <v>163.93</v>
      </c>
      <c r="BA144" s="113">
        <v>111.17</v>
      </c>
      <c r="BB144" s="44">
        <v>153.69</v>
      </c>
      <c r="BC144" s="14"/>
      <c r="BD144" s="14"/>
      <c r="BE144" s="14"/>
      <c r="BF144" s="14"/>
      <c r="BG144" s="113">
        <v>119.3</v>
      </c>
      <c r="BH144" s="44">
        <v>164.93</v>
      </c>
      <c r="BI144" s="59"/>
      <c r="BJ144" s="179"/>
    </row>
    <row r="145" spans="1:62" ht="14.45" customHeight="1" x14ac:dyDescent="0.25">
      <c r="A145" s="18">
        <v>7891045013147</v>
      </c>
      <c r="B145" s="18">
        <v>1211002730093</v>
      </c>
      <c r="C145" s="11">
        <v>522710305111213</v>
      </c>
      <c r="D145" s="35" t="s">
        <v>821</v>
      </c>
      <c r="E145" s="92">
        <v>2</v>
      </c>
      <c r="F145" s="19" t="s">
        <v>212</v>
      </c>
      <c r="G145" s="19" t="s">
        <v>1009</v>
      </c>
      <c r="H145" s="32" t="s">
        <v>292</v>
      </c>
      <c r="I145" s="13" t="s">
        <v>340</v>
      </c>
      <c r="J145" s="32" t="s">
        <v>62</v>
      </c>
      <c r="K145" s="41">
        <v>30049099</v>
      </c>
      <c r="L145" s="41" t="s">
        <v>358</v>
      </c>
      <c r="M145" s="41" t="s">
        <v>364</v>
      </c>
      <c r="N145" s="41" t="s">
        <v>396</v>
      </c>
      <c r="O145" s="41" t="s">
        <v>459</v>
      </c>
      <c r="P145" s="41" t="s">
        <v>508</v>
      </c>
      <c r="Q145" s="41" t="s">
        <v>527</v>
      </c>
      <c r="R145" s="41" t="s">
        <v>579</v>
      </c>
      <c r="S145" s="41" t="s">
        <v>359</v>
      </c>
      <c r="T145" s="41" t="s">
        <v>361</v>
      </c>
      <c r="U145" s="41" t="s">
        <v>361</v>
      </c>
      <c r="V145" s="41">
        <v>90231279</v>
      </c>
      <c r="W145" s="41" t="s">
        <v>667</v>
      </c>
      <c r="X145" s="113">
        <v>75.69</v>
      </c>
      <c r="Y145" s="44">
        <v>104.64</v>
      </c>
      <c r="Z145" s="116">
        <v>73.849999999999994</v>
      </c>
      <c r="AA145" s="44">
        <v>102.09</v>
      </c>
      <c r="AB145" s="113">
        <v>72.959999999999994</v>
      </c>
      <c r="AC145" s="44">
        <v>100.86</v>
      </c>
      <c r="AD145" s="113">
        <v>73.400000000000006</v>
      </c>
      <c r="AE145" s="44">
        <v>101.47</v>
      </c>
      <c r="AF145" s="113">
        <v>68.81</v>
      </c>
      <c r="AG145" s="44">
        <v>95.13</v>
      </c>
      <c r="AH145" s="14"/>
      <c r="AI145" s="14"/>
      <c r="AJ145" s="14"/>
      <c r="AK145" s="14"/>
      <c r="AL145" s="113">
        <v>73.849999999999994</v>
      </c>
      <c r="AM145" s="44">
        <v>102.09</v>
      </c>
      <c r="AN145" s="59"/>
      <c r="AO145" s="156"/>
      <c r="AP145" s="158"/>
      <c r="AQ145" s="18">
        <v>7891045013147</v>
      </c>
      <c r="AS145" s="113">
        <v>72.55</v>
      </c>
      <c r="AT145" s="44">
        <v>100.3</v>
      </c>
      <c r="AU145" s="116">
        <v>70.78</v>
      </c>
      <c r="AV145" s="44">
        <v>97.85</v>
      </c>
      <c r="AW145" s="113">
        <v>69.930000000000007</v>
      </c>
      <c r="AX145" s="44">
        <v>96.67</v>
      </c>
      <c r="AY145" s="113">
        <v>70.349999999999994</v>
      </c>
      <c r="AZ145" s="44">
        <v>97.25</v>
      </c>
      <c r="BA145" s="113">
        <v>65.95</v>
      </c>
      <c r="BB145" s="44">
        <v>91.17</v>
      </c>
      <c r="BC145" s="14"/>
      <c r="BD145" s="14"/>
      <c r="BE145" s="14"/>
      <c r="BF145" s="14"/>
      <c r="BG145" s="113">
        <v>70.78</v>
      </c>
      <c r="BH145" s="44">
        <v>97.85</v>
      </c>
      <c r="BI145" s="59"/>
      <c r="BJ145" s="179"/>
    </row>
    <row r="146" spans="1:62" ht="14.45" customHeight="1" x14ac:dyDescent="0.25">
      <c r="A146" s="11">
        <v>7891268106213</v>
      </c>
      <c r="B146" s="11">
        <v>1211004000033</v>
      </c>
      <c r="C146" s="11">
        <v>522717120067907</v>
      </c>
      <c r="D146" s="35" t="s">
        <v>822</v>
      </c>
      <c r="E146" s="92">
        <v>2</v>
      </c>
      <c r="F146" s="12" t="s">
        <v>213</v>
      </c>
      <c r="G146" s="12" t="s">
        <v>1008</v>
      </c>
      <c r="H146" s="33" t="s">
        <v>316</v>
      </c>
      <c r="I146" s="13" t="s">
        <v>340</v>
      </c>
      <c r="J146" s="33" t="s">
        <v>62</v>
      </c>
      <c r="K146" s="41">
        <v>30043939</v>
      </c>
      <c r="L146" s="41" t="s">
        <v>358</v>
      </c>
      <c r="M146" s="41" t="s">
        <v>364</v>
      </c>
      <c r="N146" s="41" t="s">
        <v>366</v>
      </c>
      <c r="O146" s="41" t="s">
        <v>371</v>
      </c>
      <c r="P146" s="41" t="s">
        <v>374</v>
      </c>
      <c r="Q146" s="41" t="s">
        <v>376</v>
      </c>
      <c r="R146" s="41" t="s">
        <v>361</v>
      </c>
      <c r="S146" s="41" t="s">
        <v>359</v>
      </c>
      <c r="T146" s="41" t="s">
        <v>361</v>
      </c>
      <c r="U146" s="41" t="s">
        <v>361</v>
      </c>
      <c r="V146" s="41">
        <v>90133226</v>
      </c>
      <c r="W146" s="41" t="s">
        <v>667</v>
      </c>
      <c r="X146" s="113">
        <v>24.36</v>
      </c>
      <c r="Y146" s="44">
        <v>33.68</v>
      </c>
      <c r="Z146" s="116">
        <v>23.77</v>
      </c>
      <c r="AA146" s="44">
        <v>32.86</v>
      </c>
      <c r="AB146" s="113">
        <v>23.48</v>
      </c>
      <c r="AC146" s="44">
        <v>32.46</v>
      </c>
      <c r="AD146" s="113">
        <v>23.62</v>
      </c>
      <c r="AE146" s="44">
        <v>32.65</v>
      </c>
      <c r="AF146" s="113">
        <v>22.15</v>
      </c>
      <c r="AG146" s="44">
        <v>30.62</v>
      </c>
      <c r="AH146" s="14"/>
      <c r="AI146" s="14"/>
      <c r="AJ146" s="14"/>
      <c r="AK146" s="14"/>
      <c r="AL146" s="113">
        <v>23.77</v>
      </c>
      <c r="AM146" s="44">
        <v>32.86</v>
      </c>
      <c r="AN146" s="59"/>
      <c r="AO146" s="156"/>
      <c r="AP146" s="158"/>
      <c r="AQ146" s="11">
        <v>7891268106213</v>
      </c>
      <c r="AS146" s="113">
        <v>23.35</v>
      </c>
      <c r="AT146" s="44">
        <v>32.28</v>
      </c>
      <c r="AU146" s="116">
        <v>22.78</v>
      </c>
      <c r="AV146" s="44">
        <v>31.49</v>
      </c>
      <c r="AW146" s="113">
        <v>22.51</v>
      </c>
      <c r="AX146" s="44">
        <v>31.12</v>
      </c>
      <c r="AY146" s="113">
        <v>22.64</v>
      </c>
      <c r="AZ146" s="44">
        <v>31.3</v>
      </c>
      <c r="BA146" s="113">
        <v>21.23</v>
      </c>
      <c r="BB146" s="44">
        <v>29.35</v>
      </c>
      <c r="BC146" s="14"/>
      <c r="BD146" s="14"/>
      <c r="BE146" s="14"/>
      <c r="BF146" s="14"/>
      <c r="BG146" s="113">
        <v>22.78</v>
      </c>
      <c r="BH146" s="44">
        <v>31.49</v>
      </c>
      <c r="BI146" s="59"/>
      <c r="BJ146" s="179"/>
    </row>
    <row r="147" spans="1:62" ht="14.45" customHeight="1" x14ac:dyDescent="0.25">
      <c r="A147" s="11">
        <v>7898576550028</v>
      </c>
      <c r="B147" s="11">
        <v>1921600010010</v>
      </c>
      <c r="C147" s="11">
        <v>545116050000007</v>
      </c>
      <c r="D147" s="35" t="s">
        <v>914</v>
      </c>
      <c r="E147" s="92">
        <v>3</v>
      </c>
      <c r="F147" s="12" t="s">
        <v>915</v>
      </c>
      <c r="G147" s="12" t="s">
        <v>1006</v>
      </c>
      <c r="H147" s="33" t="s">
        <v>916</v>
      </c>
      <c r="I147" s="13" t="s">
        <v>340</v>
      </c>
      <c r="J147" s="33" t="s">
        <v>63</v>
      </c>
      <c r="K147" s="148">
        <v>30021590</v>
      </c>
      <c r="L147" s="41" t="s">
        <v>358</v>
      </c>
      <c r="M147" s="41" t="s">
        <v>658</v>
      </c>
      <c r="N147" s="41"/>
      <c r="O147" s="41"/>
      <c r="P147" s="41" t="s">
        <v>917</v>
      </c>
      <c r="Q147" s="41"/>
      <c r="R147" s="41" t="s">
        <v>361</v>
      </c>
      <c r="S147" s="41" t="s">
        <v>359</v>
      </c>
      <c r="T147" s="41"/>
      <c r="U147" s="41"/>
      <c r="V147" s="70">
        <v>90346408</v>
      </c>
      <c r="W147" s="41" t="s">
        <v>1079</v>
      </c>
      <c r="X147" s="113">
        <v>2706.07</v>
      </c>
      <c r="Y147" s="44">
        <v>3601.86</v>
      </c>
      <c r="Z147" s="116">
        <v>2629.93</v>
      </c>
      <c r="AA147" s="44">
        <v>3503.87</v>
      </c>
      <c r="AB147" s="113">
        <v>2593.44</v>
      </c>
      <c r="AC147" s="44">
        <v>3456.85</v>
      </c>
      <c r="AD147" s="113">
        <v>2611.5500000000002</v>
      </c>
      <c r="AE147" s="44">
        <v>3480.2</v>
      </c>
      <c r="AF147" s="113">
        <v>2425.25</v>
      </c>
      <c r="AG147" s="44">
        <v>3239.61</v>
      </c>
      <c r="AH147" s="14"/>
      <c r="AI147" s="14"/>
      <c r="AJ147" s="14"/>
      <c r="AK147" s="14"/>
      <c r="AL147" s="113">
        <v>2285.19</v>
      </c>
      <c r="AM147" s="44">
        <v>3159.14</v>
      </c>
      <c r="AN147" s="59"/>
      <c r="AO147" s="156"/>
      <c r="AP147" s="158"/>
      <c r="AQ147" s="11">
        <v>7898576550028</v>
      </c>
      <c r="AS147" s="113">
        <v>2593.7600000000002</v>
      </c>
      <c r="AT147" s="44">
        <v>3452.38</v>
      </c>
      <c r="AU147" s="116">
        <v>2520.7800000000002</v>
      </c>
      <c r="AV147" s="44">
        <v>3358.46</v>
      </c>
      <c r="AW147" s="113">
        <v>2485.81</v>
      </c>
      <c r="AX147" s="44">
        <v>3313.4</v>
      </c>
      <c r="AY147" s="113">
        <v>2503.17</v>
      </c>
      <c r="AZ147" s="44">
        <v>3335.77</v>
      </c>
      <c r="BA147" s="113">
        <v>2324.6</v>
      </c>
      <c r="BB147" s="44">
        <v>3105.16</v>
      </c>
      <c r="BC147" s="14"/>
      <c r="BD147" s="14"/>
      <c r="BE147" s="14"/>
      <c r="BF147" s="14"/>
      <c r="BG147" s="113">
        <v>2190.35</v>
      </c>
      <c r="BH147" s="44">
        <v>3028.03</v>
      </c>
      <c r="BI147" s="59"/>
      <c r="BJ147" s="179"/>
    </row>
    <row r="148" spans="1:62" ht="14.45" customHeight="1" x14ac:dyDescent="0.25">
      <c r="A148" s="11">
        <v>7891268106794</v>
      </c>
      <c r="B148" s="11">
        <v>1211004100046</v>
      </c>
      <c r="C148" s="11">
        <v>522717110064217</v>
      </c>
      <c r="D148" s="35" t="s">
        <v>823</v>
      </c>
      <c r="E148" s="92">
        <v>3</v>
      </c>
      <c r="F148" s="12" t="s">
        <v>214</v>
      </c>
      <c r="G148" s="12" t="s">
        <v>1007</v>
      </c>
      <c r="H148" s="33" t="s">
        <v>317</v>
      </c>
      <c r="I148" s="13" t="s">
        <v>340</v>
      </c>
      <c r="J148" s="33" t="s">
        <v>62</v>
      </c>
      <c r="K148" s="41">
        <v>30049099</v>
      </c>
      <c r="L148" s="41" t="s">
        <v>358</v>
      </c>
      <c r="M148" s="41" t="s">
        <v>364</v>
      </c>
      <c r="N148" s="41" t="s">
        <v>420</v>
      </c>
      <c r="O148" s="41">
        <v>7991</v>
      </c>
      <c r="P148" s="41" t="s">
        <v>612</v>
      </c>
      <c r="Q148" s="41" t="s">
        <v>553</v>
      </c>
      <c r="R148" s="41" t="s">
        <v>361</v>
      </c>
      <c r="S148" s="41" t="s">
        <v>359</v>
      </c>
      <c r="T148" s="41" t="s">
        <v>587</v>
      </c>
      <c r="U148" s="41" t="s">
        <v>587</v>
      </c>
      <c r="V148" s="41">
        <v>90133293</v>
      </c>
      <c r="W148" s="41" t="s">
        <v>667</v>
      </c>
      <c r="X148" s="113">
        <v>2609.31</v>
      </c>
      <c r="Y148" s="44">
        <v>3607.22</v>
      </c>
      <c r="Z148" s="116">
        <v>2545.67</v>
      </c>
      <c r="AA148" s="44">
        <v>3519.24</v>
      </c>
      <c r="AB148" s="113">
        <v>2515</v>
      </c>
      <c r="AC148" s="44">
        <v>3476.84</v>
      </c>
      <c r="AD148" s="113">
        <v>2530.2399999999998</v>
      </c>
      <c r="AE148" s="44">
        <v>3497.91</v>
      </c>
      <c r="AF148" s="113">
        <v>2372.1</v>
      </c>
      <c r="AG148" s="44">
        <v>3279.29</v>
      </c>
      <c r="AH148" s="14"/>
      <c r="AI148" s="14"/>
      <c r="AJ148" s="14"/>
      <c r="AK148" s="14"/>
      <c r="AL148" s="113">
        <v>2545.67</v>
      </c>
      <c r="AM148" s="44">
        <v>3519.24</v>
      </c>
      <c r="AN148" s="59"/>
      <c r="AO148" s="156"/>
      <c r="AP148" s="158"/>
      <c r="AQ148" s="11">
        <v>7891268106794</v>
      </c>
      <c r="AS148" s="113">
        <v>2501.02</v>
      </c>
      <c r="AT148" s="44">
        <v>3457.51</v>
      </c>
      <c r="AU148" s="116">
        <v>2440.02</v>
      </c>
      <c r="AV148" s="44">
        <v>3373.18</v>
      </c>
      <c r="AW148" s="113">
        <v>2410.62</v>
      </c>
      <c r="AX148" s="44">
        <v>3332.54</v>
      </c>
      <c r="AY148" s="113">
        <v>2425.23</v>
      </c>
      <c r="AZ148" s="44">
        <v>3352.74</v>
      </c>
      <c r="BA148" s="113">
        <v>2273.65</v>
      </c>
      <c r="BB148" s="44">
        <v>3143.19</v>
      </c>
      <c r="BC148" s="14"/>
      <c r="BD148" s="14"/>
      <c r="BE148" s="14"/>
      <c r="BF148" s="14"/>
      <c r="BG148" s="113">
        <v>2440.02</v>
      </c>
      <c r="BH148" s="44">
        <v>3373.18</v>
      </c>
      <c r="BI148" s="59"/>
      <c r="BJ148" s="179"/>
    </row>
    <row r="149" spans="1:62" ht="14.45" customHeight="1" x14ac:dyDescent="0.25">
      <c r="A149" s="11">
        <v>7891045032292</v>
      </c>
      <c r="B149" s="11">
        <v>1211004390052</v>
      </c>
      <c r="C149" s="11">
        <v>522718060081503</v>
      </c>
      <c r="D149" s="35" t="s">
        <v>1102</v>
      </c>
      <c r="E149" s="92">
        <v>3</v>
      </c>
      <c r="F149" s="12" t="s">
        <v>1103</v>
      </c>
      <c r="G149" s="12" t="s">
        <v>1104</v>
      </c>
      <c r="H149" s="33" t="s">
        <v>287</v>
      </c>
      <c r="I149" s="13" t="s">
        <v>340</v>
      </c>
      <c r="J149" s="33" t="s">
        <v>62</v>
      </c>
      <c r="K149" s="41">
        <v>30066000</v>
      </c>
      <c r="L149" s="41" t="s">
        <v>358</v>
      </c>
      <c r="M149" s="41" t="s">
        <v>363</v>
      </c>
      <c r="N149" s="41" t="s">
        <v>366</v>
      </c>
      <c r="O149" s="41" t="s">
        <v>371</v>
      </c>
      <c r="P149" s="41" t="s">
        <v>374</v>
      </c>
      <c r="Q149" s="41" t="s">
        <v>1105</v>
      </c>
      <c r="R149" s="41" t="s">
        <v>361</v>
      </c>
      <c r="S149" s="41" t="s">
        <v>359</v>
      </c>
      <c r="T149" s="41" t="s">
        <v>361</v>
      </c>
      <c r="U149" s="41" t="s">
        <v>361</v>
      </c>
      <c r="V149" s="41"/>
      <c r="W149" s="41" t="s">
        <v>1078</v>
      </c>
      <c r="X149" s="113">
        <v>33.43</v>
      </c>
      <c r="Y149" s="44">
        <v>46.22</v>
      </c>
      <c r="Z149" s="116">
        <v>32.61</v>
      </c>
      <c r="AA149" s="44">
        <v>45.09</v>
      </c>
      <c r="AB149" s="113">
        <v>32.22</v>
      </c>
      <c r="AC149" s="44">
        <v>44.54</v>
      </c>
      <c r="AD149" s="113">
        <v>32.42</v>
      </c>
      <c r="AE149" s="44">
        <v>44.82</v>
      </c>
      <c r="AF149" s="113">
        <v>30.39</v>
      </c>
      <c r="AG149" s="44">
        <v>42.01</v>
      </c>
      <c r="AH149" s="14"/>
      <c r="AI149" s="14"/>
      <c r="AJ149" s="14"/>
      <c r="AK149" s="14"/>
      <c r="AL149" s="113">
        <v>32.61</v>
      </c>
      <c r="AM149" s="44">
        <v>45.09</v>
      </c>
      <c r="AN149" s="59"/>
      <c r="AO149" s="156"/>
      <c r="AP149" s="158"/>
      <c r="AQ149" s="11">
        <v>7891045032292</v>
      </c>
      <c r="AS149" s="113">
        <v>32.04</v>
      </c>
      <c r="AT149" s="44">
        <v>44.29</v>
      </c>
      <c r="AU149" s="116">
        <v>31.26</v>
      </c>
      <c r="AV149" s="44">
        <v>43.22</v>
      </c>
      <c r="AW149" s="113">
        <v>30.88</v>
      </c>
      <c r="AX149" s="44">
        <v>42.69</v>
      </c>
      <c r="AY149" s="113">
        <v>31.07</v>
      </c>
      <c r="AZ149" s="44">
        <v>42.95</v>
      </c>
      <c r="BA149" s="113">
        <v>29.13</v>
      </c>
      <c r="BB149" s="44">
        <v>40.270000000000003</v>
      </c>
      <c r="BC149" s="14"/>
      <c r="BD149" s="14"/>
      <c r="BE149" s="14"/>
      <c r="BF149" s="14"/>
      <c r="BG149" s="113">
        <v>31.26</v>
      </c>
      <c r="BH149" s="44">
        <v>43.22</v>
      </c>
      <c r="BI149" s="59"/>
      <c r="BJ149" s="179"/>
    </row>
    <row r="150" spans="1:62" ht="14.45" customHeight="1" x14ac:dyDescent="0.25">
      <c r="A150" s="11">
        <v>7891268106411</v>
      </c>
      <c r="B150" s="11">
        <v>1211004260019</v>
      </c>
      <c r="C150" s="11">
        <v>522718010073117</v>
      </c>
      <c r="D150" s="35" t="s">
        <v>824</v>
      </c>
      <c r="E150" s="92">
        <v>3</v>
      </c>
      <c r="F150" s="12" t="s">
        <v>215</v>
      </c>
      <c r="G150" s="12" t="s">
        <v>1005</v>
      </c>
      <c r="H150" s="33" t="s">
        <v>318</v>
      </c>
      <c r="I150" s="13" t="s">
        <v>340</v>
      </c>
      <c r="J150" s="33" t="s">
        <v>62</v>
      </c>
      <c r="K150" s="41">
        <v>30044990</v>
      </c>
      <c r="L150" s="41" t="s">
        <v>358</v>
      </c>
      <c r="M150" s="41" t="s">
        <v>658</v>
      </c>
      <c r="N150" s="41" t="s">
        <v>421</v>
      </c>
      <c r="O150" s="41">
        <v>6323</v>
      </c>
      <c r="P150" s="41" t="s">
        <v>622</v>
      </c>
      <c r="Q150" s="41" t="s">
        <v>554</v>
      </c>
      <c r="R150" s="41" t="s">
        <v>361</v>
      </c>
      <c r="S150" s="41" t="s">
        <v>359</v>
      </c>
      <c r="T150" s="41" t="s">
        <v>361</v>
      </c>
      <c r="U150" s="41" t="s">
        <v>361</v>
      </c>
      <c r="V150" s="41">
        <v>90133315</v>
      </c>
      <c r="W150" s="41" t="s">
        <v>669</v>
      </c>
      <c r="X150" s="113">
        <v>98.78</v>
      </c>
      <c r="Y150" s="44">
        <v>136.56</v>
      </c>
      <c r="Z150" s="116">
        <v>96.37</v>
      </c>
      <c r="AA150" s="44">
        <v>133.22999999999999</v>
      </c>
      <c r="AB150" s="113">
        <v>95.21</v>
      </c>
      <c r="AC150" s="44">
        <v>131.62</v>
      </c>
      <c r="AD150" s="113">
        <v>95.79</v>
      </c>
      <c r="AE150" s="44">
        <v>132.41999999999999</v>
      </c>
      <c r="AF150" s="113">
        <v>89.8</v>
      </c>
      <c r="AG150" s="44">
        <v>124.14</v>
      </c>
      <c r="AH150" s="14"/>
      <c r="AI150" s="14"/>
      <c r="AJ150" s="14"/>
      <c r="AK150" s="14"/>
      <c r="AL150" s="113">
        <v>96.37</v>
      </c>
      <c r="AM150" s="44">
        <v>133.22999999999999</v>
      </c>
      <c r="AN150" s="59"/>
      <c r="AO150" s="156"/>
      <c r="AP150" s="158"/>
      <c r="AQ150" s="11">
        <v>7891268106411</v>
      </c>
      <c r="AS150" s="113">
        <v>94.68</v>
      </c>
      <c r="AT150" s="44">
        <v>130.88999999999999</v>
      </c>
      <c r="AU150" s="116">
        <v>92.37</v>
      </c>
      <c r="AV150" s="44">
        <v>127.7</v>
      </c>
      <c r="AW150" s="113">
        <v>91.26</v>
      </c>
      <c r="AX150" s="44">
        <v>126.16</v>
      </c>
      <c r="AY150" s="113">
        <v>91.81</v>
      </c>
      <c r="AZ150" s="44">
        <v>126.92</v>
      </c>
      <c r="BA150" s="113">
        <v>86.07</v>
      </c>
      <c r="BB150" s="44">
        <v>118.99</v>
      </c>
      <c r="BC150" s="14"/>
      <c r="BD150" s="14"/>
      <c r="BE150" s="14"/>
      <c r="BF150" s="14"/>
      <c r="BG150" s="113">
        <v>92.37</v>
      </c>
      <c r="BH150" s="44">
        <v>127.7</v>
      </c>
      <c r="BI150" s="59"/>
      <c r="BJ150" s="179"/>
    </row>
    <row r="151" spans="1:62" ht="14.45" customHeight="1" x14ac:dyDescent="0.25">
      <c r="A151" s="11">
        <v>7891268106725</v>
      </c>
      <c r="B151" s="11">
        <v>1211004250013</v>
      </c>
      <c r="C151" s="11">
        <v>522718010072117</v>
      </c>
      <c r="D151" s="35" t="s">
        <v>825</v>
      </c>
      <c r="E151" s="92">
        <v>1</v>
      </c>
      <c r="F151" s="12" t="s">
        <v>218</v>
      </c>
      <c r="G151" s="12" t="s">
        <v>1001</v>
      </c>
      <c r="H151" s="33" t="s">
        <v>320</v>
      </c>
      <c r="I151" s="13" t="s">
        <v>340</v>
      </c>
      <c r="J151" s="33" t="s">
        <v>62</v>
      </c>
      <c r="K151" s="41">
        <v>30043210</v>
      </c>
      <c r="L151" s="41" t="s">
        <v>358</v>
      </c>
      <c r="M151" s="41" t="s">
        <v>364</v>
      </c>
      <c r="N151" s="41" t="s">
        <v>423</v>
      </c>
      <c r="O151" s="41" t="s">
        <v>480</v>
      </c>
      <c r="P151" s="41" t="s">
        <v>598</v>
      </c>
      <c r="Q151" s="41" t="s">
        <v>522</v>
      </c>
      <c r="R151" s="41" t="s">
        <v>361</v>
      </c>
      <c r="S151" s="41" t="s">
        <v>359</v>
      </c>
      <c r="T151" s="41" t="s">
        <v>361</v>
      </c>
      <c r="U151" s="41" t="s">
        <v>361</v>
      </c>
      <c r="V151" s="41">
        <v>90133331</v>
      </c>
      <c r="W151" s="41" t="s">
        <v>667</v>
      </c>
      <c r="X151" s="113">
        <v>108.87</v>
      </c>
      <c r="Y151" s="44">
        <v>150.51</v>
      </c>
      <c r="Z151" s="116">
        <v>106.22</v>
      </c>
      <c r="AA151" s="44">
        <v>146.84</v>
      </c>
      <c r="AB151" s="113">
        <v>104.94</v>
      </c>
      <c r="AC151" s="44">
        <v>145.07</v>
      </c>
      <c r="AD151" s="113">
        <v>105.57</v>
      </c>
      <c r="AE151" s="44">
        <v>145.94</v>
      </c>
      <c r="AF151" s="113">
        <v>98.98</v>
      </c>
      <c r="AG151" s="44">
        <v>136.83000000000001</v>
      </c>
      <c r="AH151" s="14"/>
      <c r="AI151" s="14"/>
      <c r="AJ151" s="14"/>
      <c r="AK151" s="14"/>
      <c r="AL151" s="113">
        <v>106.22</v>
      </c>
      <c r="AM151" s="44">
        <v>146.84</v>
      </c>
      <c r="AN151" s="59"/>
      <c r="AO151" s="156"/>
      <c r="AP151" s="158"/>
      <c r="AQ151" s="11">
        <v>7891268106725</v>
      </c>
      <c r="AS151" s="113">
        <v>104.36</v>
      </c>
      <c r="AT151" s="44">
        <v>144.27000000000001</v>
      </c>
      <c r="AU151" s="116">
        <v>101.81</v>
      </c>
      <c r="AV151" s="44">
        <v>140.75</v>
      </c>
      <c r="AW151" s="113">
        <v>100.58</v>
      </c>
      <c r="AX151" s="44">
        <v>139.05000000000001</v>
      </c>
      <c r="AY151" s="113">
        <v>101.19</v>
      </c>
      <c r="AZ151" s="44">
        <v>139.88999999999999</v>
      </c>
      <c r="BA151" s="113">
        <v>94.87</v>
      </c>
      <c r="BB151" s="44">
        <v>131.15</v>
      </c>
      <c r="BC151" s="14"/>
      <c r="BD151" s="14"/>
      <c r="BE151" s="14"/>
      <c r="BF151" s="14"/>
      <c r="BG151" s="113">
        <v>101.81</v>
      </c>
      <c r="BH151" s="44">
        <v>140.75</v>
      </c>
      <c r="BI151" s="59"/>
      <c r="BJ151" s="179"/>
    </row>
    <row r="152" spans="1:62" ht="14.45" customHeight="1" x14ac:dyDescent="0.25">
      <c r="A152" s="11">
        <v>7891268106701</v>
      </c>
      <c r="B152" s="11">
        <v>1211004250021</v>
      </c>
      <c r="C152" s="11">
        <v>522718010072217</v>
      </c>
      <c r="D152" s="35" t="s">
        <v>826</v>
      </c>
      <c r="E152" s="92">
        <v>1</v>
      </c>
      <c r="F152" s="12" t="s">
        <v>218</v>
      </c>
      <c r="G152" s="12" t="s">
        <v>1002</v>
      </c>
      <c r="H152" s="33" t="s">
        <v>320</v>
      </c>
      <c r="I152" s="13" t="s">
        <v>340</v>
      </c>
      <c r="J152" s="33" t="s">
        <v>62</v>
      </c>
      <c r="K152" s="41">
        <v>30043210</v>
      </c>
      <c r="L152" s="41" t="s">
        <v>358</v>
      </c>
      <c r="M152" s="41" t="s">
        <v>364</v>
      </c>
      <c r="N152" s="41" t="s">
        <v>423</v>
      </c>
      <c r="O152" s="41" t="s">
        <v>480</v>
      </c>
      <c r="P152" s="41" t="s">
        <v>598</v>
      </c>
      <c r="Q152" s="41" t="s">
        <v>522</v>
      </c>
      <c r="R152" s="41" t="s">
        <v>361</v>
      </c>
      <c r="S152" s="41" t="s">
        <v>359</v>
      </c>
      <c r="T152" s="41" t="s">
        <v>361</v>
      </c>
      <c r="U152" s="41" t="s">
        <v>361</v>
      </c>
      <c r="V152" s="41">
        <v>90133323</v>
      </c>
      <c r="W152" s="41" t="s">
        <v>667</v>
      </c>
      <c r="X152" s="113">
        <v>18.420000000000002</v>
      </c>
      <c r="Y152" s="44">
        <v>25.46</v>
      </c>
      <c r="Z152" s="116">
        <v>17.97</v>
      </c>
      <c r="AA152" s="44">
        <v>24.84</v>
      </c>
      <c r="AB152" s="113">
        <v>17.75</v>
      </c>
      <c r="AC152" s="44">
        <v>24.54</v>
      </c>
      <c r="AD152" s="113">
        <v>17.86</v>
      </c>
      <c r="AE152" s="44">
        <v>24.69</v>
      </c>
      <c r="AF152" s="113">
        <v>16.739999999999998</v>
      </c>
      <c r="AG152" s="44">
        <v>23.14</v>
      </c>
      <c r="AH152" s="14"/>
      <c r="AI152" s="14"/>
      <c r="AJ152" s="14"/>
      <c r="AK152" s="14"/>
      <c r="AL152" s="113">
        <v>17.97</v>
      </c>
      <c r="AM152" s="44">
        <v>24.84</v>
      </c>
      <c r="AN152" s="59"/>
      <c r="AO152" s="156"/>
      <c r="AP152" s="158"/>
      <c r="AQ152" s="11">
        <v>7891268106701</v>
      </c>
      <c r="AS152" s="113">
        <v>17.649999999999999</v>
      </c>
      <c r="AT152" s="44">
        <v>24.4</v>
      </c>
      <c r="AU152" s="116">
        <v>17.22</v>
      </c>
      <c r="AV152" s="44">
        <v>23.8</v>
      </c>
      <c r="AW152" s="113">
        <v>17.010000000000002</v>
      </c>
      <c r="AX152" s="44">
        <v>23.52</v>
      </c>
      <c r="AY152" s="113">
        <v>17.12</v>
      </c>
      <c r="AZ152" s="44">
        <v>23.65</v>
      </c>
      <c r="BA152" s="113">
        <v>16.05</v>
      </c>
      <c r="BB152" s="44">
        <v>22.19</v>
      </c>
      <c r="BC152" s="14"/>
      <c r="BD152" s="14"/>
      <c r="BE152" s="14"/>
      <c r="BF152" s="14"/>
      <c r="BG152" s="113">
        <v>17.22</v>
      </c>
      <c r="BH152" s="44">
        <v>23.8</v>
      </c>
      <c r="BI152" s="59"/>
      <c r="BJ152" s="179"/>
    </row>
    <row r="153" spans="1:62" ht="14.45" customHeight="1" x14ac:dyDescent="0.25">
      <c r="A153" s="11">
        <v>7891268106732</v>
      </c>
      <c r="B153" s="11">
        <v>1211004250031</v>
      </c>
      <c r="C153" s="11">
        <v>522718010072317</v>
      </c>
      <c r="D153" s="35" t="s">
        <v>827</v>
      </c>
      <c r="E153" s="92">
        <v>1</v>
      </c>
      <c r="F153" s="12" t="s">
        <v>218</v>
      </c>
      <c r="G153" s="12" t="s">
        <v>1003</v>
      </c>
      <c r="H153" s="33" t="s">
        <v>320</v>
      </c>
      <c r="I153" s="13" t="s">
        <v>340</v>
      </c>
      <c r="J153" s="33" t="s">
        <v>62</v>
      </c>
      <c r="K153" s="41">
        <v>30043210</v>
      </c>
      <c r="L153" s="41" t="s">
        <v>358</v>
      </c>
      <c r="M153" s="41" t="s">
        <v>364</v>
      </c>
      <c r="N153" s="41" t="s">
        <v>423</v>
      </c>
      <c r="O153" s="41" t="s">
        <v>480</v>
      </c>
      <c r="P153" s="41" t="s">
        <v>598</v>
      </c>
      <c r="Q153" s="41" t="s">
        <v>522</v>
      </c>
      <c r="R153" s="41" t="s">
        <v>361</v>
      </c>
      <c r="S153" s="41" t="s">
        <v>359</v>
      </c>
      <c r="T153" s="41" t="s">
        <v>361</v>
      </c>
      <c r="U153" s="41" t="s">
        <v>361</v>
      </c>
      <c r="V153" s="41">
        <v>90133340</v>
      </c>
      <c r="W153" s="41" t="s">
        <v>667</v>
      </c>
      <c r="X153" s="113">
        <v>9.76</v>
      </c>
      <c r="Y153" s="44">
        <v>13.49</v>
      </c>
      <c r="Z153" s="116">
        <v>9.5299999999999994</v>
      </c>
      <c r="AA153" s="44">
        <v>13.17</v>
      </c>
      <c r="AB153" s="113">
        <v>9.41</v>
      </c>
      <c r="AC153" s="44">
        <v>13.01</v>
      </c>
      <c r="AD153" s="113">
        <v>9.4700000000000006</v>
      </c>
      <c r="AE153" s="44">
        <v>13.09</v>
      </c>
      <c r="AF153" s="113">
        <v>8.8800000000000008</v>
      </c>
      <c r="AG153" s="44">
        <v>12.28</v>
      </c>
      <c r="AH153" s="14"/>
      <c r="AI153" s="14"/>
      <c r="AJ153" s="14"/>
      <c r="AK153" s="14"/>
      <c r="AL153" s="113">
        <v>9.5299999999999994</v>
      </c>
      <c r="AM153" s="44">
        <v>13.17</v>
      </c>
      <c r="AN153" s="59"/>
      <c r="AO153" s="156"/>
      <c r="AP153" s="158"/>
      <c r="AQ153" s="11">
        <v>7891268106732</v>
      </c>
      <c r="AS153" s="113">
        <v>9.36</v>
      </c>
      <c r="AT153" s="44">
        <v>12.94</v>
      </c>
      <c r="AU153" s="116">
        <v>9.1300000000000008</v>
      </c>
      <c r="AV153" s="44">
        <v>12.62</v>
      </c>
      <c r="AW153" s="113">
        <v>9.02</v>
      </c>
      <c r="AX153" s="44">
        <v>12.47</v>
      </c>
      <c r="AY153" s="113">
        <v>9.07</v>
      </c>
      <c r="AZ153" s="44">
        <v>12.54</v>
      </c>
      <c r="BA153" s="113">
        <v>8.51</v>
      </c>
      <c r="BB153" s="44">
        <v>11.76</v>
      </c>
      <c r="BC153" s="14"/>
      <c r="BD153" s="14"/>
      <c r="BE153" s="14"/>
      <c r="BF153" s="14"/>
      <c r="BG153" s="113">
        <v>9.1300000000000008</v>
      </c>
      <c r="BH153" s="44">
        <v>12.62</v>
      </c>
      <c r="BI153" s="59"/>
      <c r="BJ153" s="179"/>
    </row>
    <row r="154" spans="1:62" ht="14.45" customHeight="1" x14ac:dyDescent="0.25">
      <c r="A154" s="11">
        <v>7891268106749</v>
      </c>
      <c r="B154" s="11">
        <v>1211004250048</v>
      </c>
      <c r="C154" s="11">
        <v>522718010072417</v>
      </c>
      <c r="D154" s="35" t="s">
        <v>828</v>
      </c>
      <c r="E154" s="92">
        <v>1</v>
      </c>
      <c r="F154" s="12" t="s">
        <v>218</v>
      </c>
      <c r="G154" s="12" t="s">
        <v>1004</v>
      </c>
      <c r="H154" s="33" t="s">
        <v>320</v>
      </c>
      <c r="I154" s="13" t="s">
        <v>340</v>
      </c>
      <c r="J154" s="33" t="s">
        <v>62</v>
      </c>
      <c r="K154" s="41">
        <v>30043210</v>
      </c>
      <c r="L154" s="41" t="s">
        <v>358</v>
      </c>
      <c r="M154" s="41" t="s">
        <v>364</v>
      </c>
      <c r="N154" s="41" t="s">
        <v>423</v>
      </c>
      <c r="O154" s="41" t="s">
        <v>480</v>
      </c>
      <c r="P154" s="41" t="s">
        <v>598</v>
      </c>
      <c r="Q154" s="41" t="s">
        <v>522</v>
      </c>
      <c r="R154" s="41" t="s">
        <v>361</v>
      </c>
      <c r="S154" s="41" t="s">
        <v>359</v>
      </c>
      <c r="T154" s="41" t="s">
        <v>587</v>
      </c>
      <c r="U154" s="41" t="s">
        <v>361</v>
      </c>
      <c r="V154" s="41">
        <v>90133358</v>
      </c>
      <c r="W154" s="41" t="s">
        <v>667</v>
      </c>
      <c r="X154" s="113">
        <v>52.21</v>
      </c>
      <c r="Y154" s="44">
        <v>72.180000000000007</v>
      </c>
      <c r="Z154" s="116">
        <v>50.93</v>
      </c>
      <c r="AA154" s="44">
        <v>70.41</v>
      </c>
      <c r="AB154" s="113">
        <v>50.32</v>
      </c>
      <c r="AC154" s="44">
        <v>69.56</v>
      </c>
      <c r="AD154" s="113">
        <v>50.63</v>
      </c>
      <c r="AE154" s="44">
        <v>69.989999999999995</v>
      </c>
      <c r="AF154" s="113">
        <v>47.46</v>
      </c>
      <c r="AG154" s="44">
        <v>65.61</v>
      </c>
      <c r="AH154" s="14"/>
      <c r="AI154" s="14"/>
      <c r="AJ154" s="14"/>
      <c r="AK154" s="14"/>
      <c r="AL154" s="113">
        <v>50.93</v>
      </c>
      <c r="AM154" s="44">
        <v>70.41</v>
      </c>
      <c r="AN154" s="59"/>
      <c r="AO154" s="156"/>
      <c r="AP154" s="158"/>
      <c r="AQ154" s="11">
        <v>7891268106749</v>
      </c>
      <c r="AS154" s="113">
        <v>50.04</v>
      </c>
      <c r="AT154" s="44">
        <v>69.180000000000007</v>
      </c>
      <c r="AU154" s="116">
        <v>48.82</v>
      </c>
      <c r="AV154" s="44">
        <v>67.489999999999995</v>
      </c>
      <c r="AW154" s="113">
        <v>48.23</v>
      </c>
      <c r="AX154" s="44">
        <v>66.680000000000007</v>
      </c>
      <c r="AY154" s="113">
        <v>48.52</v>
      </c>
      <c r="AZ154" s="44">
        <v>67.08</v>
      </c>
      <c r="BA154" s="113">
        <v>45.49</v>
      </c>
      <c r="BB154" s="44">
        <v>62.89</v>
      </c>
      <c r="BC154" s="14"/>
      <c r="BD154" s="14"/>
      <c r="BE154" s="14"/>
      <c r="BF154" s="14"/>
      <c r="BG154" s="113">
        <v>48.82</v>
      </c>
      <c r="BH154" s="44">
        <v>67.489999999999995</v>
      </c>
      <c r="BI154" s="59"/>
      <c r="BJ154" s="179"/>
    </row>
    <row r="155" spans="1:62" ht="14.45" customHeight="1" x14ac:dyDescent="0.25">
      <c r="A155" s="18">
        <v>7891045009812</v>
      </c>
      <c r="B155" s="18">
        <v>1211000220021</v>
      </c>
      <c r="C155" s="11">
        <v>522703301139412</v>
      </c>
      <c r="D155" s="35" t="s">
        <v>1119</v>
      </c>
      <c r="E155" s="92">
        <v>3</v>
      </c>
      <c r="F155" s="19" t="s">
        <v>216</v>
      </c>
      <c r="G155" s="19" t="s">
        <v>217</v>
      </c>
      <c r="H155" s="32" t="s">
        <v>319</v>
      </c>
      <c r="I155" s="13" t="s">
        <v>340</v>
      </c>
      <c r="J155" s="32" t="s">
        <v>63</v>
      </c>
      <c r="K155" s="41">
        <v>30049099</v>
      </c>
      <c r="L155" s="41" t="s">
        <v>358</v>
      </c>
      <c r="M155" s="41" t="s">
        <v>364</v>
      </c>
      <c r="N155" s="41" t="s">
        <v>422</v>
      </c>
      <c r="O155" s="41" t="s">
        <v>479</v>
      </c>
      <c r="P155" s="41" t="s">
        <v>623</v>
      </c>
      <c r="Q155" s="41" t="s">
        <v>555</v>
      </c>
      <c r="R155" s="41" t="s">
        <v>361</v>
      </c>
      <c r="S155" s="41" t="s">
        <v>359</v>
      </c>
      <c r="T155" s="41" t="s">
        <v>361</v>
      </c>
      <c r="U155" s="41" t="s">
        <v>361</v>
      </c>
      <c r="V155" s="41">
        <v>90214242</v>
      </c>
      <c r="W155" s="41" t="s">
        <v>671</v>
      </c>
      <c r="X155" s="113">
        <v>1246.3699999999999</v>
      </c>
      <c r="Y155" s="44">
        <v>1658.96</v>
      </c>
      <c r="Z155" s="116">
        <v>1211.3</v>
      </c>
      <c r="AA155" s="44">
        <v>1613.83</v>
      </c>
      <c r="AB155" s="113">
        <v>1194.5</v>
      </c>
      <c r="AC155" s="44">
        <v>1592.18</v>
      </c>
      <c r="AD155" s="113">
        <v>1202.8399999999999</v>
      </c>
      <c r="AE155" s="44">
        <v>1602.93</v>
      </c>
      <c r="AF155" s="113">
        <v>1117.03</v>
      </c>
      <c r="AG155" s="44">
        <v>1492.11</v>
      </c>
      <c r="AH155" s="14"/>
      <c r="AI155" s="14"/>
      <c r="AJ155" s="14"/>
      <c r="AK155" s="14"/>
      <c r="AL155" s="113">
        <v>1052.51</v>
      </c>
      <c r="AM155" s="44">
        <v>1455.03</v>
      </c>
      <c r="AN155" s="59"/>
      <c r="AO155" s="156"/>
      <c r="AP155" s="158"/>
      <c r="AQ155" s="18">
        <v>7891045009812</v>
      </c>
      <c r="AS155" s="113">
        <v>1194.6400000000001</v>
      </c>
      <c r="AT155" s="44">
        <v>1590.11</v>
      </c>
      <c r="AU155" s="116">
        <v>1161.03</v>
      </c>
      <c r="AV155" s="44">
        <v>1546.85</v>
      </c>
      <c r="AW155" s="113">
        <v>1144.92</v>
      </c>
      <c r="AX155" s="44">
        <v>1526.09</v>
      </c>
      <c r="AY155" s="113">
        <v>1152.92</v>
      </c>
      <c r="AZ155" s="44">
        <v>1536.4</v>
      </c>
      <c r="BA155" s="113">
        <v>1070.67</v>
      </c>
      <c r="BB155" s="44">
        <v>1430.18</v>
      </c>
      <c r="BC155" s="14"/>
      <c r="BD155" s="14"/>
      <c r="BE155" s="14"/>
      <c r="BF155" s="14"/>
      <c r="BG155" s="113">
        <v>1008.84</v>
      </c>
      <c r="BH155" s="44">
        <v>1394.66</v>
      </c>
      <c r="BI155" s="59"/>
      <c r="BJ155" s="179"/>
    </row>
    <row r="156" spans="1:62" ht="14.45" customHeight="1" x14ac:dyDescent="0.25">
      <c r="A156" s="11">
        <v>7891268117004</v>
      </c>
      <c r="B156" s="11" t="s">
        <v>17</v>
      </c>
      <c r="C156" s="11" t="s">
        <v>1086</v>
      </c>
      <c r="D156" s="35" t="s">
        <v>701</v>
      </c>
      <c r="E156" s="92">
        <v>1</v>
      </c>
      <c r="F156" s="12" t="s">
        <v>34</v>
      </c>
      <c r="G156" s="12" t="s">
        <v>45</v>
      </c>
      <c r="H156" s="33" t="s">
        <v>58</v>
      </c>
      <c r="I156" s="13" t="s">
        <v>342</v>
      </c>
      <c r="J156" s="33" t="s">
        <v>63</v>
      </c>
      <c r="K156" s="41">
        <v>30049099</v>
      </c>
      <c r="L156" s="41" t="s">
        <v>360</v>
      </c>
      <c r="M156" s="41" t="s">
        <v>658</v>
      </c>
      <c r="N156" s="41" t="s">
        <v>367</v>
      </c>
      <c r="O156" s="41">
        <v>4469</v>
      </c>
      <c r="P156" s="41" t="s">
        <v>624</v>
      </c>
      <c r="Q156" s="41" t="s">
        <v>377</v>
      </c>
      <c r="R156" s="41" t="s">
        <v>361</v>
      </c>
      <c r="S156" s="41" t="s">
        <v>359</v>
      </c>
      <c r="T156" s="41" t="s">
        <v>361</v>
      </c>
      <c r="U156" s="41" t="s">
        <v>359</v>
      </c>
      <c r="V156" s="41" t="s">
        <v>359</v>
      </c>
      <c r="W156" s="41" t="s">
        <v>1081</v>
      </c>
      <c r="X156" s="113">
        <v>22.08</v>
      </c>
      <c r="Y156" s="44">
        <v>29.38</v>
      </c>
      <c r="Z156" s="116">
        <v>21.46</v>
      </c>
      <c r="AA156" s="44">
        <v>28.59</v>
      </c>
      <c r="AB156" s="113">
        <v>21.16</v>
      </c>
      <c r="AC156" s="44">
        <v>28.2</v>
      </c>
      <c r="AD156" s="113">
        <v>21.31</v>
      </c>
      <c r="AE156" s="44">
        <v>28.39</v>
      </c>
      <c r="AF156" s="113">
        <v>19.78</v>
      </c>
      <c r="AG156" s="44">
        <v>26.42</v>
      </c>
      <c r="AH156" s="14"/>
      <c r="AI156" s="14"/>
      <c r="AJ156" s="14"/>
      <c r="AK156" s="14"/>
      <c r="AL156" s="113">
        <v>18.64</v>
      </c>
      <c r="AM156" s="44">
        <v>25.76</v>
      </c>
      <c r="AN156" s="59"/>
      <c r="AO156" s="156"/>
      <c r="AP156" s="158"/>
      <c r="AQ156" s="11">
        <v>7891268117004</v>
      </c>
      <c r="AS156" s="113">
        <v>21.17</v>
      </c>
      <c r="AT156" s="44"/>
      <c r="AU156" s="116">
        <v>20.57</v>
      </c>
      <c r="AV156" s="44"/>
      <c r="AW156" s="113">
        <v>20.28</v>
      </c>
      <c r="AX156" s="44"/>
      <c r="AY156" s="113">
        <v>20.43</v>
      </c>
      <c r="AZ156" s="44"/>
      <c r="BA156" s="113">
        <v>18.97</v>
      </c>
      <c r="BB156" s="44"/>
      <c r="BC156" s="14"/>
      <c r="BD156" s="14"/>
      <c r="BE156" s="14"/>
      <c r="BF156" s="14"/>
      <c r="BG156" s="113">
        <v>17.87</v>
      </c>
      <c r="BH156" s="44"/>
      <c r="BI156" s="59"/>
      <c r="BJ156" s="179"/>
    </row>
    <row r="157" spans="1:62" ht="14.45" customHeight="1" x14ac:dyDescent="0.25">
      <c r="A157" s="11">
        <v>7891268117011</v>
      </c>
      <c r="B157" s="11" t="s">
        <v>17</v>
      </c>
      <c r="C157" s="11" t="s">
        <v>1086</v>
      </c>
      <c r="D157" s="35" t="s">
        <v>702</v>
      </c>
      <c r="E157" s="92">
        <v>1</v>
      </c>
      <c r="F157" s="12" t="s">
        <v>34</v>
      </c>
      <c r="G157" s="12" t="s">
        <v>46</v>
      </c>
      <c r="H157" s="33" t="s">
        <v>58</v>
      </c>
      <c r="I157" s="13" t="s">
        <v>342</v>
      </c>
      <c r="J157" s="33" t="s">
        <v>63</v>
      </c>
      <c r="K157" s="41">
        <v>30049099</v>
      </c>
      <c r="L157" s="41" t="s">
        <v>360</v>
      </c>
      <c r="M157" s="41" t="s">
        <v>658</v>
      </c>
      <c r="N157" s="41" t="s">
        <v>367</v>
      </c>
      <c r="O157" s="41">
        <v>4469</v>
      </c>
      <c r="P157" s="41" t="s">
        <v>624</v>
      </c>
      <c r="Q157" s="41" t="s">
        <v>377</v>
      </c>
      <c r="R157" s="41" t="s">
        <v>361</v>
      </c>
      <c r="S157" s="41" t="s">
        <v>359</v>
      </c>
      <c r="T157" s="41" t="s">
        <v>361</v>
      </c>
      <c r="U157" s="41" t="s">
        <v>359</v>
      </c>
      <c r="V157" s="41" t="s">
        <v>359</v>
      </c>
      <c r="W157" s="41" t="s">
        <v>1081</v>
      </c>
      <c r="X157" s="113">
        <v>21.19</v>
      </c>
      <c r="Y157" s="44">
        <v>28.2</v>
      </c>
      <c r="Z157" s="116">
        <v>20.6</v>
      </c>
      <c r="AA157" s="44">
        <v>27.44</v>
      </c>
      <c r="AB157" s="113">
        <v>20.309999999999999</v>
      </c>
      <c r="AC157" s="44">
        <v>27.07</v>
      </c>
      <c r="AD157" s="113">
        <v>20.45</v>
      </c>
      <c r="AE157" s="44">
        <v>27.25</v>
      </c>
      <c r="AF157" s="113">
        <v>18.989999999999998</v>
      </c>
      <c r="AG157" s="44">
        <v>25.36</v>
      </c>
      <c r="AH157" s="14"/>
      <c r="AI157" s="14"/>
      <c r="AJ157" s="14"/>
      <c r="AK157" s="14"/>
      <c r="AL157" s="113">
        <v>17.89</v>
      </c>
      <c r="AM157" s="44">
        <v>24.73</v>
      </c>
      <c r="AN157" s="59"/>
      <c r="AO157" s="156"/>
      <c r="AP157" s="158"/>
      <c r="AQ157" s="11">
        <v>7891268117011</v>
      </c>
      <c r="AS157" s="113">
        <v>20.309999999999999</v>
      </c>
      <c r="AT157" s="44"/>
      <c r="AU157" s="116">
        <v>19.739999999999998</v>
      </c>
      <c r="AV157" s="44"/>
      <c r="AW157" s="113">
        <v>19.47</v>
      </c>
      <c r="AX157" s="44"/>
      <c r="AY157" s="113">
        <v>19.600000000000001</v>
      </c>
      <c r="AZ157" s="44"/>
      <c r="BA157" s="113">
        <v>18.2</v>
      </c>
      <c r="BB157" s="44"/>
      <c r="BC157" s="14"/>
      <c r="BD157" s="14"/>
      <c r="BE157" s="14"/>
      <c r="BF157" s="14"/>
      <c r="BG157" s="113">
        <v>17.149999999999999</v>
      </c>
      <c r="BH157" s="44"/>
      <c r="BI157" s="59"/>
      <c r="BJ157" s="179"/>
    </row>
    <row r="158" spans="1:62" s="72" customFormat="1" ht="14.45" customHeight="1" x14ac:dyDescent="0.25">
      <c r="A158" s="18">
        <v>7891045023245</v>
      </c>
      <c r="B158" s="18">
        <v>1211000950010</v>
      </c>
      <c r="C158" s="11">
        <v>522703401151317</v>
      </c>
      <c r="D158" s="35" t="s">
        <v>831</v>
      </c>
      <c r="E158" s="92">
        <v>2</v>
      </c>
      <c r="F158" s="19" t="s">
        <v>222</v>
      </c>
      <c r="G158" s="19" t="s">
        <v>223</v>
      </c>
      <c r="H158" s="32" t="s">
        <v>322</v>
      </c>
      <c r="I158" s="131" t="s">
        <v>340</v>
      </c>
      <c r="J158" s="32" t="s">
        <v>62</v>
      </c>
      <c r="K158" s="41">
        <v>30041019</v>
      </c>
      <c r="L158" s="41" t="s">
        <v>358</v>
      </c>
      <c r="M158" s="41" t="s">
        <v>364</v>
      </c>
      <c r="N158" s="41" t="s">
        <v>425</v>
      </c>
      <c r="O158" s="41" t="s">
        <v>482</v>
      </c>
      <c r="P158" s="41" t="s">
        <v>613</v>
      </c>
      <c r="Q158" s="41" t="s">
        <v>557</v>
      </c>
      <c r="R158" s="41" t="s">
        <v>361</v>
      </c>
      <c r="S158" s="41" t="s">
        <v>359</v>
      </c>
      <c r="T158" s="41" t="s">
        <v>361</v>
      </c>
      <c r="U158" s="41" t="s">
        <v>361</v>
      </c>
      <c r="V158" s="41">
        <v>90214250</v>
      </c>
      <c r="W158" s="41" t="s">
        <v>667</v>
      </c>
      <c r="X158" s="113">
        <v>100.63</v>
      </c>
      <c r="Y158" s="44">
        <v>139.12</v>
      </c>
      <c r="Z158" s="116">
        <v>98.18</v>
      </c>
      <c r="AA158" s="44">
        <v>135.72</v>
      </c>
      <c r="AB158" s="113">
        <v>96.99</v>
      </c>
      <c r="AC158" s="44">
        <v>134.08000000000001</v>
      </c>
      <c r="AD158" s="113">
        <v>97.58</v>
      </c>
      <c r="AE158" s="44">
        <v>134.9</v>
      </c>
      <c r="AF158" s="113">
        <v>91.48</v>
      </c>
      <c r="AG158" s="44">
        <v>126.47</v>
      </c>
      <c r="AH158" s="14"/>
      <c r="AI158" s="14"/>
      <c r="AJ158" s="14"/>
      <c r="AK158" s="14"/>
      <c r="AL158" s="113">
        <v>98.18</v>
      </c>
      <c r="AM158" s="44">
        <v>135.72</v>
      </c>
      <c r="AN158" s="59"/>
      <c r="AO158" s="156"/>
      <c r="AP158" s="158"/>
      <c r="AQ158" s="18">
        <v>7891045023245</v>
      </c>
      <c r="AR158"/>
      <c r="AS158" s="113">
        <v>96.45</v>
      </c>
      <c r="AT158" s="44">
        <v>133.34</v>
      </c>
      <c r="AU158" s="116">
        <v>94.1</v>
      </c>
      <c r="AV158" s="44">
        <v>130.09</v>
      </c>
      <c r="AW158" s="113">
        <v>92.97</v>
      </c>
      <c r="AX158" s="44">
        <v>128.53</v>
      </c>
      <c r="AY158" s="113">
        <v>93.53</v>
      </c>
      <c r="AZ158" s="44">
        <v>129.30000000000001</v>
      </c>
      <c r="BA158" s="113">
        <v>87.68</v>
      </c>
      <c r="BB158" s="44">
        <v>121.21</v>
      </c>
      <c r="BC158" s="14"/>
      <c r="BD158" s="14"/>
      <c r="BE158" s="14"/>
      <c r="BF158" s="14"/>
      <c r="BG158" s="113">
        <v>94.1</v>
      </c>
      <c r="BH158" s="44">
        <v>130.09</v>
      </c>
      <c r="BI158" s="59"/>
      <c r="BJ158" s="179"/>
    </row>
    <row r="159" spans="1:62" ht="14.45" customHeight="1" x14ac:dyDescent="0.25">
      <c r="A159" s="18">
        <v>7891045008914</v>
      </c>
      <c r="B159" s="18">
        <v>1211000950037</v>
      </c>
      <c r="C159" s="11">
        <v>522703402156312</v>
      </c>
      <c r="D159" s="35" t="s">
        <v>832</v>
      </c>
      <c r="E159" s="92">
        <v>2</v>
      </c>
      <c r="F159" s="19" t="s">
        <v>222</v>
      </c>
      <c r="G159" s="19" t="s">
        <v>224</v>
      </c>
      <c r="H159" s="32" t="s">
        <v>322</v>
      </c>
      <c r="I159" s="131" t="s">
        <v>340</v>
      </c>
      <c r="J159" s="32" t="s">
        <v>62</v>
      </c>
      <c r="K159" s="41">
        <v>30041019</v>
      </c>
      <c r="L159" s="41" t="s">
        <v>358</v>
      </c>
      <c r="M159" s="41" t="s">
        <v>364</v>
      </c>
      <c r="N159" s="41" t="s">
        <v>425</v>
      </c>
      <c r="O159" s="41" t="s">
        <v>482</v>
      </c>
      <c r="P159" s="41" t="s">
        <v>613</v>
      </c>
      <c r="Q159" s="41" t="s">
        <v>557</v>
      </c>
      <c r="R159" s="41" t="s">
        <v>361</v>
      </c>
      <c r="S159" s="41" t="s">
        <v>359</v>
      </c>
      <c r="T159" s="41" t="s">
        <v>361</v>
      </c>
      <c r="U159" s="41" t="s">
        <v>361</v>
      </c>
      <c r="V159" s="41">
        <v>90214269</v>
      </c>
      <c r="W159" s="41" t="s">
        <v>667</v>
      </c>
      <c r="X159" s="113">
        <v>161.15</v>
      </c>
      <c r="Y159" s="44">
        <v>222.78</v>
      </c>
      <c r="Z159" s="116">
        <v>157.22</v>
      </c>
      <c r="AA159" s="44">
        <v>217.34</v>
      </c>
      <c r="AB159" s="113">
        <v>155.32</v>
      </c>
      <c r="AC159" s="44">
        <v>214.72</v>
      </c>
      <c r="AD159" s="113">
        <v>156.26</v>
      </c>
      <c r="AE159" s="44">
        <v>216.02</v>
      </c>
      <c r="AF159" s="113">
        <v>146.5</v>
      </c>
      <c r="AG159" s="44">
        <v>202.53</v>
      </c>
      <c r="AH159" s="14"/>
      <c r="AI159" s="14"/>
      <c r="AJ159" s="14"/>
      <c r="AK159" s="14"/>
      <c r="AL159" s="113">
        <v>157.22</v>
      </c>
      <c r="AM159" s="44">
        <v>217.34</v>
      </c>
      <c r="AN159" s="59"/>
      <c r="AO159" s="156"/>
      <c r="AP159" s="158"/>
      <c r="AQ159" s="18">
        <v>7891045008914</v>
      </c>
      <c r="AS159" s="113">
        <v>154.46</v>
      </c>
      <c r="AT159" s="44">
        <v>213.53</v>
      </c>
      <c r="AU159" s="116">
        <v>150.69</v>
      </c>
      <c r="AV159" s="44">
        <v>208.32</v>
      </c>
      <c r="AW159" s="113">
        <v>148.87</v>
      </c>
      <c r="AX159" s="44">
        <v>205.8</v>
      </c>
      <c r="AY159" s="113">
        <v>149.78</v>
      </c>
      <c r="AZ159" s="44">
        <v>207.06</v>
      </c>
      <c r="BA159" s="113">
        <v>140.41999999999999</v>
      </c>
      <c r="BB159" s="44">
        <v>194.12</v>
      </c>
      <c r="BC159" s="14"/>
      <c r="BD159" s="14"/>
      <c r="BE159" s="14"/>
      <c r="BF159" s="14"/>
      <c r="BG159" s="113">
        <v>150.69</v>
      </c>
      <c r="BH159" s="44">
        <v>208.32</v>
      </c>
      <c r="BI159" s="59"/>
      <c r="BJ159" s="179"/>
    </row>
    <row r="160" spans="1:62" ht="14.45" customHeight="1" x14ac:dyDescent="0.25">
      <c r="A160" s="11">
        <v>7891268104721</v>
      </c>
      <c r="B160" s="11">
        <v>1211003830016</v>
      </c>
      <c r="C160" s="11">
        <v>522717110063717</v>
      </c>
      <c r="D160" s="35" t="s">
        <v>829</v>
      </c>
      <c r="E160" s="92">
        <v>3</v>
      </c>
      <c r="F160" s="20" t="s">
        <v>219</v>
      </c>
      <c r="G160" s="20" t="s">
        <v>220</v>
      </c>
      <c r="H160" s="33" t="s">
        <v>321</v>
      </c>
      <c r="I160" s="131" t="s">
        <v>340</v>
      </c>
      <c r="J160" s="33" t="s">
        <v>62</v>
      </c>
      <c r="K160" s="41">
        <v>30042099</v>
      </c>
      <c r="L160" s="41" t="s">
        <v>358</v>
      </c>
      <c r="M160" s="41" t="s">
        <v>364</v>
      </c>
      <c r="N160" s="41" t="s">
        <v>424</v>
      </c>
      <c r="O160" s="41" t="s">
        <v>481</v>
      </c>
      <c r="P160" s="41" t="s">
        <v>595</v>
      </c>
      <c r="Q160" s="41" t="s">
        <v>556</v>
      </c>
      <c r="R160" s="41" t="s">
        <v>361</v>
      </c>
      <c r="S160" s="41" t="s">
        <v>359</v>
      </c>
      <c r="T160" s="41" t="s">
        <v>361</v>
      </c>
      <c r="U160" s="41" t="s">
        <v>361</v>
      </c>
      <c r="V160" s="41">
        <v>90133471</v>
      </c>
      <c r="W160" s="41" t="s">
        <v>667</v>
      </c>
      <c r="X160" s="113">
        <v>6.87</v>
      </c>
      <c r="Y160" s="44">
        <v>9.5</v>
      </c>
      <c r="Z160" s="116">
        <v>6.7</v>
      </c>
      <c r="AA160" s="44">
        <v>9.26</v>
      </c>
      <c r="AB160" s="113">
        <v>6.62</v>
      </c>
      <c r="AC160" s="44">
        <v>9.15</v>
      </c>
      <c r="AD160" s="113">
        <v>6.66</v>
      </c>
      <c r="AE160" s="44">
        <v>9.2100000000000009</v>
      </c>
      <c r="AF160" s="113">
        <v>6.24</v>
      </c>
      <c r="AG160" s="44">
        <v>8.6300000000000008</v>
      </c>
      <c r="AH160" s="14"/>
      <c r="AI160" s="14"/>
      <c r="AJ160" s="14"/>
      <c r="AK160" s="14"/>
      <c r="AL160" s="113">
        <v>6.7</v>
      </c>
      <c r="AM160" s="44">
        <v>9.26</v>
      </c>
      <c r="AN160" s="59"/>
      <c r="AO160" s="156"/>
      <c r="AP160" s="158"/>
      <c r="AQ160" s="11">
        <v>7891268104721</v>
      </c>
      <c r="AS160" s="113">
        <v>6.58</v>
      </c>
      <c r="AT160" s="44">
        <v>9.1</v>
      </c>
      <c r="AU160" s="116">
        <v>6.42</v>
      </c>
      <c r="AV160" s="44">
        <v>8.8800000000000008</v>
      </c>
      <c r="AW160" s="113">
        <v>6.34</v>
      </c>
      <c r="AX160" s="44">
        <v>8.76</v>
      </c>
      <c r="AY160" s="113">
        <v>6.38</v>
      </c>
      <c r="AZ160" s="44">
        <v>8.82</v>
      </c>
      <c r="BA160" s="113">
        <v>5.98</v>
      </c>
      <c r="BB160" s="44">
        <v>8.27</v>
      </c>
      <c r="BC160" s="14"/>
      <c r="BD160" s="14"/>
      <c r="BE160" s="14"/>
      <c r="BF160" s="14"/>
      <c r="BG160" s="113">
        <v>6.42</v>
      </c>
      <c r="BH160" s="44">
        <v>8.8800000000000008</v>
      </c>
      <c r="BI160" s="59"/>
      <c r="BJ160" s="179"/>
    </row>
    <row r="161" spans="1:62" s="72" customFormat="1" ht="14.45" customHeight="1" x14ac:dyDescent="0.25">
      <c r="A161" s="11">
        <v>7891268105247</v>
      </c>
      <c r="B161" s="11">
        <v>1211003830024</v>
      </c>
      <c r="C161" s="11">
        <v>522717110063817</v>
      </c>
      <c r="D161" s="35" t="s">
        <v>830</v>
      </c>
      <c r="E161" s="92">
        <v>1</v>
      </c>
      <c r="F161" s="20" t="s">
        <v>219</v>
      </c>
      <c r="G161" s="20" t="s">
        <v>221</v>
      </c>
      <c r="H161" s="33" t="s">
        <v>321</v>
      </c>
      <c r="I161" s="131" t="s">
        <v>340</v>
      </c>
      <c r="J161" s="33" t="s">
        <v>62</v>
      </c>
      <c r="K161" s="41">
        <v>30042099</v>
      </c>
      <c r="L161" s="41" t="s">
        <v>358</v>
      </c>
      <c r="M161" s="41" t="s">
        <v>364</v>
      </c>
      <c r="N161" s="41" t="s">
        <v>424</v>
      </c>
      <c r="O161" s="41" t="s">
        <v>481</v>
      </c>
      <c r="P161" s="41" t="s">
        <v>595</v>
      </c>
      <c r="Q161" s="41" t="s">
        <v>556</v>
      </c>
      <c r="R161" s="41" t="s">
        <v>361</v>
      </c>
      <c r="S161" s="41" t="s">
        <v>359</v>
      </c>
      <c r="T161" s="41" t="s">
        <v>361</v>
      </c>
      <c r="U161" s="41" t="s">
        <v>361</v>
      </c>
      <c r="V161" s="41">
        <v>90133480</v>
      </c>
      <c r="W161" s="41" t="s">
        <v>667</v>
      </c>
      <c r="X161" s="113">
        <v>12.61</v>
      </c>
      <c r="Y161" s="44">
        <v>17.43</v>
      </c>
      <c r="Z161" s="116">
        <v>12.3</v>
      </c>
      <c r="AA161" s="44">
        <v>17.010000000000002</v>
      </c>
      <c r="AB161" s="113">
        <v>12.15</v>
      </c>
      <c r="AC161" s="44">
        <v>16.8</v>
      </c>
      <c r="AD161" s="113">
        <v>12.23</v>
      </c>
      <c r="AE161" s="44">
        <v>16.91</v>
      </c>
      <c r="AF161" s="113">
        <v>11.46</v>
      </c>
      <c r="AG161" s="44">
        <v>15.84</v>
      </c>
      <c r="AH161" s="14"/>
      <c r="AI161" s="14"/>
      <c r="AJ161" s="14"/>
      <c r="AK161" s="14"/>
      <c r="AL161" s="113">
        <v>12.3</v>
      </c>
      <c r="AM161" s="44">
        <v>17.010000000000002</v>
      </c>
      <c r="AN161" s="59"/>
      <c r="AO161" s="156"/>
      <c r="AP161" s="158"/>
      <c r="AQ161" s="11">
        <v>7891268105247</v>
      </c>
      <c r="AR161"/>
      <c r="AS161" s="113">
        <v>12.08</v>
      </c>
      <c r="AT161" s="44">
        <v>16.7</v>
      </c>
      <c r="AU161" s="116">
        <v>11.79</v>
      </c>
      <c r="AV161" s="44">
        <v>16.29</v>
      </c>
      <c r="AW161" s="113">
        <v>11.65</v>
      </c>
      <c r="AX161" s="44">
        <v>16.09</v>
      </c>
      <c r="AY161" s="113">
        <v>11.72</v>
      </c>
      <c r="AZ161" s="44">
        <v>16.2</v>
      </c>
      <c r="BA161" s="113">
        <v>10.99</v>
      </c>
      <c r="BB161" s="44">
        <v>15.19</v>
      </c>
      <c r="BC161" s="14"/>
      <c r="BD161" s="14"/>
      <c r="BE161" s="14"/>
      <c r="BF161" s="14"/>
      <c r="BG161" s="113">
        <v>11.79</v>
      </c>
      <c r="BH161" s="44">
        <v>16.29</v>
      </c>
      <c r="BI161" s="59"/>
      <c r="BJ161" s="179"/>
    </row>
    <row r="162" spans="1:62" s="72" customFormat="1" ht="14.45" customHeight="1" x14ac:dyDescent="0.25">
      <c r="A162" s="18">
        <v>7891045007702</v>
      </c>
      <c r="B162" s="18">
        <v>1211002280055</v>
      </c>
      <c r="C162" s="11">
        <v>522709903114311</v>
      </c>
      <c r="D162" s="35" t="s">
        <v>934</v>
      </c>
      <c r="E162" s="92">
        <v>3</v>
      </c>
      <c r="F162" s="19" t="s">
        <v>227</v>
      </c>
      <c r="G162" s="19" t="s">
        <v>996</v>
      </c>
      <c r="H162" s="32" t="s">
        <v>323</v>
      </c>
      <c r="I162" s="13" t="s">
        <v>340</v>
      </c>
      <c r="J162" s="32" t="s">
        <v>62</v>
      </c>
      <c r="K162" s="41">
        <v>30043939</v>
      </c>
      <c r="L162" s="41" t="s">
        <v>358</v>
      </c>
      <c r="M162" s="41" t="s">
        <v>364</v>
      </c>
      <c r="N162" s="41" t="s">
        <v>426</v>
      </c>
      <c r="O162" s="41" t="s">
        <v>483</v>
      </c>
      <c r="P162" s="41" t="s">
        <v>614</v>
      </c>
      <c r="Q162" s="41" t="s">
        <v>558</v>
      </c>
      <c r="R162" s="41" t="s">
        <v>361</v>
      </c>
      <c r="S162" s="41" t="s">
        <v>359</v>
      </c>
      <c r="T162" s="41" t="s">
        <v>361</v>
      </c>
      <c r="U162" s="41" t="s">
        <v>361</v>
      </c>
      <c r="V162" s="70">
        <v>90214285</v>
      </c>
      <c r="W162" s="41" t="s">
        <v>667</v>
      </c>
      <c r="X162" s="113">
        <v>63.53</v>
      </c>
      <c r="Y162" s="44">
        <v>87.83</v>
      </c>
      <c r="Z162" s="116">
        <v>61.98</v>
      </c>
      <c r="AA162" s="44">
        <v>85.69</v>
      </c>
      <c r="AB162" s="113">
        <v>61.24</v>
      </c>
      <c r="AC162" s="44">
        <v>84.66</v>
      </c>
      <c r="AD162" s="113">
        <v>61.61</v>
      </c>
      <c r="AE162" s="44">
        <v>85.17</v>
      </c>
      <c r="AF162" s="113">
        <v>57.76</v>
      </c>
      <c r="AG162" s="44">
        <v>79.849999999999994</v>
      </c>
      <c r="AH162" s="14"/>
      <c r="AI162" s="14"/>
      <c r="AJ162" s="14"/>
      <c r="AK162" s="14"/>
      <c r="AL162" s="113">
        <v>61.98</v>
      </c>
      <c r="AM162" s="44">
        <v>85.69</v>
      </c>
      <c r="AN162" s="59"/>
      <c r="AO162" s="156"/>
      <c r="AP162" s="158"/>
      <c r="AQ162" s="18">
        <v>7891045007702</v>
      </c>
      <c r="AR162"/>
      <c r="AS162" s="113">
        <v>60.9</v>
      </c>
      <c r="AT162" s="44">
        <v>84.19</v>
      </c>
      <c r="AU162" s="116">
        <v>59.41</v>
      </c>
      <c r="AV162" s="44">
        <v>82.13</v>
      </c>
      <c r="AW162" s="113">
        <v>58.69</v>
      </c>
      <c r="AX162" s="44">
        <v>81.14</v>
      </c>
      <c r="AY162" s="113">
        <v>59.05</v>
      </c>
      <c r="AZ162" s="44">
        <v>81.63</v>
      </c>
      <c r="BA162" s="113">
        <v>55.36</v>
      </c>
      <c r="BB162" s="44">
        <v>76.53</v>
      </c>
      <c r="BC162" s="14"/>
      <c r="BD162" s="14"/>
      <c r="BE162" s="14"/>
      <c r="BF162" s="14"/>
      <c r="BG162" s="113">
        <v>59.41</v>
      </c>
      <c r="BH162" s="44">
        <v>82.13</v>
      </c>
      <c r="BI162" s="59"/>
      <c r="BJ162" s="179"/>
    </row>
    <row r="163" spans="1:62" ht="14.45" customHeight="1" x14ac:dyDescent="0.25">
      <c r="A163" s="18">
        <v>7891045007719</v>
      </c>
      <c r="B163" s="18">
        <v>1211002280063</v>
      </c>
      <c r="C163" s="11">
        <v>522709904110318</v>
      </c>
      <c r="D163" s="35" t="s">
        <v>833</v>
      </c>
      <c r="E163" s="92">
        <v>3</v>
      </c>
      <c r="F163" s="19" t="s">
        <v>225</v>
      </c>
      <c r="G163" s="19" t="s">
        <v>226</v>
      </c>
      <c r="H163" s="32" t="s">
        <v>323</v>
      </c>
      <c r="I163" s="13" t="s">
        <v>340</v>
      </c>
      <c r="J163" s="32" t="s">
        <v>62</v>
      </c>
      <c r="K163" s="41">
        <v>30043939</v>
      </c>
      <c r="L163" s="41" t="s">
        <v>358</v>
      </c>
      <c r="M163" s="41" t="s">
        <v>364</v>
      </c>
      <c r="N163" s="41" t="s">
        <v>426</v>
      </c>
      <c r="O163" s="41" t="s">
        <v>483</v>
      </c>
      <c r="P163" s="41" t="s">
        <v>614</v>
      </c>
      <c r="Q163" s="41" t="s">
        <v>558</v>
      </c>
      <c r="R163" s="41" t="s">
        <v>361</v>
      </c>
      <c r="S163" s="41" t="s">
        <v>359</v>
      </c>
      <c r="T163" s="41" t="s">
        <v>361</v>
      </c>
      <c r="U163" s="41" t="s">
        <v>361</v>
      </c>
      <c r="V163" s="70">
        <v>90214293</v>
      </c>
      <c r="W163" s="41" t="s">
        <v>667</v>
      </c>
      <c r="X163" s="113">
        <v>63.53</v>
      </c>
      <c r="Y163" s="44">
        <v>87.83</v>
      </c>
      <c r="Z163" s="116">
        <v>61.98</v>
      </c>
      <c r="AA163" s="44">
        <v>85.69</v>
      </c>
      <c r="AB163" s="113">
        <v>61.24</v>
      </c>
      <c r="AC163" s="44">
        <v>84.66</v>
      </c>
      <c r="AD163" s="113">
        <v>61.61</v>
      </c>
      <c r="AE163" s="44">
        <v>85.17</v>
      </c>
      <c r="AF163" s="113">
        <v>57.76</v>
      </c>
      <c r="AG163" s="44">
        <v>79.849999999999994</v>
      </c>
      <c r="AH163" s="14"/>
      <c r="AI163" s="14"/>
      <c r="AJ163" s="14"/>
      <c r="AK163" s="14"/>
      <c r="AL163" s="113">
        <v>61.98</v>
      </c>
      <c r="AM163" s="44">
        <v>85.69</v>
      </c>
      <c r="AN163" s="59"/>
      <c r="AO163" s="156"/>
      <c r="AP163" s="158"/>
      <c r="AQ163" s="18">
        <v>7891045007719</v>
      </c>
      <c r="AS163" s="113">
        <v>60.9</v>
      </c>
      <c r="AT163" s="44">
        <v>84.19</v>
      </c>
      <c r="AU163" s="116">
        <v>59.41</v>
      </c>
      <c r="AV163" s="44">
        <v>82.13</v>
      </c>
      <c r="AW163" s="113">
        <v>58.69</v>
      </c>
      <c r="AX163" s="44">
        <v>81.14</v>
      </c>
      <c r="AY163" s="113">
        <v>59.05</v>
      </c>
      <c r="AZ163" s="44">
        <v>81.63</v>
      </c>
      <c r="BA163" s="113">
        <v>55.36</v>
      </c>
      <c r="BB163" s="44">
        <v>76.53</v>
      </c>
      <c r="BC163" s="14"/>
      <c r="BD163" s="14"/>
      <c r="BE163" s="14"/>
      <c r="BF163" s="14"/>
      <c r="BG163" s="113">
        <v>59.41</v>
      </c>
      <c r="BH163" s="44">
        <v>82.13</v>
      </c>
      <c r="BI163" s="59"/>
      <c r="BJ163" s="179"/>
    </row>
    <row r="164" spans="1:62" ht="14.45" customHeight="1" x14ac:dyDescent="0.25">
      <c r="A164" s="18">
        <v>7891268101010</v>
      </c>
      <c r="B164" s="18">
        <v>1211003560019</v>
      </c>
      <c r="C164" s="11">
        <v>522717090058117</v>
      </c>
      <c r="D164" s="35" t="s">
        <v>834</v>
      </c>
      <c r="E164" s="92">
        <v>1</v>
      </c>
      <c r="F164" s="19" t="s">
        <v>228</v>
      </c>
      <c r="G164" s="19" t="s">
        <v>229</v>
      </c>
      <c r="H164" s="32" t="s">
        <v>324</v>
      </c>
      <c r="I164" s="13" t="s">
        <v>340</v>
      </c>
      <c r="J164" s="32" t="s">
        <v>63</v>
      </c>
      <c r="K164" s="41">
        <v>30049079</v>
      </c>
      <c r="L164" s="41" t="s">
        <v>358</v>
      </c>
      <c r="M164" s="41" t="s">
        <v>364</v>
      </c>
      <c r="N164" s="41" t="s">
        <v>427</v>
      </c>
      <c r="O164" s="41" t="s">
        <v>484</v>
      </c>
      <c r="P164" s="41" t="s">
        <v>615</v>
      </c>
      <c r="Q164" s="41" t="s">
        <v>559</v>
      </c>
      <c r="R164" s="41" t="s">
        <v>361</v>
      </c>
      <c r="S164" s="41" t="s">
        <v>359</v>
      </c>
      <c r="T164" s="41" t="s">
        <v>361</v>
      </c>
      <c r="U164" s="41" t="s">
        <v>361</v>
      </c>
      <c r="V164" s="41">
        <v>90133501</v>
      </c>
      <c r="W164" s="41" t="s">
        <v>671</v>
      </c>
      <c r="X164" s="113">
        <v>37.35</v>
      </c>
      <c r="Y164" s="44">
        <v>49.71</v>
      </c>
      <c r="Z164" s="116">
        <v>36.299999999999997</v>
      </c>
      <c r="AA164" s="44">
        <v>48.36</v>
      </c>
      <c r="AB164" s="113">
        <v>35.79</v>
      </c>
      <c r="AC164" s="44">
        <v>47.71</v>
      </c>
      <c r="AD164" s="113">
        <v>36.04</v>
      </c>
      <c r="AE164" s="44">
        <v>48.03</v>
      </c>
      <c r="AF164" s="113">
        <v>33.47</v>
      </c>
      <c r="AG164" s="44">
        <v>44.71</v>
      </c>
      <c r="AH164" s="14"/>
      <c r="AI164" s="14"/>
      <c r="AJ164" s="14"/>
      <c r="AK164" s="14"/>
      <c r="AL164" s="113">
        <v>31.54</v>
      </c>
      <c r="AM164" s="44">
        <v>43.6</v>
      </c>
      <c r="AN164" s="59"/>
      <c r="AO164" s="156"/>
      <c r="AP164" s="158"/>
      <c r="AQ164" s="18">
        <v>7891268101010</v>
      </c>
      <c r="AS164" s="113">
        <v>35.799999999999997</v>
      </c>
      <c r="AT164" s="44">
        <v>47.65</v>
      </c>
      <c r="AU164" s="116">
        <v>34.79</v>
      </c>
      <c r="AV164" s="44">
        <v>46.35</v>
      </c>
      <c r="AW164" s="113">
        <v>34.31</v>
      </c>
      <c r="AX164" s="44">
        <v>45.73</v>
      </c>
      <c r="AY164" s="113">
        <v>34.549999999999997</v>
      </c>
      <c r="AZ164" s="44">
        <v>46.04</v>
      </c>
      <c r="BA164" s="113">
        <v>32.08</v>
      </c>
      <c r="BB164" s="44">
        <v>42.85</v>
      </c>
      <c r="BC164" s="14"/>
      <c r="BD164" s="14"/>
      <c r="BE164" s="14"/>
      <c r="BF164" s="14"/>
      <c r="BG164" s="113">
        <v>30.23</v>
      </c>
      <c r="BH164" s="44">
        <v>41.79</v>
      </c>
      <c r="BI164" s="59"/>
      <c r="BJ164" s="179"/>
    </row>
    <row r="165" spans="1:62" ht="14.45" customHeight="1" x14ac:dyDescent="0.25">
      <c r="A165" s="11">
        <v>7891268107302</v>
      </c>
      <c r="B165" s="11">
        <v>1211004230012</v>
      </c>
      <c r="C165" s="11">
        <v>522718040079717</v>
      </c>
      <c r="D165" s="35" t="s">
        <v>835</v>
      </c>
      <c r="E165" s="92">
        <v>2</v>
      </c>
      <c r="F165" s="12" t="s">
        <v>230</v>
      </c>
      <c r="G165" s="12" t="s">
        <v>231</v>
      </c>
      <c r="H165" s="33" t="s">
        <v>325</v>
      </c>
      <c r="I165" s="13" t="s">
        <v>340</v>
      </c>
      <c r="J165" s="33" t="s">
        <v>63</v>
      </c>
      <c r="K165" s="41">
        <v>30042099</v>
      </c>
      <c r="L165" s="41" t="s">
        <v>358</v>
      </c>
      <c r="M165" s="41" t="s">
        <v>364</v>
      </c>
      <c r="N165" s="41" t="s">
        <v>428</v>
      </c>
      <c r="O165" s="41" t="s">
        <v>485</v>
      </c>
      <c r="P165" s="41" t="s">
        <v>616</v>
      </c>
      <c r="Q165" s="41" t="s">
        <v>560</v>
      </c>
      <c r="R165" s="41" t="s">
        <v>657</v>
      </c>
      <c r="S165" s="41" t="s">
        <v>359</v>
      </c>
      <c r="T165" s="41" t="s">
        <v>361</v>
      </c>
      <c r="U165" s="41" t="s">
        <v>361</v>
      </c>
      <c r="V165" s="41">
        <v>90133617</v>
      </c>
      <c r="W165" s="41" t="s">
        <v>671</v>
      </c>
      <c r="X165" s="113">
        <v>30.57</v>
      </c>
      <c r="Y165" s="44">
        <v>40.69</v>
      </c>
      <c r="Z165" s="116">
        <v>29.71</v>
      </c>
      <c r="AA165" s="44">
        <v>39.590000000000003</v>
      </c>
      <c r="AB165" s="113">
        <v>29.3</v>
      </c>
      <c r="AC165" s="44">
        <v>39.049999999999997</v>
      </c>
      <c r="AD165" s="113">
        <v>29.51</v>
      </c>
      <c r="AE165" s="44">
        <v>39.33</v>
      </c>
      <c r="AF165" s="113">
        <v>27.4</v>
      </c>
      <c r="AG165" s="44">
        <v>36.6</v>
      </c>
      <c r="AH165" s="14"/>
      <c r="AI165" s="14"/>
      <c r="AJ165" s="14"/>
      <c r="AK165" s="14"/>
      <c r="AL165" s="113">
        <v>25.81</v>
      </c>
      <c r="AM165" s="44">
        <v>35.68</v>
      </c>
      <c r="AN165" s="59"/>
      <c r="AO165" s="156"/>
      <c r="AP165" s="158"/>
      <c r="AQ165" s="11">
        <v>7891268107302</v>
      </c>
      <c r="AS165" s="113">
        <v>29.3</v>
      </c>
      <c r="AT165" s="44">
        <v>39</v>
      </c>
      <c r="AU165" s="116">
        <v>28.48</v>
      </c>
      <c r="AV165" s="44">
        <v>37.94</v>
      </c>
      <c r="AW165" s="113">
        <v>28.08</v>
      </c>
      <c r="AX165" s="44">
        <v>37.43</v>
      </c>
      <c r="AY165" s="113">
        <v>28.28</v>
      </c>
      <c r="AZ165" s="44">
        <v>37.69</v>
      </c>
      <c r="BA165" s="113">
        <v>26.26</v>
      </c>
      <c r="BB165" s="44">
        <v>35.08</v>
      </c>
      <c r="BC165" s="14"/>
      <c r="BD165" s="14"/>
      <c r="BE165" s="14"/>
      <c r="BF165" s="14"/>
      <c r="BG165" s="113">
        <v>24.75</v>
      </c>
      <c r="BH165" s="44">
        <v>34.22</v>
      </c>
      <c r="BI165" s="59"/>
      <c r="BJ165" s="179"/>
    </row>
    <row r="166" spans="1:62" ht="14.45" customHeight="1" x14ac:dyDescent="0.25">
      <c r="A166" s="11">
        <v>7891268107326</v>
      </c>
      <c r="B166" s="11">
        <v>1211004230039</v>
      </c>
      <c r="C166" s="11">
        <v>522718040079817</v>
      </c>
      <c r="D166" s="35" t="s">
        <v>836</v>
      </c>
      <c r="E166" s="92">
        <v>3</v>
      </c>
      <c r="F166" s="12" t="s">
        <v>230</v>
      </c>
      <c r="G166" s="12" t="s">
        <v>232</v>
      </c>
      <c r="H166" s="33" t="s">
        <v>325</v>
      </c>
      <c r="I166" s="13" t="s">
        <v>340</v>
      </c>
      <c r="J166" s="33" t="s">
        <v>63</v>
      </c>
      <c r="K166" s="41">
        <v>30042099</v>
      </c>
      <c r="L166" s="41" t="s">
        <v>358</v>
      </c>
      <c r="M166" s="41" t="s">
        <v>364</v>
      </c>
      <c r="N166" s="41" t="s">
        <v>428</v>
      </c>
      <c r="O166" s="41" t="s">
        <v>485</v>
      </c>
      <c r="P166" s="41" t="s">
        <v>616</v>
      </c>
      <c r="Q166" s="41" t="s">
        <v>560</v>
      </c>
      <c r="R166" s="41" t="s">
        <v>657</v>
      </c>
      <c r="S166" s="41" t="s">
        <v>359</v>
      </c>
      <c r="T166" s="41" t="s">
        <v>361</v>
      </c>
      <c r="U166" s="41" t="s">
        <v>361</v>
      </c>
      <c r="V166" s="41">
        <v>90133625</v>
      </c>
      <c r="W166" s="41" t="s">
        <v>671</v>
      </c>
      <c r="X166" s="113">
        <v>51.91</v>
      </c>
      <c r="Y166" s="44">
        <v>69.09</v>
      </c>
      <c r="Z166" s="116">
        <v>50.45</v>
      </c>
      <c r="AA166" s="44">
        <v>67.22</v>
      </c>
      <c r="AB166" s="113">
        <v>49.75</v>
      </c>
      <c r="AC166" s="44">
        <v>66.31</v>
      </c>
      <c r="AD166" s="113">
        <v>50.1</v>
      </c>
      <c r="AE166" s="44">
        <v>66.760000000000005</v>
      </c>
      <c r="AF166" s="113">
        <v>46.53</v>
      </c>
      <c r="AG166" s="44">
        <v>62.15</v>
      </c>
      <c r="AH166" s="14"/>
      <c r="AI166" s="14"/>
      <c r="AJ166" s="14"/>
      <c r="AK166" s="14"/>
      <c r="AL166" s="113">
        <v>43.83</v>
      </c>
      <c r="AM166" s="44">
        <v>60.59</v>
      </c>
      <c r="AN166" s="59"/>
      <c r="AO166" s="156"/>
      <c r="AP166" s="158"/>
      <c r="AQ166" s="11">
        <v>7891268107326</v>
      </c>
      <c r="AS166" s="113">
        <v>49.76</v>
      </c>
      <c r="AT166" s="44">
        <v>66.23</v>
      </c>
      <c r="AU166" s="116">
        <v>48.36</v>
      </c>
      <c r="AV166" s="44">
        <v>64.430000000000007</v>
      </c>
      <c r="AW166" s="113">
        <v>47.69</v>
      </c>
      <c r="AX166" s="44">
        <v>63.57</v>
      </c>
      <c r="AY166" s="113">
        <v>48.02</v>
      </c>
      <c r="AZ166" s="44">
        <v>63.99</v>
      </c>
      <c r="BA166" s="113">
        <v>44.6</v>
      </c>
      <c r="BB166" s="44">
        <v>59.58</v>
      </c>
      <c r="BC166" s="14"/>
      <c r="BD166" s="14"/>
      <c r="BE166" s="14"/>
      <c r="BF166" s="14"/>
      <c r="BG166" s="113">
        <v>42.02</v>
      </c>
      <c r="BH166" s="44">
        <v>58.09</v>
      </c>
      <c r="BI166" s="59"/>
      <c r="BJ166" s="179"/>
    </row>
    <row r="167" spans="1:62" ht="14.45" customHeight="1" x14ac:dyDescent="0.25">
      <c r="A167" s="18">
        <v>7891045008389</v>
      </c>
      <c r="B167" s="18">
        <v>1211002630013</v>
      </c>
      <c r="C167" s="11">
        <v>522710001153315</v>
      </c>
      <c r="D167" s="35" t="s">
        <v>935</v>
      </c>
      <c r="E167" s="92">
        <v>3</v>
      </c>
      <c r="F167" s="19" t="s">
        <v>233</v>
      </c>
      <c r="G167" s="19" t="s">
        <v>995</v>
      </c>
      <c r="H167" s="32" t="s">
        <v>326</v>
      </c>
      <c r="I167" s="13" t="s">
        <v>340</v>
      </c>
      <c r="J167" s="32" t="s">
        <v>62</v>
      </c>
      <c r="K167" s="41">
        <v>30042099</v>
      </c>
      <c r="L167" s="41" t="s">
        <v>358</v>
      </c>
      <c r="M167" s="41" t="s">
        <v>364</v>
      </c>
      <c r="N167" s="41" t="s">
        <v>429</v>
      </c>
      <c r="O167" s="41" t="s">
        <v>486</v>
      </c>
      <c r="P167" s="41" t="s">
        <v>510</v>
      </c>
      <c r="Q167" s="41" t="s">
        <v>561</v>
      </c>
      <c r="R167" s="41" t="s">
        <v>361</v>
      </c>
      <c r="S167" s="41" t="s">
        <v>359</v>
      </c>
      <c r="T167" s="41" t="s">
        <v>361</v>
      </c>
      <c r="U167" s="41" t="s">
        <v>361</v>
      </c>
      <c r="V167" s="41">
        <v>90214331</v>
      </c>
      <c r="W167" s="41" t="s">
        <v>667</v>
      </c>
      <c r="X167" s="113">
        <v>1984.67</v>
      </c>
      <c r="Y167" s="44">
        <v>2743.69</v>
      </c>
      <c r="Z167" s="116">
        <v>1936.26</v>
      </c>
      <c r="AA167" s="44">
        <v>2676.77</v>
      </c>
      <c r="AB167" s="113">
        <v>1912.93</v>
      </c>
      <c r="AC167" s="44">
        <v>2644.51</v>
      </c>
      <c r="AD167" s="113">
        <v>1924.52</v>
      </c>
      <c r="AE167" s="44">
        <v>2660.54</v>
      </c>
      <c r="AF167" s="113">
        <v>1804.24</v>
      </c>
      <c r="AG167" s="44">
        <v>2494.2600000000002</v>
      </c>
      <c r="AH167" s="14"/>
      <c r="AI167" s="14"/>
      <c r="AJ167" s="14"/>
      <c r="AK167" s="14"/>
      <c r="AL167" s="113">
        <v>1936.26</v>
      </c>
      <c r="AM167" s="44">
        <v>2676.77</v>
      </c>
      <c r="AN167" s="59"/>
      <c r="AO167" s="156"/>
      <c r="AP167" s="158"/>
      <c r="AQ167" s="18">
        <v>7891045008389</v>
      </c>
      <c r="AS167" s="113">
        <v>1902.3</v>
      </c>
      <c r="AT167" s="44">
        <v>2629.82</v>
      </c>
      <c r="AU167" s="116">
        <v>1855.9</v>
      </c>
      <c r="AV167" s="44">
        <v>2565.67</v>
      </c>
      <c r="AW167" s="113">
        <v>1833.54</v>
      </c>
      <c r="AX167" s="44">
        <v>2534.7600000000002</v>
      </c>
      <c r="AY167" s="113">
        <v>1844.65</v>
      </c>
      <c r="AZ167" s="44">
        <v>2550.12</v>
      </c>
      <c r="BA167" s="113">
        <v>1729.36</v>
      </c>
      <c r="BB167" s="44">
        <v>2390.7399999999998</v>
      </c>
      <c r="BC167" s="14"/>
      <c r="BD167" s="14"/>
      <c r="BE167" s="14"/>
      <c r="BF167" s="14"/>
      <c r="BG167" s="113">
        <v>1855.9</v>
      </c>
      <c r="BH167" s="44">
        <v>2565.67</v>
      </c>
      <c r="BI167" s="59"/>
      <c r="BJ167" s="179"/>
    </row>
    <row r="168" spans="1:62" ht="14.45" customHeight="1" x14ac:dyDescent="0.25">
      <c r="A168" s="11">
        <v>7891268145557</v>
      </c>
      <c r="B168" s="11">
        <v>1211003800079</v>
      </c>
      <c r="C168" s="11">
        <v>522717110061217</v>
      </c>
      <c r="D168" s="35" t="s">
        <v>837</v>
      </c>
      <c r="E168" s="92">
        <v>2</v>
      </c>
      <c r="F168" s="20" t="s">
        <v>234</v>
      </c>
      <c r="G168" s="20" t="s">
        <v>235</v>
      </c>
      <c r="H168" s="33" t="s">
        <v>327</v>
      </c>
      <c r="I168" s="13" t="s">
        <v>340</v>
      </c>
      <c r="J168" s="33" t="s">
        <v>62</v>
      </c>
      <c r="K168" s="41">
        <v>30041011</v>
      </c>
      <c r="L168" s="41" t="s">
        <v>358</v>
      </c>
      <c r="M168" s="41" t="s">
        <v>364</v>
      </c>
      <c r="N168" s="41" t="s">
        <v>430</v>
      </c>
      <c r="O168" s="41" t="s">
        <v>487</v>
      </c>
      <c r="P168" s="41" t="s">
        <v>617</v>
      </c>
      <c r="Q168" s="41" t="s">
        <v>562</v>
      </c>
      <c r="R168" s="41" t="s">
        <v>361</v>
      </c>
      <c r="S168" s="41" t="s">
        <v>359</v>
      </c>
      <c r="T168" s="41" t="s">
        <v>361</v>
      </c>
      <c r="U168" s="41" t="s">
        <v>361</v>
      </c>
      <c r="V168" s="41">
        <v>90133650</v>
      </c>
      <c r="W168" s="41" t="s">
        <v>667</v>
      </c>
      <c r="X168" s="113">
        <v>1188.03</v>
      </c>
      <c r="Y168" s="44">
        <v>1642.38</v>
      </c>
      <c r="Z168" s="116">
        <v>1159.05</v>
      </c>
      <c r="AA168" s="44">
        <v>1602.32</v>
      </c>
      <c r="AB168" s="113">
        <v>1145.0899999999999</v>
      </c>
      <c r="AC168" s="44">
        <v>1583.02</v>
      </c>
      <c r="AD168" s="113">
        <v>1152.03</v>
      </c>
      <c r="AE168" s="44">
        <v>1592.61</v>
      </c>
      <c r="AF168" s="113">
        <v>1080.03</v>
      </c>
      <c r="AG168" s="44">
        <v>1493.08</v>
      </c>
      <c r="AH168" s="14"/>
      <c r="AI168" s="14"/>
      <c r="AJ168" s="14"/>
      <c r="AK168" s="14"/>
      <c r="AL168" s="113">
        <v>1159.05</v>
      </c>
      <c r="AM168" s="44">
        <v>1602.32</v>
      </c>
      <c r="AN168" s="59"/>
      <c r="AO168" s="156"/>
      <c r="AP168" s="158"/>
      <c r="AQ168" s="11">
        <v>7891268145557</v>
      </c>
      <c r="AS168" s="113">
        <v>1138.72</v>
      </c>
      <c r="AT168" s="44">
        <v>1574.21</v>
      </c>
      <c r="AU168" s="116">
        <v>1110.95</v>
      </c>
      <c r="AV168" s="44">
        <v>1535.82</v>
      </c>
      <c r="AW168" s="113">
        <v>1097.57</v>
      </c>
      <c r="AX168" s="44">
        <v>1517.33</v>
      </c>
      <c r="AY168" s="113">
        <v>1104.22</v>
      </c>
      <c r="AZ168" s="44">
        <v>1526.52</v>
      </c>
      <c r="BA168" s="113">
        <v>1035.2</v>
      </c>
      <c r="BB168" s="44">
        <v>1431.1</v>
      </c>
      <c r="BC168" s="14"/>
      <c r="BD168" s="14"/>
      <c r="BE168" s="14"/>
      <c r="BF168" s="14"/>
      <c r="BG168" s="113">
        <v>1110.95</v>
      </c>
      <c r="BH168" s="44">
        <v>1535.82</v>
      </c>
      <c r="BI168" s="59"/>
      <c r="BJ168" s="179"/>
    </row>
    <row r="169" spans="1:62" ht="14.45" customHeight="1" x14ac:dyDescent="0.25">
      <c r="A169" s="11">
        <v>7891268145564</v>
      </c>
      <c r="B169" s="11">
        <v>1211003800036</v>
      </c>
      <c r="C169" s="11">
        <v>522717110061117</v>
      </c>
      <c r="D169" s="35" t="s">
        <v>838</v>
      </c>
      <c r="E169" s="92">
        <v>2</v>
      </c>
      <c r="F169" s="20" t="s">
        <v>234</v>
      </c>
      <c r="G169" s="20" t="s">
        <v>236</v>
      </c>
      <c r="H169" s="33" t="s">
        <v>327</v>
      </c>
      <c r="I169" s="13" t="s">
        <v>340</v>
      </c>
      <c r="J169" s="33" t="s">
        <v>62</v>
      </c>
      <c r="K169" s="41">
        <v>30041011</v>
      </c>
      <c r="L169" s="41" t="s">
        <v>358</v>
      </c>
      <c r="M169" s="41" t="s">
        <v>364</v>
      </c>
      <c r="N169" s="41" t="s">
        <v>430</v>
      </c>
      <c r="O169" s="41" t="s">
        <v>487</v>
      </c>
      <c r="P169" s="41" t="s">
        <v>617</v>
      </c>
      <c r="Q169" s="41" t="s">
        <v>562</v>
      </c>
      <c r="R169" s="41" t="s">
        <v>361</v>
      </c>
      <c r="S169" s="41" t="s">
        <v>359</v>
      </c>
      <c r="T169" s="41" t="s">
        <v>361</v>
      </c>
      <c r="U169" s="41" t="s">
        <v>361</v>
      </c>
      <c r="V169" s="41">
        <v>90133633</v>
      </c>
      <c r="W169" s="41" t="s">
        <v>667</v>
      </c>
      <c r="X169" s="113">
        <v>2093.6</v>
      </c>
      <c r="Y169" s="44">
        <v>2894.28</v>
      </c>
      <c r="Z169" s="116">
        <v>2042.54</v>
      </c>
      <c r="AA169" s="44">
        <v>2823.69</v>
      </c>
      <c r="AB169" s="113">
        <v>2017.93</v>
      </c>
      <c r="AC169" s="44">
        <v>2789.67</v>
      </c>
      <c r="AD169" s="113">
        <v>2030.16</v>
      </c>
      <c r="AE169" s="44">
        <v>2806.58</v>
      </c>
      <c r="AF169" s="113">
        <v>1903.28</v>
      </c>
      <c r="AG169" s="44">
        <v>2631.17</v>
      </c>
      <c r="AH169" s="14"/>
      <c r="AI169" s="14"/>
      <c r="AJ169" s="14"/>
      <c r="AK169" s="14"/>
      <c r="AL169" s="113">
        <v>2042.54</v>
      </c>
      <c r="AM169" s="44">
        <v>2823.69</v>
      </c>
      <c r="AN169" s="59"/>
      <c r="AO169" s="156"/>
      <c r="AP169" s="158"/>
      <c r="AQ169" s="11">
        <v>7891268145564</v>
      </c>
      <c r="AS169" s="113">
        <v>2006.71</v>
      </c>
      <c r="AT169" s="44">
        <v>2774.16</v>
      </c>
      <c r="AU169" s="116">
        <v>1957.77</v>
      </c>
      <c r="AV169" s="44">
        <v>2706.5</v>
      </c>
      <c r="AW169" s="113">
        <v>1934.18</v>
      </c>
      <c r="AX169" s="44">
        <v>2673.89</v>
      </c>
      <c r="AY169" s="113">
        <v>1945.9</v>
      </c>
      <c r="AZ169" s="44">
        <v>2690.09</v>
      </c>
      <c r="BA169" s="113">
        <v>1824.29</v>
      </c>
      <c r="BB169" s="44">
        <v>2521.9699999999998</v>
      </c>
      <c r="BC169" s="14"/>
      <c r="BD169" s="14"/>
      <c r="BE169" s="14"/>
      <c r="BF169" s="14"/>
      <c r="BG169" s="113">
        <v>1957.77</v>
      </c>
      <c r="BH169" s="44">
        <v>2706.5</v>
      </c>
      <c r="BI169" s="59"/>
      <c r="BJ169" s="179"/>
    </row>
    <row r="170" spans="1:62" ht="14.45" customHeight="1" x14ac:dyDescent="0.25">
      <c r="A170" s="11">
        <v>7891268111323</v>
      </c>
      <c r="B170" s="11">
        <v>1211004040035</v>
      </c>
      <c r="C170" s="11">
        <v>522717120068617</v>
      </c>
      <c r="D170" s="35" t="s">
        <v>846</v>
      </c>
      <c r="E170" s="92">
        <v>2</v>
      </c>
      <c r="F170" s="132" t="s">
        <v>247</v>
      </c>
      <c r="G170" s="20" t="s">
        <v>248</v>
      </c>
      <c r="H170" s="33" t="s">
        <v>330</v>
      </c>
      <c r="I170" s="131" t="s">
        <v>340</v>
      </c>
      <c r="J170" s="33" t="s">
        <v>62</v>
      </c>
      <c r="K170" s="41">
        <v>30049069</v>
      </c>
      <c r="L170" s="41" t="s">
        <v>358</v>
      </c>
      <c r="M170" s="41" t="s">
        <v>364</v>
      </c>
      <c r="N170" s="41" t="s">
        <v>431</v>
      </c>
      <c r="O170" s="41" t="s">
        <v>489</v>
      </c>
      <c r="P170" s="41" t="s">
        <v>618</v>
      </c>
      <c r="Q170" s="41" t="s">
        <v>563</v>
      </c>
      <c r="R170" s="41" t="s">
        <v>361</v>
      </c>
      <c r="S170" s="41" t="s">
        <v>359</v>
      </c>
      <c r="T170" s="41" t="s">
        <v>361</v>
      </c>
      <c r="U170" s="41" t="s">
        <v>361</v>
      </c>
      <c r="V170" s="41">
        <v>90133684</v>
      </c>
      <c r="W170" s="41" t="s">
        <v>667</v>
      </c>
      <c r="X170" s="113">
        <v>1347.38</v>
      </c>
      <c r="Y170" s="44">
        <v>1862.67</v>
      </c>
      <c r="Z170" s="116">
        <v>1314.52</v>
      </c>
      <c r="AA170" s="44">
        <v>1817.24</v>
      </c>
      <c r="AB170" s="113">
        <v>1298.68</v>
      </c>
      <c r="AC170" s="44">
        <v>1795.35</v>
      </c>
      <c r="AD170" s="113">
        <v>1306.55</v>
      </c>
      <c r="AE170" s="44">
        <v>1806.23</v>
      </c>
      <c r="AF170" s="113">
        <v>1224.8900000000001</v>
      </c>
      <c r="AG170" s="44">
        <v>1693.34</v>
      </c>
      <c r="AH170" s="14"/>
      <c r="AI170" s="14"/>
      <c r="AJ170" s="14"/>
      <c r="AK170" s="14"/>
      <c r="AL170" s="113">
        <v>1314.52</v>
      </c>
      <c r="AM170" s="44">
        <v>1817.24</v>
      </c>
      <c r="AN170" s="59"/>
      <c r="AO170" s="156"/>
      <c r="AP170" s="158"/>
      <c r="AQ170" s="11">
        <v>7891268111323</v>
      </c>
      <c r="AS170" s="113">
        <v>1291.46</v>
      </c>
      <c r="AT170" s="44">
        <v>1785.37</v>
      </c>
      <c r="AU170" s="116">
        <v>1259.96</v>
      </c>
      <c r="AV170" s="44">
        <v>1741.82</v>
      </c>
      <c r="AW170" s="113">
        <v>1244.78</v>
      </c>
      <c r="AX170" s="44">
        <v>1720.84</v>
      </c>
      <c r="AY170" s="113">
        <v>1252.32</v>
      </c>
      <c r="AZ170" s="44">
        <v>1731.26</v>
      </c>
      <c r="BA170" s="113">
        <v>1174.05</v>
      </c>
      <c r="BB170" s="44">
        <v>1623.06</v>
      </c>
      <c r="BC170" s="14"/>
      <c r="BD170" s="14"/>
      <c r="BE170" s="14"/>
      <c r="BF170" s="14"/>
      <c r="BG170" s="113">
        <v>1259.96</v>
      </c>
      <c r="BH170" s="44">
        <v>1741.82</v>
      </c>
      <c r="BI170" s="59"/>
      <c r="BJ170" s="179"/>
    </row>
    <row r="171" spans="1:62" ht="14.45" customHeight="1" x14ac:dyDescent="0.25">
      <c r="A171" s="11">
        <v>7891268111309</v>
      </c>
      <c r="B171" s="11">
        <v>1211004040116</v>
      </c>
      <c r="C171" s="11">
        <v>522717120068517</v>
      </c>
      <c r="D171" s="35" t="s">
        <v>936</v>
      </c>
      <c r="E171" s="92">
        <v>2</v>
      </c>
      <c r="F171" s="132" t="s">
        <v>247</v>
      </c>
      <c r="G171" s="20" t="s">
        <v>249</v>
      </c>
      <c r="H171" s="33" t="s">
        <v>330</v>
      </c>
      <c r="I171" s="131" t="s">
        <v>340</v>
      </c>
      <c r="J171" s="33" t="s">
        <v>62</v>
      </c>
      <c r="K171" s="41">
        <v>30049069</v>
      </c>
      <c r="L171" s="41" t="s">
        <v>358</v>
      </c>
      <c r="M171" s="41" t="s">
        <v>364</v>
      </c>
      <c r="N171" s="41" t="s">
        <v>431</v>
      </c>
      <c r="O171" s="41" t="s">
        <v>489</v>
      </c>
      <c r="P171" s="41" t="s">
        <v>618</v>
      </c>
      <c r="Q171" s="41" t="s">
        <v>563</v>
      </c>
      <c r="R171" s="41" t="s">
        <v>361</v>
      </c>
      <c r="S171" s="41" t="s">
        <v>359</v>
      </c>
      <c r="T171" s="41" t="s">
        <v>361</v>
      </c>
      <c r="U171" s="41" t="s">
        <v>361</v>
      </c>
      <c r="V171" s="41">
        <v>90133676</v>
      </c>
      <c r="W171" s="41" t="s">
        <v>667</v>
      </c>
      <c r="X171" s="113">
        <v>5548.13</v>
      </c>
      <c r="Y171" s="44">
        <v>7669.96</v>
      </c>
      <c r="Z171" s="116">
        <v>5412.81</v>
      </c>
      <c r="AA171" s="44">
        <v>7482.89</v>
      </c>
      <c r="AB171" s="113">
        <v>5347.59</v>
      </c>
      <c r="AC171" s="44">
        <v>7392.73</v>
      </c>
      <c r="AD171" s="113">
        <v>5380</v>
      </c>
      <c r="AE171" s="44">
        <v>7437.53</v>
      </c>
      <c r="AF171" s="113">
        <v>5043.75</v>
      </c>
      <c r="AG171" s="44">
        <v>6972.69</v>
      </c>
      <c r="AH171" s="14"/>
      <c r="AI171" s="14"/>
      <c r="AJ171" s="14"/>
      <c r="AK171" s="14"/>
      <c r="AL171" s="113">
        <v>5412.81</v>
      </c>
      <c r="AM171" s="44">
        <v>7482.89</v>
      </c>
      <c r="AN171" s="59"/>
      <c r="AO171" s="156"/>
      <c r="AP171" s="158"/>
      <c r="AQ171" s="11">
        <v>7891268111309</v>
      </c>
      <c r="AS171" s="113">
        <v>5317.86</v>
      </c>
      <c r="AT171" s="44">
        <v>7351.63</v>
      </c>
      <c r="AU171" s="116">
        <v>5188.16</v>
      </c>
      <c r="AV171" s="44">
        <v>7172.33</v>
      </c>
      <c r="AW171" s="113">
        <v>5125.6499999999996</v>
      </c>
      <c r="AX171" s="44">
        <v>7085.91</v>
      </c>
      <c r="AY171" s="113">
        <v>5156.71</v>
      </c>
      <c r="AZ171" s="44">
        <v>7128.85</v>
      </c>
      <c r="BA171" s="113">
        <v>4834.42</v>
      </c>
      <c r="BB171" s="44">
        <v>6683.3</v>
      </c>
      <c r="BC171" s="14"/>
      <c r="BD171" s="14"/>
      <c r="BE171" s="14"/>
      <c r="BF171" s="14"/>
      <c r="BG171" s="113">
        <v>5188.16</v>
      </c>
      <c r="BH171" s="44">
        <v>7172.33</v>
      </c>
      <c r="BI171" s="59"/>
      <c r="BJ171" s="179"/>
    </row>
    <row r="172" spans="1:62" ht="14.45" customHeight="1" x14ac:dyDescent="0.25">
      <c r="A172" s="11">
        <v>7891268111316</v>
      </c>
      <c r="B172" s="11">
        <v>1211004040078</v>
      </c>
      <c r="C172" s="11">
        <v>522717120068717</v>
      </c>
      <c r="D172" s="35" t="s">
        <v>847</v>
      </c>
      <c r="E172" s="92">
        <v>2</v>
      </c>
      <c r="F172" s="132" t="s">
        <v>247</v>
      </c>
      <c r="G172" s="20" t="s">
        <v>250</v>
      </c>
      <c r="H172" s="33" t="s">
        <v>330</v>
      </c>
      <c r="I172" s="131" t="s">
        <v>340</v>
      </c>
      <c r="J172" s="33" t="s">
        <v>62</v>
      </c>
      <c r="K172" s="41">
        <v>30049069</v>
      </c>
      <c r="L172" s="41" t="s">
        <v>358</v>
      </c>
      <c r="M172" s="41" t="s">
        <v>364</v>
      </c>
      <c r="N172" s="41" t="s">
        <v>431</v>
      </c>
      <c r="O172" s="41" t="s">
        <v>489</v>
      </c>
      <c r="P172" s="41" t="s">
        <v>618</v>
      </c>
      <c r="Q172" s="41" t="s">
        <v>563</v>
      </c>
      <c r="R172" s="41" t="s">
        <v>361</v>
      </c>
      <c r="S172" s="41" t="s">
        <v>359</v>
      </c>
      <c r="T172" s="41" t="s">
        <v>361</v>
      </c>
      <c r="U172" s="41" t="s">
        <v>361</v>
      </c>
      <c r="V172" s="41">
        <v>90133692</v>
      </c>
      <c r="W172" s="41" t="s">
        <v>667</v>
      </c>
      <c r="X172" s="113">
        <v>1387.03</v>
      </c>
      <c r="Y172" s="44">
        <v>1917.49</v>
      </c>
      <c r="Z172" s="116">
        <v>1353.2</v>
      </c>
      <c r="AA172" s="44">
        <v>1870.72</v>
      </c>
      <c r="AB172" s="113">
        <v>1336.9</v>
      </c>
      <c r="AC172" s="44">
        <v>1848.19</v>
      </c>
      <c r="AD172" s="113">
        <v>1345</v>
      </c>
      <c r="AE172" s="44">
        <v>1859.38</v>
      </c>
      <c r="AF172" s="113">
        <v>1260.94</v>
      </c>
      <c r="AG172" s="44">
        <v>1743.18</v>
      </c>
      <c r="AH172" s="140"/>
      <c r="AI172" s="140"/>
      <c r="AJ172" s="140"/>
      <c r="AK172" s="140"/>
      <c r="AL172" s="113">
        <v>1353.2</v>
      </c>
      <c r="AM172" s="44">
        <v>1870.72</v>
      </c>
      <c r="AN172" s="59"/>
      <c r="AO172" s="156"/>
      <c r="AP172" s="158"/>
      <c r="AQ172" s="11">
        <v>7891268111316</v>
      </c>
      <c r="AS172" s="113">
        <v>1329.47</v>
      </c>
      <c r="AT172" s="44">
        <v>1837.91</v>
      </c>
      <c r="AU172" s="116">
        <v>1297.04</v>
      </c>
      <c r="AV172" s="44">
        <v>1793.08</v>
      </c>
      <c r="AW172" s="113">
        <v>1281.4100000000001</v>
      </c>
      <c r="AX172" s="44">
        <v>1771.47</v>
      </c>
      <c r="AY172" s="113">
        <v>1289.18</v>
      </c>
      <c r="AZ172" s="44">
        <v>1782.22</v>
      </c>
      <c r="BA172" s="113">
        <v>1208.6099999999999</v>
      </c>
      <c r="BB172" s="44">
        <v>1670.83</v>
      </c>
      <c r="BC172" s="140"/>
      <c r="BD172" s="140"/>
      <c r="BE172" s="140"/>
      <c r="BF172" s="140"/>
      <c r="BG172" s="113">
        <v>1297.04</v>
      </c>
      <c r="BH172" s="44">
        <v>1793.08</v>
      </c>
      <c r="BI172" s="59"/>
      <c r="BJ172" s="179"/>
    </row>
    <row r="173" spans="1:62" ht="14.45" customHeight="1" x14ac:dyDescent="0.25">
      <c r="A173" s="11">
        <v>7891268106596</v>
      </c>
      <c r="B173" s="11">
        <v>1211003840097</v>
      </c>
      <c r="C173" s="11">
        <v>522718010070517</v>
      </c>
      <c r="D173" s="35" t="s">
        <v>899</v>
      </c>
      <c r="E173" s="92">
        <v>2</v>
      </c>
      <c r="F173" s="132" t="s">
        <v>242</v>
      </c>
      <c r="G173" s="20" t="s">
        <v>900</v>
      </c>
      <c r="H173" s="33" t="s">
        <v>317</v>
      </c>
      <c r="I173" s="131" t="s">
        <v>340</v>
      </c>
      <c r="J173" s="33" t="s">
        <v>63</v>
      </c>
      <c r="K173" s="41">
        <v>30049099</v>
      </c>
      <c r="L173" s="41" t="s">
        <v>358</v>
      </c>
      <c r="M173" s="41" t="s">
        <v>364</v>
      </c>
      <c r="N173" s="41" t="s">
        <v>420</v>
      </c>
      <c r="O173" s="41" t="s">
        <v>488</v>
      </c>
      <c r="P173" s="41" t="s">
        <v>505</v>
      </c>
      <c r="Q173" s="41" t="s">
        <v>553</v>
      </c>
      <c r="R173" s="41" t="s">
        <v>361</v>
      </c>
      <c r="S173" s="41" t="s">
        <v>359</v>
      </c>
      <c r="T173" s="41" t="s">
        <v>361</v>
      </c>
      <c r="U173" s="41" t="s">
        <v>361</v>
      </c>
      <c r="V173" s="41">
        <v>90133749</v>
      </c>
      <c r="W173" s="41" t="s">
        <v>671</v>
      </c>
      <c r="X173" s="113">
        <v>41.39</v>
      </c>
      <c r="Y173" s="44">
        <v>55.09</v>
      </c>
      <c r="Z173" s="116">
        <v>40.229999999999997</v>
      </c>
      <c r="AA173" s="44">
        <v>53.6</v>
      </c>
      <c r="AB173" s="113">
        <v>39.67</v>
      </c>
      <c r="AC173" s="44">
        <v>52.88</v>
      </c>
      <c r="AD173" s="113">
        <v>39.950000000000003</v>
      </c>
      <c r="AE173" s="44">
        <v>53.24</v>
      </c>
      <c r="AF173" s="113">
        <v>37.1</v>
      </c>
      <c r="AG173" s="44">
        <v>49.56</v>
      </c>
      <c r="AH173" s="14"/>
      <c r="AI173" s="14"/>
      <c r="AJ173" s="14"/>
      <c r="AK173" s="14"/>
      <c r="AL173" s="113">
        <v>34.950000000000003</v>
      </c>
      <c r="AM173" s="44">
        <v>48.31</v>
      </c>
      <c r="AN173" s="59"/>
      <c r="AO173" s="156"/>
      <c r="AP173" s="158"/>
      <c r="AQ173" s="11">
        <v>7891268106596</v>
      </c>
      <c r="AS173" s="113">
        <v>39.68</v>
      </c>
      <c r="AT173" s="44">
        <v>52.82</v>
      </c>
      <c r="AU173" s="116">
        <v>38.56</v>
      </c>
      <c r="AV173" s="44">
        <v>51.37</v>
      </c>
      <c r="AW173" s="113">
        <v>38.03</v>
      </c>
      <c r="AX173" s="44">
        <v>50.69</v>
      </c>
      <c r="AY173" s="113">
        <v>38.29</v>
      </c>
      <c r="AZ173" s="44">
        <v>51.03</v>
      </c>
      <c r="BA173" s="113">
        <v>35.56</v>
      </c>
      <c r="BB173" s="44">
        <v>47.5</v>
      </c>
      <c r="BC173" s="14"/>
      <c r="BD173" s="14"/>
      <c r="BE173" s="14"/>
      <c r="BF173" s="14"/>
      <c r="BG173" s="113">
        <v>33.51</v>
      </c>
      <c r="BH173" s="44">
        <v>46.33</v>
      </c>
      <c r="BI173" s="59"/>
      <c r="BJ173" s="179"/>
    </row>
    <row r="174" spans="1:62" ht="14.45" customHeight="1" x14ac:dyDescent="0.25">
      <c r="A174" s="11">
        <v>7891268106558</v>
      </c>
      <c r="B174" s="11">
        <v>1211003840038</v>
      </c>
      <c r="C174" s="11">
        <v>522718010070617</v>
      </c>
      <c r="D174" s="35" t="s">
        <v>843</v>
      </c>
      <c r="E174" s="92">
        <v>2</v>
      </c>
      <c r="F174" s="21" t="s">
        <v>242</v>
      </c>
      <c r="G174" s="20" t="s">
        <v>243</v>
      </c>
      <c r="H174" s="33" t="s">
        <v>317</v>
      </c>
      <c r="I174" s="131" t="s">
        <v>340</v>
      </c>
      <c r="J174" s="33" t="s">
        <v>63</v>
      </c>
      <c r="K174" s="41">
        <v>30049099</v>
      </c>
      <c r="L174" s="41" t="s">
        <v>358</v>
      </c>
      <c r="M174" s="41" t="s">
        <v>364</v>
      </c>
      <c r="N174" s="41" t="s">
        <v>420</v>
      </c>
      <c r="O174" s="41" t="s">
        <v>488</v>
      </c>
      <c r="P174" s="41" t="s">
        <v>505</v>
      </c>
      <c r="Q174" s="41" t="s">
        <v>553</v>
      </c>
      <c r="R174" s="41" t="s">
        <v>361</v>
      </c>
      <c r="S174" s="41" t="s">
        <v>359</v>
      </c>
      <c r="T174" s="41" t="s">
        <v>361</v>
      </c>
      <c r="U174" s="41" t="s">
        <v>361</v>
      </c>
      <c r="V174" s="41">
        <v>90133722</v>
      </c>
      <c r="W174" s="41" t="s">
        <v>671</v>
      </c>
      <c r="X174" s="113">
        <v>165.48</v>
      </c>
      <c r="Y174" s="44">
        <v>220.26</v>
      </c>
      <c r="Z174" s="116">
        <v>160.83000000000001</v>
      </c>
      <c r="AA174" s="44">
        <v>214.27</v>
      </c>
      <c r="AB174" s="113">
        <v>158.59</v>
      </c>
      <c r="AC174" s="44">
        <v>211.39</v>
      </c>
      <c r="AD174" s="113">
        <v>159.69999999999999</v>
      </c>
      <c r="AE174" s="44">
        <v>212.82</v>
      </c>
      <c r="AF174" s="113">
        <v>148.31</v>
      </c>
      <c r="AG174" s="44">
        <v>198.11</v>
      </c>
      <c r="AH174" s="140"/>
      <c r="AI174" s="140"/>
      <c r="AJ174" s="140"/>
      <c r="AK174" s="140"/>
      <c r="AL174" s="113">
        <v>139.74</v>
      </c>
      <c r="AM174" s="44">
        <v>193.18</v>
      </c>
      <c r="AN174" s="59"/>
      <c r="AO174" s="156"/>
      <c r="AP174" s="158"/>
      <c r="AQ174" s="11">
        <v>7891268106558</v>
      </c>
      <c r="AS174" s="113">
        <v>158.61000000000001</v>
      </c>
      <c r="AT174" s="44">
        <v>211.12</v>
      </c>
      <c r="AU174" s="116">
        <v>154.15</v>
      </c>
      <c r="AV174" s="44">
        <v>205.38</v>
      </c>
      <c r="AW174" s="113">
        <v>152.01</v>
      </c>
      <c r="AX174" s="44">
        <v>202.62</v>
      </c>
      <c r="AY174" s="113">
        <v>153.07</v>
      </c>
      <c r="AZ174" s="44">
        <v>203.98</v>
      </c>
      <c r="BA174" s="113">
        <v>142.15</v>
      </c>
      <c r="BB174" s="44">
        <v>189.88</v>
      </c>
      <c r="BC174" s="140"/>
      <c r="BD174" s="140"/>
      <c r="BE174" s="140"/>
      <c r="BF174" s="140"/>
      <c r="BG174" s="113">
        <v>133.94</v>
      </c>
      <c r="BH174" s="44">
        <v>185.16</v>
      </c>
      <c r="BI174" s="59"/>
      <c r="BJ174" s="179"/>
    </row>
    <row r="175" spans="1:62" ht="14.45" customHeight="1" x14ac:dyDescent="0.25">
      <c r="A175" s="11">
        <v>7891268102062</v>
      </c>
      <c r="B175" s="11">
        <v>1211003840021</v>
      </c>
      <c r="C175" s="11">
        <v>522718010070717</v>
      </c>
      <c r="D175" s="35" t="s">
        <v>839</v>
      </c>
      <c r="E175" s="92">
        <v>2</v>
      </c>
      <c r="F175" s="132" t="s">
        <v>237</v>
      </c>
      <c r="G175" s="20" t="s">
        <v>238</v>
      </c>
      <c r="H175" s="33" t="s">
        <v>317</v>
      </c>
      <c r="I175" s="131" t="s">
        <v>340</v>
      </c>
      <c r="J175" s="33" t="s">
        <v>63</v>
      </c>
      <c r="K175" s="41">
        <v>30049099</v>
      </c>
      <c r="L175" s="41" t="s">
        <v>358</v>
      </c>
      <c r="M175" s="41" t="s">
        <v>364</v>
      </c>
      <c r="N175" s="41" t="s">
        <v>420</v>
      </c>
      <c r="O175" s="41" t="s">
        <v>488</v>
      </c>
      <c r="P175" s="41" t="s">
        <v>505</v>
      </c>
      <c r="Q175" s="41" t="s">
        <v>553</v>
      </c>
      <c r="R175" s="41" t="s">
        <v>361</v>
      </c>
      <c r="S175" s="41" t="s">
        <v>359</v>
      </c>
      <c r="T175" s="41" t="s">
        <v>361</v>
      </c>
      <c r="U175" s="41" t="s">
        <v>361</v>
      </c>
      <c r="V175" s="41">
        <v>90133730</v>
      </c>
      <c r="W175" s="41" t="s">
        <v>671</v>
      </c>
      <c r="X175" s="113">
        <v>20.68</v>
      </c>
      <c r="Y175" s="44">
        <v>27.53</v>
      </c>
      <c r="Z175" s="116">
        <v>20.09</v>
      </c>
      <c r="AA175" s="44">
        <v>26.77</v>
      </c>
      <c r="AB175" s="113">
        <v>19.82</v>
      </c>
      <c r="AC175" s="44">
        <v>26.42</v>
      </c>
      <c r="AD175" s="113">
        <v>19.95</v>
      </c>
      <c r="AE175" s="44">
        <v>26.59</v>
      </c>
      <c r="AF175" s="113">
        <v>18.53</v>
      </c>
      <c r="AG175" s="44">
        <v>24.75</v>
      </c>
      <c r="AH175" s="14"/>
      <c r="AI175" s="14"/>
      <c r="AJ175" s="14"/>
      <c r="AK175" s="14"/>
      <c r="AL175" s="113">
        <v>17.45</v>
      </c>
      <c r="AM175" s="44">
        <v>24.12</v>
      </c>
      <c r="AN175" s="59"/>
      <c r="AO175" s="156"/>
      <c r="AP175" s="158"/>
      <c r="AQ175" s="11">
        <v>7891268102062</v>
      </c>
      <c r="AS175" s="113">
        <v>19.82</v>
      </c>
      <c r="AT175" s="44">
        <v>26.38</v>
      </c>
      <c r="AU175" s="116">
        <v>19.260000000000002</v>
      </c>
      <c r="AV175" s="44">
        <v>25.66</v>
      </c>
      <c r="AW175" s="113">
        <v>18.989999999999998</v>
      </c>
      <c r="AX175" s="44">
        <v>25.31</v>
      </c>
      <c r="AY175" s="113">
        <v>19.13</v>
      </c>
      <c r="AZ175" s="44">
        <v>25.49</v>
      </c>
      <c r="BA175" s="113">
        <v>17.760000000000002</v>
      </c>
      <c r="BB175" s="44">
        <v>23.72</v>
      </c>
      <c r="BC175" s="14"/>
      <c r="BD175" s="14"/>
      <c r="BE175" s="14"/>
      <c r="BF175" s="14"/>
      <c r="BG175" s="113">
        <v>16.739999999999998</v>
      </c>
      <c r="BH175" s="44">
        <v>23.14</v>
      </c>
      <c r="BI175" s="59"/>
      <c r="BJ175" s="179"/>
    </row>
    <row r="176" spans="1:62" ht="14.45" customHeight="1" x14ac:dyDescent="0.25">
      <c r="A176" s="11">
        <v>7891268106503</v>
      </c>
      <c r="B176" s="11">
        <v>1211003840011</v>
      </c>
      <c r="C176" s="11">
        <v>522718010070317</v>
      </c>
      <c r="D176" s="35" t="s">
        <v>840</v>
      </c>
      <c r="E176" s="92">
        <v>2</v>
      </c>
      <c r="F176" s="132" t="s">
        <v>237</v>
      </c>
      <c r="G176" s="20" t="s">
        <v>239</v>
      </c>
      <c r="H176" s="33" t="s">
        <v>317</v>
      </c>
      <c r="I176" s="131" t="s">
        <v>340</v>
      </c>
      <c r="J176" s="33" t="s">
        <v>63</v>
      </c>
      <c r="K176" s="41">
        <v>30049099</v>
      </c>
      <c r="L176" s="41" t="s">
        <v>358</v>
      </c>
      <c r="M176" s="41" t="s">
        <v>364</v>
      </c>
      <c r="N176" s="41" t="s">
        <v>420</v>
      </c>
      <c r="O176" s="41" t="s">
        <v>488</v>
      </c>
      <c r="P176" s="41" t="s">
        <v>505</v>
      </c>
      <c r="Q176" s="41" t="s">
        <v>553</v>
      </c>
      <c r="R176" s="41" t="s">
        <v>361</v>
      </c>
      <c r="S176" s="41" t="s">
        <v>359</v>
      </c>
      <c r="T176" s="41" t="s">
        <v>361</v>
      </c>
      <c r="U176" s="41" t="s">
        <v>361</v>
      </c>
      <c r="V176" s="41">
        <v>90133714</v>
      </c>
      <c r="W176" s="41" t="s">
        <v>671</v>
      </c>
      <c r="X176" s="113">
        <v>75.290000000000006</v>
      </c>
      <c r="Y176" s="44">
        <v>100.21</v>
      </c>
      <c r="Z176" s="116">
        <v>73.17</v>
      </c>
      <c r="AA176" s="44">
        <v>97.48</v>
      </c>
      <c r="AB176" s="113">
        <v>72.150000000000006</v>
      </c>
      <c r="AC176" s="44">
        <v>96.17</v>
      </c>
      <c r="AD176" s="113">
        <v>72.66</v>
      </c>
      <c r="AE176" s="44">
        <v>96.83</v>
      </c>
      <c r="AF176" s="113">
        <v>67.47</v>
      </c>
      <c r="AG176" s="44">
        <v>90.13</v>
      </c>
      <c r="AH176" s="14"/>
      <c r="AI176" s="14"/>
      <c r="AJ176" s="14"/>
      <c r="AK176" s="14"/>
      <c r="AL176" s="113">
        <v>63.57</v>
      </c>
      <c r="AM176" s="44">
        <v>87.88</v>
      </c>
      <c r="AN176" s="59"/>
      <c r="AO176" s="156"/>
      <c r="AP176" s="158"/>
      <c r="AQ176" s="11">
        <v>7891268106503</v>
      </c>
      <c r="AS176" s="113">
        <v>72.16</v>
      </c>
      <c r="AT176" s="44">
        <v>96.05</v>
      </c>
      <c r="AU176" s="116">
        <v>70.13</v>
      </c>
      <c r="AV176" s="44">
        <v>93.43</v>
      </c>
      <c r="AW176" s="113">
        <v>69.16</v>
      </c>
      <c r="AX176" s="44">
        <v>92.19</v>
      </c>
      <c r="AY176" s="113">
        <v>69.64</v>
      </c>
      <c r="AZ176" s="44">
        <v>92.8</v>
      </c>
      <c r="BA176" s="113">
        <v>64.67</v>
      </c>
      <c r="BB176" s="44">
        <v>86.39</v>
      </c>
      <c r="BC176" s="14"/>
      <c r="BD176" s="14"/>
      <c r="BE176" s="14"/>
      <c r="BF176" s="14"/>
      <c r="BG176" s="113">
        <v>60.94</v>
      </c>
      <c r="BH176" s="44">
        <v>84.25</v>
      </c>
      <c r="BI176" s="59"/>
      <c r="BJ176" s="179"/>
    </row>
    <row r="177" spans="1:62" ht="14.45" customHeight="1" x14ac:dyDescent="0.25">
      <c r="A177" s="11">
        <v>7891268106527</v>
      </c>
      <c r="B177" s="11">
        <v>1211003840046</v>
      </c>
      <c r="C177" s="11">
        <v>522718010070417</v>
      </c>
      <c r="D177" s="35" t="s">
        <v>841</v>
      </c>
      <c r="E177" s="92">
        <v>2</v>
      </c>
      <c r="F177" s="21" t="s">
        <v>237</v>
      </c>
      <c r="G177" s="20" t="s">
        <v>240</v>
      </c>
      <c r="H177" s="33" t="s">
        <v>317</v>
      </c>
      <c r="I177" s="131" t="s">
        <v>340</v>
      </c>
      <c r="J177" s="33" t="s">
        <v>63</v>
      </c>
      <c r="K177" s="41">
        <v>30049099</v>
      </c>
      <c r="L177" s="41" t="s">
        <v>358</v>
      </c>
      <c r="M177" s="41" t="s">
        <v>364</v>
      </c>
      <c r="N177" s="41" t="s">
        <v>420</v>
      </c>
      <c r="O177" s="41" t="s">
        <v>488</v>
      </c>
      <c r="P177" s="41" t="s">
        <v>505</v>
      </c>
      <c r="Q177" s="41" t="s">
        <v>553</v>
      </c>
      <c r="R177" s="41" t="s">
        <v>361</v>
      </c>
      <c r="S177" s="41" t="s">
        <v>359</v>
      </c>
      <c r="T177" s="41" t="s">
        <v>361</v>
      </c>
      <c r="U177" s="41" t="s">
        <v>361</v>
      </c>
      <c r="V177" s="41">
        <v>90133757</v>
      </c>
      <c r="W177" s="41" t="s">
        <v>671</v>
      </c>
      <c r="X177" s="113">
        <v>82.76</v>
      </c>
      <c r="Y177" s="44">
        <v>110.16</v>
      </c>
      <c r="Z177" s="116">
        <v>80.430000000000007</v>
      </c>
      <c r="AA177" s="44">
        <v>107.15</v>
      </c>
      <c r="AB177" s="113">
        <v>79.31</v>
      </c>
      <c r="AC177" s="44">
        <v>105.71</v>
      </c>
      <c r="AD177" s="113">
        <v>79.87</v>
      </c>
      <c r="AE177" s="44">
        <v>106.44</v>
      </c>
      <c r="AF177" s="113">
        <v>74.17</v>
      </c>
      <c r="AG177" s="44">
        <v>99.08</v>
      </c>
      <c r="AH177" s="14"/>
      <c r="AI177" s="14"/>
      <c r="AJ177" s="14"/>
      <c r="AK177" s="14"/>
      <c r="AL177" s="113">
        <v>69.88</v>
      </c>
      <c r="AM177" s="44">
        <v>96.6</v>
      </c>
      <c r="AN177" s="59"/>
      <c r="AO177" s="156"/>
      <c r="AP177" s="158"/>
      <c r="AQ177" s="11">
        <v>7891268106527</v>
      </c>
      <c r="AS177" s="113">
        <v>79.319999999999993</v>
      </c>
      <c r="AT177" s="44">
        <v>105.58</v>
      </c>
      <c r="AU177" s="116">
        <v>77.09</v>
      </c>
      <c r="AV177" s="44">
        <v>102.71</v>
      </c>
      <c r="AW177" s="113">
        <v>76.02</v>
      </c>
      <c r="AX177" s="44">
        <v>101.33</v>
      </c>
      <c r="AY177" s="113">
        <v>76.55</v>
      </c>
      <c r="AZ177" s="44">
        <v>102.01</v>
      </c>
      <c r="BA177" s="113">
        <v>71.09</v>
      </c>
      <c r="BB177" s="44">
        <v>94.96</v>
      </c>
      <c r="BC177" s="14"/>
      <c r="BD177" s="14"/>
      <c r="BE177" s="14"/>
      <c r="BF177" s="14"/>
      <c r="BG177" s="113">
        <v>66.98</v>
      </c>
      <c r="BH177" s="44">
        <v>92.6</v>
      </c>
      <c r="BI177" s="59"/>
      <c r="BJ177" s="179"/>
    </row>
    <row r="178" spans="1:62" ht="14.45" customHeight="1" x14ac:dyDescent="0.25">
      <c r="A178" s="11">
        <v>7891268106541</v>
      </c>
      <c r="B178" s="11">
        <v>1211003840062</v>
      </c>
      <c r="C178" s="11">
        <v>522718010070217</v>
      </c>
      <c r="D178" s="35" t="s">
        <v>842</v>
      </c>
      <c r="E178" s="92">
        <v>2</v>
      </c>
      <c r="F178" s="21" t="s">
        <v>237</v>
      </c>
      <c r="G178" s="20" t="s">
        <v>241</v>
      </c>
      <c r="H178" s="33" t="s">
        <v>317</v>
      </c>
      <c r="I178" s="131" t="s">
        <v>340</v>
      </c>
      <c r="J178" s="33" t="s">
        <v>63</v>
      </c>
      <c r="K178" s="41">
        <v>30049099</v>
      </c>
      <c r="L178" s="41" t="s">
        <v>358</v>
      </c>
      <c r="M178" s="41" t="s">
        <v>364</v>
      </c>
      <c r="N178" s="41" t="s">
        <v>420</v>
      </c>
      <c r="O178" s="41" t="s">
        <v>488</v>
      </c>
      <c r="P178" s="41" t="s">
        <v>505</v>
      </c>
      <c r="Q178" s="41" t="s">
        <v>553</v>
      </c>
      <c r="R178" s="41" t="s">
        <v>361</v>
      </c>
      <c r="S178" s="41" t="s">
        <v>359</v>
      </c>
      <c r="T178" s="41" t="s">
        <v>361</v>
      </c>
      <c r="U178" s="41" t="s">
        <v>361</v>
      </c>
      <c r="V178" s="41">
        <v>90133706</v>
      </c>
      <c r="W178" s="41" t="s">
        <v>671</v>
      </c>
      <c r="X178" s="113">
        <v>129.55000000000001</v>
      </c>
      <c r="Y178" s="44">
        <v>172.44</v>
      </c>
      <c r="Z178" s="116">
        <v>125.91</v>
      </c>
      <c r="AA178" s="44">
        <v>167.74</v>
      </c>
      <c r="AB178" s="113">
        <v>124.16</v>
      </c>
      <c r="AC178" s="44">
        <v>165.5</v>
      </c>
      <c r="AD178" s="113">
        <v>125.03</v>
      </c>
      <c r="AE178" s="44">
        <v>166.62</v>
      </c>
      <c r="AF178" s="113">
        <v>116.11</v>
      </c>
      <c r="AG178" s="44">
        <v>155.1</v>
      </c>
      <c r="AH178" s="14"/>
      <c r="AI178" s="14"/>
      <c r="AJ178" s="14"/>
      <c r="AK178" s="14"/>
      <c r="AL178" s="113">
        <v>109.4</v>
      </c>
      <c r="AM178" s="44">
        <v>151.22999999999999</v>
      </c>
      <c r="AN178" s="59"/>
      <c r="AO178" s="156"/>
      <c r="AP178" s="158"/>
      <c r="AQ178" s="11">
        <v>7891268106541</v>
      </c>
      <c r="AS178" s="113">
        <v>124.17</v>
      </c>
      <c r="AT178" s="44">
        <v>165.27</v>
      </c>
      <c r="AU178" s="116">
        <v>120.68</v>
      </c>
      <c r="AV178" s="44">
        <v>160.78</v>
      </c>
      <c r="AW178" s="113">
        <v>119.01</v>
      </c>
      <c r="AX178" s="44">
        <v>158.63</v>
      </c>
      <c r="AY178" s="113">
        <v>119.84</v>
      </c>
      <c r="AZ178" s="44">
        <v>159.69999999999999</v>
      </c>
      <c r="BA178" s="113">
        <v>111.29</v>
      </c>
      <c r="BB178" s="44">
        <v>148.66</v>
      </c>
      <c r="BC178" s="14"/>
      <c r="BD178" s="14"/>
      <c r="BE178" s="14"/>
      <c r="BF178" s="14"/>
      <c r="BG178" s="113">
        <v>104.86</v>
      </c>
      <c r="BH178" s="44">
        <v>144.96</v>
      </c>
      <c r="BI178" s="59"/>
      <c r="BJ178" s="179"/>
    </row>
    <row r="179" spans="1:62" ht="14.45" customHeight="1" x14ac:dyDescent="0.25">
      <c r="A179" s="11">
        <v>7891268112078</v>
      </c>
      <c r="B179" s="11">
        <v>1211004370051</v>
      </c>
      <c r="C179" s="11">
        <v>522718050081117</v>
      </c>
      <c r="D179" s="35" t="s">
        <v>844</v>
      </c>
      <c r="E179" s="92">
        <v>2</v>
      </c>
      <c r="F179" s="21" t="s">
        <v>244</v>
      </c>
      <c r="G179" s="20" t="s">
        <v>245</v>
      </c>
      <c r="H179" s="33" t="s">
        <v>328</v>
      </c>
      <c r="I179" s="131" t="s">
        <v>340</v>
      </c>
      <c r="J179" s="33" t="s">
        <v>62</v>
      </c>
      <c r="K179" s="41">
        <v>30042099</v>
      </c>
      <c r="L179" s="36" t="s">
        <v>358</v>
      </c>
      <c r="M179" s="36" t="s">
        <v>364</v>
      </c>
      <c r="N179" s="36" t="s">
        <v>368</v>
      </c>
      <c r="O179" s="36" t="s">
        <v>372</v>
      </c>
      <c r="P179" s="36" t="s">
        <v>592</v>
      </c>
      <c r="Q179" s="36" t="s">
        <v>378</v>
      </c>
      <c r="R179" s="41" t="s">
        <v>361</v>
      </c>
      <c r="S179" s="36" t="s">
        <v>359</v>
      </c>
      <c r="T179" s="41" t="s">
        <v>361</v>
      </c>
      <c r="U179" s="41" t="s">
        <v>361</v>
      </c>
      <c r="V179" s="41">
        <v>90133765</v>
      </c>
      <c r="W179" s="41" t="s">
        <v>667</v>
      </c>
      <c r="X179" s="113">
        <v>53.97</v>
      </c>
      <c r="Y179" s="44">
        <v>74.61</v>
      </c>
      <c r="Z179" s="116">
        <v>52.66</v>
      </c>
      <c r="AA179" s="44">
        <v>72.790000000000006</v>
      </c>
      <c r="AB179" s="113">
        <v>52.02</v>
      </c>
      <c r="AC179" s="44">
        <v>71.91</v>
      </c>
      <c r="AD179" s="113">
        <v>52.34</v>
      </c>
      <c r="AE179" s="44">
        <v>72.36</v>
      </c>
      <c r="AF179" s="113">
        <v>49.06</v>
      </c>
      <c r="AG179" s="44">
        <v>67.819999999999993</v>
      </c>
      <c r="AH179" s="14"/>
      <c r="AI179" s="14"/>
      <c r="AJ179" s="14"/>
      <c r="AK179" s="14"/>
      <c r="AL179" s="113">
        <v>52.66</v>
      </c>
      <c r="AM179" s="44">
        <v>72.790000000000006</v>
      </c>
      <c r="AN179" s="59"/>
      <c r="AO179" s="156"/>
      <c r="AP179" s="158"/>
      <c r="AQ179" s="11">
        <v>7891268112078</v>
      </c>
      <c r="AS179" s="113">
        <v>51.73</v>
      </c>
      <c r="AT179" s="44">
        <v>71.510000000000005</v>
      </c>
      <c r="AU179" s="116">
        <v>50.47</v>
      </c>
      <c r="AV179" s="44">
        <v>69.77</v>
      </c>
      <c r="AW179" s="113">
        <v>49.86</v>
      </c>
      <c r="AX179" s="44">
        <v>68.930000000000007</v>
      </c>
      <c r="AY179" s="113">
        <v>50.16</v>
      </c>
      <c r="AZ179" s="44">
        <v>69.34</v>
      </c>
      <c r="BA179" s="113">
        <v>47.03</v>
      </c>
      <c r="BB179" s="44">
        <v>65.02</v>
      </c>
      <c r="BC179" s="14"/>
      <c r="BD179" s="14"/>
      <c r="BE179" s="14"/>
      <c r="BF179" s="14"/>
      <c r="BG179" s="113">
        <v>50.47</v>
      </c>
      <c r="BH179" s="44">
        <v>69.77</v>
      </c>
      <c r="BI179" s="59"/>
      <c r="BJ179" s="179"/>
    </row>
    <row r="180" spans="1:62" ht="14.45" customHeight="1" x14ac:dyDescent="0.25">
      <c r="A180" s="11">
        <v>7891268113013</v>
      </c>
      <c r="B180" s="11">
        <v>1211004370061</v>
      </c>
      <c r="C180" s="11">
        <v>522718050081017</v>
      </c>
      <c r="D180" s="35" t="s">
        <v>845</v>
      </c>
      <c r="E180" s="92">
        <v>2</v>
      </c>
      <c r="F180" s="20" t="s">
        <v>244</v>
      </c>
      <c r="G180" s="20" t="s">
        <v>246</v>
      </c>
      <c r="H180" s="33" t="s">
        <v>329</v>
      </c>
      <c r="I180" s="131" t="s">
        <v>340</v>
      </c>
      <c r="J180" s="33" t="s">
        <v>62</v>
      </c>
      <c r="K180" s="41">
        <v>30042099</v>
      </c>
      <c r="L180" s="36" t="s">
        <v>358</v>
      </c>
      <c r="M180" s="36" t="s">
        <v>364</v>
      </c>
      <c r="N180" s="36" t="s">
        <v>369</v>
      </c>
      <c r="O180" s="36" t="s">
        <v>373</v>
      </c>
      <c r="P180" s="36" t="s">
        <v>592</v>
      </c>
      <c r="Q180" s="36" t="s">
        <v>378</v>
      </c>
      <c r="R180" s="41" t="s">
        <v>361</v>
      </c>
      <c r="S180" s="36" t="s">
        <v>359</v>
      </c>
      <c r="T180" s="41" t="s">
        <v>361</v>
      </c>
      <c r="U180" s="41" t="s">
        <v>361</v>
      </c>
      <c r="V180" s="41">
        <v>90133773</v>
      </c>
      <c r="W180" s="41" t="s">
        <v>667</v>
      </c>
      <c r="X180" s="113">
        <v>74.31</v>
      </c>
      <c r="Y180" s="44">
        <v>102.73</v>
      </c>
      <c r="Z180" s="116">
        <v>72.5</v>
      </c>
      <c r="AA180" s="44">
        <v>100.23</v>
      </c>
      <c r="AB180" s="113">
        <v>71.63</v>
      </c>
      <c r="AC180" s="44">
        <v>99.02</v>
      </c>
      <c r="AD180" s="113">
        <v>72.06</v>
      </c>
      <c r="AE180" s="44">
        <v>99.62</v>
      </c>
      <c r="AF180" s="113">
        <v>67.56</v>
      </c>
      <c r="AG180" s="44">
        <v>93.4</v>
      </c>
      <c r="AH180" s="14"/>
      <c r="AI180" s="14"/>
      <c r="AJ180" s="14"/>
      <c r="AK180" s="14"/>
      <c r="AL180" s="113">
        <v>72.5</v>
      </c>
      <c r="AM180" s="44">
        <v>100.23</v>
      </c>
      <c r="AN180" s="59"/>
      <c r="AO180" s="156"/>
      <c r="AP180" s="158"/>
      <c r="AQ180" s="11">
        <v>7891268113013</v>
      </c>
      <c r="AS180" s="113">
        <v>71.23</v>
      </c>
      <c r="AT180" s="44">
        <v>98.47</v>
      </c>
      <c r="AU180" s="116">
        <v>69.489999999999995</v>
      </c>
      <c r="AV180" s="44">
        <v>96.07</v>
      </c>
      <c r="AW180" s="113">
        <v>68.650000000000006</v>
      </c>
      <c r="AX180" s="44">
        <v>94.9</v>
      </c>
      <c r="AY180" s="113">
        <v>69.069999999999993</v>
      </c>
      <c r="AZ180" s="44">
        <v>95.49</v>
      </c>
      <c r="BA180" s="113">
        <v>64.75</v>
      </c>
      <c r="BB180" s="44">
        <v>89.51</v>
      </c>
      <c r="BC180" s="14"/>
      <c r="BD180" s="14"/>
      <c r="BE180" s="14"/>
      <c r="BF180" s="14"/>
      <c r="BG180" s="113">
        <v>69.489999999999995</v>
      </c>
      <c r="BH180" s="44">
        <v>96.07</v>
      </c>
      <c r="BI180" s="59"/>
      <c r="BJ180" s="179"/>
    </row>
    <row r="181" spans="1:62" ht="14.45" customHeight="1" x14ac:dyDescent="0.25">
      <c r="A181" s="18">
        <v>7891045028196</v>
      </c>
      <c r="B181" s="18">
        <v>1211003470117</v>
      </c>
      <c r="C181" s="11">
        <v>522718030074106</v>
      </c>
      <c r="D181" s="35" t="s">
        <v>848</v>
      </c>
      <c r="E181" s="92">
        <v>2</v>
      </c>
      <c r="F181" s="19" t="s">
        <v>992</v>
      </c>
      <c r="G181" s="19" t="s">
        <v>993</v>
      </c>
      <c r="H181" s="32" t="s">
        <v>330</v>
      </c>
      <c r="I181" s="13" t="s">
        <v>340</v>
      </c>
      <c r="J181" s="32" t="s">
        <v>62</v>
      </c>
      <c r="K181" s="41">
        <v>30049069</v>
      </c>
      <c r="L181" s="41" t="s">
        <v>358</v>
      </c>
      <c r="M181" s="41" t="s">
        <v>362</v>
      </c>
      <c r="N181" s="41" t="s">
        <v>431</v>
      </c>
      <c r="O181" s="41" t="s">
        <v>489</v>
      </c>
      <c r="P181" s="41" t="s">
        <v>618</v>
      </c>
      <c r="Q181" s="41" t="s">
        <v>563</v>
      </c>
      <c r="R181" s="41" t="s">
        <v>361</v>
      </c>
      <c r="S181" s="41" t="s">
        <v>586</v>
      </c>
      <c r="T181" s="41" t="s">
        <v>361</v>
      </c>
      <c r="U181" s="41" t="s">
        <v>361</v>
      </c>
      <c r="V181" s="41">
        <v>90313941</v>
      </c>
      <c r="W181" s="41" t="s">
        <v>668</v>
      </c>
      <c r="X181" s="113">
        <v>3606.27</v>
      </c>
      <c r="Y181" s="44">
        <v>4985.46</v>
      </c>
      <c r="Z181" s="116">
        <v>3518.31</v>
      </c>
      <c r="AA181" s="44">
        <v>4863.8599999999997</v>
      </c>
      <c r="AB181" s="113">
        <v>3475.92</v>
      </c>
      <c r="AC181" s="44">
        <v>4805.26</v>
      </c>
      <c r="AD181" s="113">
        <v>3496.99</v>
      </c>
      <c r="AE181" s="44">
        <v>4834.38</v>
      </c>
      <c r="AF181" s="113">
        <v>3278.42</v>
      </c>
      <c r="AG181" s="44">
        <v>4532.22</v>
      </c>
      <c r="AH181" s="14"/>
      <c r="AI181" s="14"/>
      <c r="AJ181" s="14"/>
      <c r="AK181" s="14"/>
      <c r="AL181" s="113">
        <v>3518.31</v>
      </c>
      <c r="AM181" s="44">
        <v>4863.8599999999997</v>
      </c>
      <c r="AN181" s="59"/>
      <c r="AO181" s="156"/>
      <c r="AP181" s="158"/>
      <c r="AQ181" s="18">
        <v>7891045028196</v>
      </c>
      <c r="AS181" s="113">
        <v>3456.6</v>
      </c>
      <c r="AT181" s="44">
        <v>4778.55</v>
      </c>
      <c r="AU181" s="116">
        <v>3372.29</v>
      </c>
      <c r="AV181" s="44">
        <v>4661.99</v>
      </c>
      <c r="AW181" s="113">
        <v>3331.66</v>
      </c>
      <c r="AX181" s="44">
        <v>4605.82</v>
      </c>
      <c r="AY181" s="113">
        <v>3351.85</v>
      </c>
      <c r="AZ181" s="44">
        <v>4633.74</v>
      </c>
      <c r="BA181" s="113">
        <v>3142.36</v>
      </c>
      <c r="BB181" s="44">
        <v>4344.13</v>
      </c>
      <c r="BC181" s="14"/>
      <c r="BD181" s="14"/>
      <c r="BE181" s="14"/>
      <c r="BF181" s="14"/>
      <c r="BG181" s="113">
        <v>3372.29</v>
      </c>
      <c r="BH181" s="44">
        <v>4661.99</v>
      </c>
      <c r="BI181" s="59"/>
      <c r="BJ181" s="179"/>
    </row>
    <row r="182" spans="1:62" ht="14.45" customHeight="1" x14ac:dyDescent="0.25">
      <c r="A182" s="18">
        <v>7891045023481</v>
      </c>
      <c r="B182" s="18">
        <v>1211003470036</v>
      </c>
      <c r="C182" s="11">
        <v>522718030074006</v>
      </c>
      <c r="D182" s="35" t="s">
        <v>1065</v>
      </c>
      <c r="E182" s="92">
        <v>2</v>
      </c>
      <c r="F182" s="19" t="s">
        <v>992</v>
      </c>
      <c r="G182" s="147" t="s">
        <v>994</v>
      </c>
      <c r="H182" s="32" t="s">
        <v>330</v>
      </c>
      <c r="I182" s="13" t="s">
        <v>340</v>
      </c>
      <c r="J182" s="32" t="s">
        <v>62</v>
      </c>
      <c r="K182" s="41">
        <v>30049069</v>
      </c>
      <c r="L182" s="41" t="s">
        <v>358</v>
      </c>
      <c r="M182" s="41" t="s">
        <v>362</v>
      </c>
      <c r="N182" s="41" t="s">
        <v>431</v>
      </c>
      <c r="O182" s="41" t="s">
        <v>489</v>
      </c>
      <c r="P182" s="41" t="s">
        <v>618</v>
      </c>
      <c r="Q182" s="41" t="s">
        <v>563</v>
      </c>
      <c r="R182" s="41" t="s">
        <v>361</v>
      </c>
      <c r="S182" s="41" t="s">
        <v>586</v>
      </c>
      <c r="T182" s="41" t="s">
        <v>361</v>
      </c>
      <c r="U182" s="41" t="s">
        <v>361</v>
      </c>
      <c r="V182" s="41">
        <v>90313941</v>
      </c>
      <c r="W182" s="41" t="s">
        <v>668</v>
      </c>
      <c r="X182" s="113">
        <v>875.79</v>
      </c>
      <c r="Y182" s="44">
        <v>1210.73</v>
      </c>
      <c r="Z182" s="116">
        <v>854.43</v>
      </c>
      <c r="AA182" s="44">
        <v>1181.2</v>
      </c>
      <c r="AB182" s="113">
        <v>844.14</v>
      </c>
      <c r="AC182" s="44">
        <v>1166.97</v>
      </c>
      <c r="AD182" s="113">
        <v>849.25</v>
      </c>
      <c r="AE182" s="44">
        <v>1174.04</v>
      </c>
      <c r="AF182" s="113">
        <v>796.17</v>
      </c>
      <c r="AG182" s="44">
        <v>1100.6600000000001</v>
      </c>
      <c r="AH182" s="14"/>
      <c r="AI182" s="14"/>
      <c r="AJ182" s="14"/>
      <c r="AK182" s="14"/>
      <c r="AL182" s="113">
        <v>854.43</v>
      </c>
      <c r="AM182" s="44">
        <v>1181.2</v>
      </c>
      <c r="AN182" s="59"/>
      <c r="AO182" s="156"/>
      <c r="AP182" s="158"/>
      <c r="AQ182" s="18">
        <v>7891045023481</v>
      </c>
      <c r="AS182" s="113">
        <v>839.44</v>
      </c>
      <c r="AT182" s="44">
        <v>1160.48</v>
      </c>
      <c r="AU182" s="116">
        <v>818.97</v>
      </c>
      <c r="AV182" s="44">
        <v>1132.18</v>
      </c>
      <c r="AW182" s="113">
        <v>809.1</v>
      </c>
      <c r="AX182" s="44">
        <v>1118.53</v>
      </c>
      <c r="AY182" s="113">
        <v>814.01</v>
      </c>
      <c r="AZ182" s="44">
        <v>1125.32</v>
      </c>
      <c r="BA182" s="113">
        <v>763.13</v>
      </c>
      <c r="BB182" s="44">
        <v>1054.98</v>
      </c>
      <c r="BC182" s="14"/>
      <c r="BD182" s="14"/>
      <c r="BE182" s="14"/>
      <c r="BF182" s="14"/>
      <c r="BG182" s="113">
        <v>818.97</v>
      </c>
      <c r="BH182" s="44">
        <v>1132.18</v>
      </c>
      <c r="BI182" s="59"/>
      <c r="BJ182" s="179"/>
    </row>
    <row r="183" spans="1:62" ht="14.45" customHeight="1" x14ac:dyDescent="0.25">
      <c r="A183" s="11">
        <v>7891268107500</v>
      </c>
      <c r="B183" s="11">
        <v>1211003920015</v>
      </c>
      <c r="C183" s="11">
        <v>522718030074217</v>
      </c>
      <c r="D183" s="35" t="s">
        <v>849</v>
      </c>
      <c r="E183" s="92">
        <v>2</v>
      </c>
      <c r="F183" s="20" t="s">
        <v>251</v>
      </c>
      <c r="G183" s="20" t="s">
        <v>990</v>
      </c>
      <c r="H183" s="33" t="s">
        <v>331</v>
      </c>
      <c r="I183" s="13" t="s">
        <v>340</v>
      </c>
      <c r="J183" s="33" t="s">
        <v>62</v>
      </c>
      <c r="K183" s="41">
        <v>30043999</v>
      </c>
      <c r="L183" s="41" t="s">
        <v>358</v>
      </c>
      <c r="M183" s="41" t="s">
        <v>364</v>
      </c>
      <c r="N183" s="41" t="s">
        <v>432</v>
      </c>
      <c r="O183" s="41" t="s">
        <v>490</v>
      </c>
      <c r="P183" s="41" t="s">
        <v>591</v>
      </c>
      <c r="Q183" s="41" t="s">
        <v>564</v>
      </c>
      <c r="R183" s="41" t="s">
        <v>361</v>
      </c>
      <c r="S183" s="41" t="s">
        <v>359</v>
      </c>
      <c r="T183" s="41" t="s">
        <v>361</v>
      </c>
      <c r="U183" s="41" t="s">
        <v>361</v>
      </c>
      <c r="V183" s="41">
        <v>90133803</v>
      </c>
      <c r="W183" s="41" t="s">
        <v>667</v>
      </c>
      <c r="X183" s="113">
        <v>143.22999999999999</v>
      </c>
      <c r="Y183" s="44">
        <v>198</v>
      </c>
      <c r="Z183" s="116">
        <v>139.74</v>
      </c>
      <c r="AA183" s="44">
        <v>193.18</v>
      </c>
      <c r="AB183" s="113">
        <v>138.05000000000001</v>
      </c>
      <c r="AC183" s="44">
        <v>190.84</v>
      </c>
      <c r="AD183" s="113">
        <v>138.88999999999999</v>
      </c>
      <c r="AE183" s="44">
        <v>192</v>
      </c>
      <c r="AF183" s="113">
        <v>130.21</v>
      </c>
      <c r="AG183" s="44">
        <v>180</v>
      </c>
      <c r="AH183" s="14"/>
      <c r="AI183" s="14"/>
      <c r="AJ183" s="14"/>
      <c r="AK183" s="14"/>
      <c r="AL183" s="113">
        <v>139.74</v>
      </c>
      <c r="AM183" s="44">
        <v>193.18</v>
      </c>
      <c r="AN183" s="59"/>
      <c r="AO183" s="156"/>
      <c r="AP183" s="158"/>
      <c r="AQ183" s="11">
        <v>7891268107500</v>
      </c>
      <c r="AS183" s="113">
        <v>137.29</v>
      </c>
      <c r="AT183" s="44">
        <v>189.8</v>
      </c>
      <c r="AU183" s="116">
        <v>133.94</v>
      </c>
      <c r="AV183" s="44">
        <v>185.16</v>
      </c>
      <c r="AW183" s="113">
        <v>132.33000000000001</v>
      </c>
      <c r="AX183" s="44">
        <v>182.94</v>
      </c>
      <c r="AY183" s="113">
        <v>133.13</v>
      </c>
      <c r="AZ183" s="44">
        <v>184.04</v>
      </c>
      <c r="BA183" s="113">
        <v>124.81</v>
      </c>
      <c r="BB183" s="44">
        <v>172.54</v>
      </c>
      <c r="BC183" s="14"/>
      <c r="BD183" s="14"/>
      <c r="BE183" s="14"/>
      <c r="BF183" s="14"/>
      <c r="BG183" s="113">
        <v>133.94</v>
      </c>
      <c r="BH183" s="44">
        <v>185.16</v>
      </c>
      <c r="BI183" s="59"/>
      <c r="BJ183" s="179"/>
    </row>
    <row r="184" spans="1:62" ht="14.45" customHeight="1" x14ac:dyDescent="0.25">
      <c r="A184" s="11">
        <v>7891268107609</v>
      </c>
      <c r="B184" s="11">
        <v>1211004130018</v>
      </c>
      <c r="C184" s="11">
        <v>522718010072517</v>
      </c>
      <c r="D184" s="35" t="s">
        <v>850</v>
      </c>
      <c r="E184" s="92">
        <v>2</v>
      </c>
      <c r="F184" s="20" t="s">
        <v>252</v>
      </c>
      <c r="G184" s="20" t="s">
        <v>991</v>
      </c>
      <c r="H184" s="33" t="s">
        <v>332</v>
      </c>
      <c r="I184" s="13" t="s">
        <v>340</v>
      </c>
      <c r="J184" s="33" t="s">
        <v>62</v>
      </c>
      <c r="K184" s="41">
        <v>30043999</v>
      </c>
      <c r="L184" s="41" t="s">
        <v>358</v>
      </c>
      <c r="M184" s="41" t="s">
        <v>364</v>
      </c>
      <c r="N184" s="41" t="s">
        <v>433</v>
      </c>
      <c r="O184" s="41" t="s">
        <v>491</v>
      </c>
      <c r="P184" s="41" t="s">
        <v>590</v>
      </c>
      <c r="Q184" s="41" t="s">
        <v>565</v>
      </c>
      <c r="R184" s="41" t="s">
        <v>361</v>
      </c>
      <c r="S184" s="41" t="s">
        <v>359</v>
      </c>
      <c r="T184" s="41" t="s">
        <v>361</v>
      </c>
      <c r="U184" s="41" t="s">
        <v>361</v>
      </c>
      <c r="V184" s="41">
        <v>90133811</v>
      </c>
      <c r="W184" s="41" t="s">
        <v>667</v>
      </c>
      <c r="X184" s="113">
        <v>130.63999999999999</v>
      </c>
      <c r="Y184" s="44">
        <v>180.6</v>
      </c>
      <c r="Z184" s="116">
        <v>127.46</v>
      </c>
      <c r="AA184" s="44">
        <v>176.2</v>
      </c>
      <c r="AB184" s="113">
        <v>125.92</v>
      </c>
      <c r="AC184" s="44">
        <v>174.07</v>
      </c>
      <c r="AD184" s="113">
        <v>126.68</v>
      </c>
      <c r="AE184" s="44">
        <v>175.12</v>
      </c>
      <c r="AF184" s="113">
        <v>118.76</v>
      </c>
      <c r="AG184" s="44">
        <v>164.17</v>
      </c>
      <c r="AH184" s="14"/>
      <c r="AI184" s="14"/>
      <c r="AJ184" s="14"/>
      <c r="AK184" s="14"/>
      <c r="AL184" s="113">
        <v>127.46</v>
      </c>
      <c r="AM184" s="44">
        <v>176.2</v>
      </c>
      <c r="AN184" s="59"/>
      <c r="AO184" s="156"/>
      <c r="AP184" s="158"/>
      <c r="AQ184" s="11">
        <v>7891268107609</v>
      </c>
      <c r="AS184" s="113">
        <v>125.22</v>
      </c>
      <c r="AT184" s="44">
        <v>173.11</v>
      </c>
      <c r="AU184" s="116">
        <v>122.17</v>
      </c>
      <c r="AV184" s="44">
        <v>168.89</v>
      </c>
      <c r="AW184" s="113">
        <v>120.7</v>
      </c>
      <c r="AX184" s="44">
        <v>166.86</v>
      </c>
      <c r="AY184" s="113">
        <v>121.43</v>
      </c>
      <c r="AZ184" s="44">
        <v>167.87</v>
      </c>
      <c r="BA184" s="113">
        <v>113.84</v>
      </c>
      <c r="BB184" s="44">
        <v>157.38</v>
      </c>
      <c r="BC184" s="14"/>
      <c r="BD184" s="14"/>
      <c r="BE184" s="14"/>
      <c r="BF184" s="14"/>
      <c r="BG184" s="113">
        <v>122.17</v>
      </c>
      <c r="BH184" s="44">
        <v>168.89</v>
      </c>
      <c r="BI184" s="59"/>
      <c r="BJ184" s="179"/>
    </row>
    <row r="185" spans="1:62" ht="14.45" customHeight="1" x14ac:dyDescent="0.25">
      <c r="A185" s="11">
        <v>7891268130072</v>
      </c>
      <c r="B185" s="11">
        <v>1211003590015</v>
      </c>
      <c r="C185" s="11">
        <v>522717080056817</v>
      </c>
      <c r="D185" s="35" t="s">
        <v>851</v>
      </c>
      <c r="E185" s="92">
        <v>1</v>
      </c>
      <c r="F185" s="20" t="s">
        <v>253</v>
      </c>
      <c r="G185" s="20" t="s">
        <v>254</v>
      </c>
      <c r="H185" s="33" t="s">
        <v>333</v>
      </c>
      <c r="I185" s="13" t="s">
        <v>340</v>
      </c>
      <c r="J185" s="33" t="s">
        <v>62</v>
      </c>
      <c r="K185" s="41">
        <v>30042029</v>
      </c>
      <c r="L185" s="41" t="s">
        <v>358</v>
      </c>
      <c r="M185" s="41" t="s">
        <v>364</v>
      </c>
      <c r="N185" s="41" t="s">
        <v>434</v>
      </c>
      <c r="O185" s="41" t="s">
        <v>492</v>
      </c>
      <c r="P185" s="41" t="s">
        <v>510</v>
      </c>
      <c r="Q185" s="41" t="s">
        <v>566</v>
      </c>
      <c r="R185" s="41" t="s">
        <v>361</v>
      </c>
      <c r="S185" s="41" t="s">
        <v>359</v>
      </c>
      <c r="T185" s="41" t="s">
        <v>361</v>
      </c>
      <c r="U185" s="41" t="s">
        <v>361</v>
      </c>
      <c r="V185" s="41">
        <v>90133870</v>
      </c>
      <c r="W185" s="41" t="s">
        <v>667</v>
      </c>
      <c r="X185" s="113">
        <v>23.05</v>
      </c>
      <c r="Y185" s="44">
        <v>31.87</v>
      </c>
      <c r="Z185" s="116">
        <v>22.48</v>
      </c>
      <c r="AA185" s="44">
        <v>31.08</v>
      </c>
      <c r="AB185" s="113">
        <v>22.21</v>
      </c>
      <c r="AC185" s="44">
        <v>30.7</v>
      </c>
      <c r="AD185" s="113">
        <v>22.35</v>
      </c>
      <c r="AE185" s="44">
        <v>30.9</v>
      </c>
      <c r="AF185" s="113">
        <v>20.95</v>
      </c>
      <c r="AG185" s="44">
        <v>28.96</v>
      </c>
      <c r="AH185" s="14"/>
      <c r="AI185" s="14"/>
      <c r="AJ185" s="14"/>
      <c r="AK185" s="14"/>
      <c r="AL185" s="113">
        <v>22.48</v>
      </c>
      <c r="AM185" s="44">
        <v>31.08</v>
      </c>
      <c r="AN185" s="59"/>
      <c r="AO185" s="156"/>
      <c r="AP185" s="158"/>
      <c r="AQ185" s="11">
        <v>7891268130072</v>
      </c>
      <c r="AS185" s="113">
        <v>22.09</v>
      </c>
      <c r="AT185" s="44">
        <v>30.52</v>
      </c>
      <c r="AU185" s="116">
        <v>21.55</v>
      </c>
      <c r="AV185" s="44">
        <v>29.79</v>
      </c>
      <c r="AW185" s="113">
        <v>21.29</v>
      </c>
      <c r="AX185" s="44">
        <v>29.43</v>
      </c>
      <c r="AY185" s="113">
        <v>21.42</v>
      </c>
      <c r="AZ185" s="44">
        <v>29.61</v>
      </c>
      <c r="BA185" s="113">
        <v>20.079999999999998</v>
      </c>
      <c r="BB185" s="44">
        <v>27.76</v>
      </c>
      <c r="BC185" s="14"/>
      <c r="BD185" s="14"/>
      <c r="BE185" s="14"/>
      <c r="BF185" s="14"/>
      <c r="BG185" s="113">
        <v>21.55</v>
      </c>
      <c r="BH185" s="44">
        <v>29.79</v>
      </c>
      <c r="BI185" s="59"/>
      <c r="BJ185" s="179"/>
    </row>
    <row r="186" spans="1:62" ht="14.45" customHeight="1" x14ac:dyDescent="0.25">
      <c r="A186" s="11">
        <v>7891268130065</v>
      </c>
      <c r="B186" s="11">
        <v>1211003590023</v>
      </c>
      <c r="C186" s="11">
        <v>522717080056417</v>
      </c>
      <c r="D186" s="35" t="s">
        <v>852</v>
      </c>
      <c r="E186" s="92">
        <v>1</v>
      </c>
      <c r="F186" s="20" t="s">
        <v>253</v>
      </c>
      <c r="G186" s="20" t="s">
        <v>255</v>
      </c>
      <c r="H186" s="33" t="s">
        <v>333</v>
      </c>
      <c r="I186" s="13" t="s">
        <v>340</v>
      </c>
      <c r="J186" s="33" t="s">
        <v>62</v>
      </c>
      <c r="K186" s="41">
        <v>30042029</v>
      </c>
      <c r="L186" s="41" t="s">
        <v>358</v>
      </c>
      <c r="M186" s="41" t="s">
        <v>364</v>
      </c>
      <c r="N186" s="41" t="s">
        <v>434</v>
      </c>
      <c r="O186" s="41" t="s">
        <v>492</v>
      </c>
      <c r="P186" s="41" t="s">
        <v>510</v>
      </c>
      <c r="Q186" s="41" t="s">
        <v>566</v>
      </c>
      <c r="R186" s="41" t="s">
        <v>361</v>
      </c>
      <c r="S186" s="41" t="s">
        <v>359</v>
      </c>
      <c r="T186" s="41" t="s">
        <v>361</v>
      </c>
      <c r="U186" s="41" t="s">
        <v>361</v>
      </c>
      <c r="V186" s="41">
        <v>90133889</v>
      </c>
      <c r="W186" s="41" t="s">
        <v>667</v>
      </c>
      <c r="X186" s="113">
        <v>24.64</v>
      </c>
      <c r="Y186" s="44">
        <v>34.06</v>
      </c>
      <c r="Z186" s="116">
        <v>24.04</v>
      </c>
      <c r="AA186" s="44">
        <v>33.229999999999997</v>
      </c>
      <c r="AB186" s="113">
        <v>23.75</v>
      </c>
      <c r="AC186" s="44">
        <v>32.83</v>
      </c>
      <c r="AD186" s="113">
        <v>23.89</v>
      </c>
      <c r="AE186" s="44">
        <v>33.03</v>
      </c>
      <c r="AF186" s="113">
        <v>22.4</v>
      </c>
      <c r="AG186" s="44">
        <v>30.97</v>
      </c>
      <c r="AH186" s="14"/>
      <c r="AI186" s="14"/>
      <c r="AJ186" s="14"/>
      <c r="AK186" s="14"/>
      <c r="AL186" s="113">
        <v>24.04</v>
      </c>
      <c r="AM186" s="44">
        <v>33.229999999999997</v>
      </c>
      <c r="AN186" s="59"/>
      <c r="AO186" s="156"/>
      <c r="AP186" s="158"/>
      <c r="AQ186" s="11">
        <v>7891268130065</v>
      </c>
      <c r="AS186" s="113">
        <v>23.62</v>
      </c>
      <c r="AT186" s="44">
        <v>32.65</v>
      </c>
      <c r="AU186" s="116">
        <v>23.04</v>
      </c>
      <c r="AV186" s="44">
        <v>31.85</v>
      </c>
      <c r="AW186" s="113">
        <v>22.76</v>
      </c>
      <c r="AX186" s="44">
        <v>31.46</v>
      </c>
      <c r="AY186" s="113">
        <v>22.9</v>
      </c>
      <c r="AZ186" s="44">
        <v>31.66</v>
      </c>
      <c r="BA186" s="113">
        <v>21.47</v>
      </c>
      <c r="BB186" s="44">
        <v>29.68</v>
      </c>
      <c r="BC186" s="14"/>
      <c r="BD186" s="14"/>
      <c r="BE186" s="14"/>
      <c r="BF186" s="14"/>
      <c r="BG186" s="113">
        <v>23.04</v>
      </c>
      <c r="BH186" s="44">
        <v>31.85</v>
      </c>
      <c r="BI186" s="59"/>
      <c r="BJ186" s="179"/>
    </row>
    <row r="187" spans="1:62" ht="14.45" customHeight="1" x14ac:dyDescent="0.25">
      <c r="A187" s="11">
        <v>7891268110128</v>
      </c>
      <c r="B187" s="11">
        <v>1211003590066</v>
      </c>
      <c r="C187" s="11">
        <v>522717080057317</v>
      </c>
      <c r="D187" s="35" t="s">
        <v>853</v>
      </c>
      <c r="E187" s="92">
        <v>1</v>
      </c>
      <c r="F187" s="20" t="s">
        <v>256</v>
      </c>
      <c r="G187" s="20" t="s">
        <v>257</v>
      </c>
      <c r="H187" s="33" t="s">
        <v>333</v>
      </c>
      <c r="I187" s="13" t="s">
        <v>340</v>
      </c>
      <c r="J187" s="33" t="s">
        <v>62</v>
      </c>
      <c r="K187" s="41">
        <v>30042029</v>
      </c>
      <c r="L187" s="41" t="s">
        <v>358</v>
      </c>
      <c r="M187" s="41" t="s">
        <v>364</v>
      </c>
      <c r="N187" s="41" t="s">
        <v>434</v>
      </c>
      <c r="O187" s="41" t="s">
        <v>492</v>
      </c>
      <c r="P187" s="41" t="s">
        <v>510</v>
      </c>
      <c r="Q187" s="41" t="s">
        <v>566</v>
      </c>
      <c r="R187" s="41" t="s">
        <v>361</v>
      </c>
      <c r="S187" s="41" t="s">
        <v>359</v>
      </c>
      <c r="T187" s="41" t="s">
        <v>361</v>
      </c>
      <c r="U187" s="41" t="s">
        <v>361</v>
      </c>
      <c r="V187" s="41">
        <v>90230752</v>
      </c>
      <c r="W187" s="41" t="s">
        <v>667</v>
      </c>
      <c r="X187" s="113">
        <v>1740.32</v>
      </c>
      <c r="Y187" s="44">
        <v>2405.89</v>
      </c>
      <c r="Z187" s="116">
        <v>1697.88</v>
      </c>
      <c r="AA187" s="44">
        <v>2347.2199999999998</v>
      </c>
      <c r="AB187" s="113">
        <v>1677.42</v>
      </c>
      <c r="AC187" s="44">
        <v>2318.9299999999998</v>
      </c>
      <c r="AD187" s="113">
        <v>1687.59</v>
      </c>
      <c r="AE187" s="44">
        <v>2332.9899999999998</v>
      </c>
      <c r="AF187" s="113">
        <v>1582.11</v>
      </c>
      <c r="AG187" s="44">
        <v>2187.17</v>
      </c>
      <c r="AH187" s="14"/>
      <c r="AI187" s="14"/>
      <c r="AJ187" s="14"/>
      <c r="AK187" s="14"/>
      <c r="AL187" s="113">
        <v>1697.88</v>
      </c>
      <c r="AM187" s="44">
        <v>2347.2199999999998</v>
      </c>
      <c r="AN187" s="59"/>
      <c r="AO187" s="156"/>
      <c r="AP187" s="158"/>
      <c r="AQ187" s="11">
        <v>7891268110128</v>
      </c>
      <c r="AS187" s="113">
        <v>1668.1</v>
      </c>
      <c r="AT187" s="44">
        <v>2306.0500000000002</v>
      </c>
      <c r="AU187" s="116">
        <v>1627.41</v>
      </c>
      <c r="AV187" s="44">
        <v>2249.8000000000002</v>
      </c>
      <c r="AW187" s="113">
        <v>1607.8</v>
      </c>
      <c r="AX187" s="44">
        <v>2222.69</v>
      </c>
      <c r="AY187" s="113">
        <v>1617.55</v>
      </c>
      <c r="AZ187" s="44">
        <v>2236.17</v>
      </c>
      <c r="BA187" s="113">
        <v>1516.45</v>
      </c>
      <c r="BB187" s="44">
        <v>2096.4</v>
      </c>
      <c r="BC187" s="14"/>
      <c r="BD187" s="14"/>
      <c r="BE187" s="14"/>
      <c r="BF187" s="14"/>
      <c r="BG187" s="113">
        <v>1627.41</v>
      </c>
      <c r="BH187" s="44">
        <v>2249.8000000000002</v>
      </c>
      <c r="BI187" s="59"/>
      <c r="BJ187" s="179"/>
    </row>
    <row r="188" spans="1:62" ht="14.45" customHeight="1" x14ac:dyDescent="0.25">
      <c r="A188" s="11">
        <v>7891268102406</v>
      </c>
      <c r="B188" s="11">
        <v>1211004350018</v>
      </c>
      <c r="C188" s="11">
        <v>522718030073717</v>
      </c>
      <c r="D188" s="35" t="s">
        <v>1092</v>
      </c>
      <c r="E188" s="92">
        <v>1</v>
      </c>
      <c r="F188" s="20" t="s">
        <v>261</v>
      </c>
      <c r="G188" s="20" t="s">
        <v>1094</v>
      </c>
      <c r="H188" s="33" t="s">
        <v>334</v>
      </c>
      <c r="I188" s="13" t="s">
        <v>340</v>
      </c>
      <c r="J188" s="33" t="s">
        <v>62</v>
      </c>
      <c r="K188" s="41">
        <v>30049039</v>
      </c>
      <c r="L188" s="41" t="s">
        <v>358</v>
      </c>
      <c r="M188" s="41" t="s">
        <v>364</v>
      </c>
      <c r="N188" s="41" t="s">
        <v>435</v>
      </c>
      <c r="O188" s="41">
        <v>7964</v>
      </c>
      <c r="P188" s="41" t="s">
        <v>508</v>
      </c>
      <c r="Q188" s="41" t="s">
        <v>567</v>
      </c>
      <c r="R188" s="41" t="s">
        <v>579</v>
      </c>
      <c r="S188" s="41" t="s">
        <v>359</v>
      </c>
      <c r="T188" s="41" t="s">
        <v>361</v>
      </c>
      <c r="U188" s="41" t="s">
        <v>361</v>
      </c>
      <c r="V188" s="70">
        <v>90133943</v>
      </c>
      <c r="W188" s="41" t="s">
        <v>667</v>
      </c>
      <c r="X188" s="113">
        <v>50.04</v>
      </c>
      <c r="Y188" s="44">
        <v>69.180000000000007</v>
      </c>
      <c r="Z188" s="116">
        <v>48.82</v>
      </c>
      <c r="AA188" s="44">
        <v>67.489999999999995</v>
      </c>
      <c r="AB188" s="113">
        <v>48.23</v>
      </c>
      <c r="AC188" s="44">
        <v>66.680000000000007</v>
      </c>
      <c r="AD188" s="113">
        <v>48.52</v>
      </c>
      <c r="AE188" s="44">
        <v>67.08</v>
      </c>
      <c r="AF188" s="113">
        <v>45.49</v>
      </c>
      <c r="AG188" s="44">
        <v>62.89</v>
      </c>
      <c r="AH188" s="14"/>
      <c r="AI188" s="14"/>
      <c r="AJ188" s="14"/>
      <c r="AK188" s="14"/>
      <c r="AL188" s="113">
        <v>48.82</v>
      </c>
      <c r="AM188" s="44">
        <v>67.489999999999995</v>
      </c>
      <c r="AN188" s="59"/>
      <c r="AO188" s="156"/>
      <c r="AP188" s="158"/>
      <c r="AQ188" s="11">
        <v>7891268102406</v>
      </c>
      <c r="AS188" s="113">
        <v>47.96</v>
      </c>
      <c r="AT188" s="44">
        <v>66.3</v>
      </c>
      <c r="AU188" s="116">
        <v>46.79</v>
      </c>
      <c r="AV188" s="44">
        <v>64.680000000000007</v>
      </c>
      <c r="AW188" s="113">
        <v>46.23</v>
      </c>
      <c r="AX188" s="44">
        <v>63.91</v>
      </c>
      <c r="AY188" s="113">
        <v>46.51</v>
      </c>
      <c r="AZ188" s="44">
        <v>64.3</v>
      </c>
      <c r="BA188" s="113">
        <v>43.6</v>
      </c>
      <c r="BB188" s="44">
        <v>60.27</v>
      </c>
      <c r="BC188" s="14"/>
      <c r="BD188" s="14"/>
      <c r="BE188" s="14"/>
      <c r="BF188" s="14"/>
      <c r="BG188" s="113">
        <v>46.79</v>
      </c>
      <c r="BH188" s="44">
        <v>64.680000000000007</v>
      </c>
      <c r="BI188" s="59"/>
      <c r="BJ188" s="179"/>
    </row>
    <row r="189" spans="1:62" ht="14.45" customHeight="1" x14ac:dyDescent="0.25">
      <c r="A189" s="11">
        <v>7891268102482</v>
      </c>
      <c r="B189" s="11">
        <v>1211004350050</v>
      </c>
      <c r="C189" s="11">
        <v>522718030073917</v>
      </c>
      <c r="D189" s="35" t="s">
        <v>855</v>
      </c>
      <c r="E189" s="92">
        <v>1</v>
      </c>
      <c r="F189" s="21" t="s">
        <v>261</v>
      </c>
      <c r="G189" s="20" t="s">
        <v>262</v>
      </c>
      <c r="H189" s="33" t="s">
        <v>334</v>
      </c>
      <c r="I189" s="13" t="s">
        <v>340</v>
      </c>
      <c r="J189" s="33" t="s">
        <v>62</v>
      </c>
      <c r="K189" s="41">
        <v>30049039</v>
      </c>
      <c r="L189" s="41" t="s">
        <v>358</v>
      </c>
      <c r="M189" s="41" t="s">
        <v>364</v>
      </c>
      <c r="N189" s="41" t="s">
        <v>435</v>
      </c>
      <c r="O189" s="41">
        <v>7964</v>
      </c>
      <c r="P189" s="41" t="s">
        <v>508</v>
      </c>
      <c r="Q189" s="41" t="s">
        <v>567</v>
      </c>
      <c r="R189" s="41" t="s">
        <v>579</v>
      </c>
      <c r="S189" s="41" t="s">
        <v>359</v>
      </c>
      <c r="T189" s="41" t="s">
        <v>361</v>
      </c>
      <c r="U189" s="41" t="s">
        <v>361</v>
      </c>
      <c r="V189" s="41">
        <v>90133951</v>
      </c>
      <c r="W189" s="41" t="s">
        <v>667</v>
      </c>
      <c r="X189" s="113">
        <v>73.25</v>
      </c>
      <c r="Y189" s="44">
        <v>101.26</v>
      </c>
      <c r="Z189" s="116">
        <v>71.47</v>
      </c>
      <c r="AA189" s="44">
        <v>98.8</v>
      </c>
      <c r="AB189" s="113">
        <v>70.599999999999994</v>
      </c>
      <c r="AC189" s="44">
        <v>97.6</v>
      </c>
      <c r="AD189" s="113">
        <v>71.03</v>
      </c>
      <c r="AE189" s="44">
        <v>98.19</v>
      </c>
      <c r="AF189" s="113">
        <v>66.59</v>
      </c>
      <c r="AG189" s="44">
        <v>92.06</v>
      </c>
      <c r="AH189" s="14"/>
      <c r="AI189" s="14"/>
      <c r="AJ189" s="14"/>
      <c r="AK189" s="14"/>
      <c r="AL189" s="113">
        <v>71.47</v>
      </c>
      <c r="AM189" s="44">
        <v>98.8</v>
      </c>
      <c r="AN189" s="59"/>
      <c r="AO189" s="156"/>
      <c r="AP189" s="158"/>
      <c r="AQ189" s="11">
        <v>7891268102482</v>
      </c>
      <c r="AS189" s="113">
        <v>70.209999999999994</v>
      </c>
      <c r="AT189" s="44">
        <v>97.06</v>
      </c>
      <c r="AU189" s="116">
        <v>68.5</v>
      </c>
      <c r="AV189" s="44">
        <v>94.7</v>
      </c>
      <c r="AW189" s="113">
        <v>67.67</v>
      </c>
      <c r="AX189" s="44">
        <v>93.55</v>
      </c>
      <c r="AY189" s="113">
        <v>68.08</v>
      </c>
      <c r="AZ189" s="44">
        <v>94.12</v>
      </c>
      <c r="BA189" s="113">
        <v>63.83</v>
      </c>
      <c r="BB189" s="44">
        <v>88.24</v>
      </c>
      <c r="BC189" s="14"/>
      <c r="BD189" s="14"/>
      <c r="BE189" s="14"/>
      <c r="BF189" s="14"/>
      <c r="BG189" s="113">
        <v>68.5</v>
      </c>
      <c r="BH189" s="44">
        <v>94.7</v>
      </c>
      <c r="BI189" s="59"/>
      <c r="BJ189" s="179"/>
    </row>
    <row r="190" spans="1:62" ht="14.45" customHeight="1" x14ac:dyDescent="0.25">
      <c r="A190" s="11">
        <v>7891268031706</v>
      </c>
      <c r="B190" s="11">
        <v>1211004350077</v>
      </c>
      <c r="C190" s="11">
        <v>522718050081417</v>
      </c>
      <c r="D190" s="35" t="s">
        <v>909</v>
      </c>
      <c r="E190" s="92">
        <v>1</v>
      </c>
      <c r="F190" s="21" t="s">
        <v>261</v>
      </c>
      <c r="G190" s="20" t="s">
        <v>910</v>
      </c>
      <c r="H190" s="33" t="s">
        <v>334</v>
      </c>
      <c r="I190" s="13" t="s">
        <v>340</v>
      </c>
      <c r="J190" s="33" t="s">
        <v>62</v>
      </c>
      <c r="K190" s="41">
        <v>30049039</v>
      </c>
      <c r="L190" s="41" t="s">
        <v>358</v>
      </c>
      <c r="M190" s="41" t="s">
        <v>364</v>
      </c>
      <c r="N190" s="41" t="s">
        <v>435</v>
      </c>
      <c r="O190" s="41">
        <v>7964</v>
      </c>
      <c r="P190" s="41" t="s">
        <v>508</v>
      </c>
      <c r="Q190" s="41" t="s">
        <v>567</v>
      </c>
      <c r="R190" s="41" t="s">
        <v>579</v>
      </c>
      <c r="S190" s="41" t="s">
        <v>359</v>
      </c>
      <c r="T190" s="41" t="s">
        <v>361</v>
      </c>
      <c r="U190" s="41" t="s">
        <v>361</v>
      </c>
      <c r="V190" s="70">
        <v>90313143</v>
      </c>
      <c r="W190" s="41" t="s">
        <v>667</v>
      </c>
      <c r="X190" s="113">
        <v>78.489999999999995</v>
      </c>
      <c r="Y190" s="44">
        <v>108.51</v>
      </c>
      <c r="Z190" s="116">
        <v>76.58</v>
      </c>
      <c r="AA190" s="44">
        <v>105.86</v>
      </c>
      <c r="AB190" s="113">
        <v>75.66</v>
      </c>
      <c r="AC190" s="44">
        <v>104.6</v>
      </c>
      <c r="AD190" s="113">
        <v>76.11</v>
      </c>
      <c r="AE190" s="44">
        <v>105.22</v>
      </c>
      <c r="AF190" s="113">
        <v>71.36</v>
      </c>
      <c r="AG190" s="44">
        <v>98.65</v>
      </c>
      <c r="AH190" s="14"/>
      <c r="AI190" s="14"/>
      <c r="AJ190" s="14"/>
      <c r="AK190" s="14"/>
      <c r="AL190" s="113">
        <v>76.58</v>
      </c>
      <c r="AM190" s="44">
        <v>105.86</v>
      </c>
      <c r="AN190" s="59"/>
      <c r="AO190" s="156"/>
      <c r="AP190" s="158"/>
      <c r="AQ190" s="11">
        <v>7891268031706</v>
      </c>
      <c r="AS190" s="113">
        <v>75.239999999999995</v>
      </c>
      <c r="AT190" s="44">
        <v>104.01</v>
      </c>
      <c r="AU190" s="116">
        <v>73.400000000000006</v>
      </c>
      <c r="AV190" s="44">
        <v>101.47</v>
      </c>
      <c r="AW190" s="113">
        <v>72.52</v>
      </c>
      <c r="AX190" s="44">
        <v>100.25</v>
      </c>
      <c r="AY190" s="113">
        <v>72.959999999999994</v>
      </c>
      <c r="AZ190" s="44">
        <v>100.86</v>
      </c>
      <c r="BA190" s="113">
        <v>68.400000000000006</v>
      </c>
      <c r="BB190" s="44">
        <v>94.56</v>
      </c>
      <c r="BC190" s="14"/>
      <c r="BD190" s="14"/>
      <c r="BE190" s="14"/>
      <c r="BF190" s="14"/>
      <c r="BG190" s="113">
        <v>73.400000000000006</v>
      </c>
      <c r="BH190" s="44">
        <v>101.47</v>
      </c>
      <c r="BI190" s="59"/>
      <c r="BJ190" s="179"/>
    </row>
    <row r="191" spans="1:62" ht="14.45" customHeight="1" x14ac:dyDescent="0.25">
      <c r="A191" s="11">
        <v>7891268102505</v>
      </c>
      <c r="B191" s="11">
        <v>1211004350069</v>
      </c>
      <c r="C191" s="11">
        <v>522718030073517</v>
      </c>
      <c r="D191" s="35" t="s">
        <v>856</v>
      </c>
      <c r="E191" s="92">
        <v>1</v>
      </c>
      <c r="F191" s="21" t="s">
        <v>261</v>
      </c>
      <c r="G191" s="20" t="s">
        <v>263</v>
      </c>
      <c r="H191" s="33" t="s">
        <v>334</v>
      </c>
      <c r="I191" s="13" t="s">
        <v>340</v>
      </c>
      <c r="J191" s="33" t="s">
        <v>62</v>
      </c>
      <c r="K191" s="41">
        <v>30049039</v>
      </c>
      <c r="L191" s="41" t="s">
        <v>358</v>
      </c>
      <c r="M191" s="41" t="s">
        <v>364</v>
      </c>
      <c r="N191" s="41" t="s">
        <v>435</v>
      </c>
      <c r="O191" s="41">
        <v>7964</v>
      </c>
      <c r="P191" s="41" t="s">
        <v>508</v>
      </c>
      <c r="Q191" s="41" t="s">
        <v>567</v>
      </c>
      <c r="R191" s="41" t="s">
        <v>579</v>
      </c>
      <c r="S191" s="41" t="s">
        <v>359</v>
      </c>
      <c r="T191" s="41" t="s">
        <v>361</v>
      </c>
      <c r="U191" s="41" t="s">
        <v>361</v>
      </c>
      <c r="V191" s="41">
        <v>90133927</v>
      </c>
      <c r="W191" s="41" t="s">
        <v>667</v>
      </c>
      <c r="X191" s="113">
        <v>78.75</v>
      </c>
      <c r="Y191" s="44">
        <v>108.87</v>
      </c>
      <c r="Z191" s="116">
        <v>76.83</v>
      </c>
      <c r="AA191" s="44">
        <v>106.21</v>
      </c>
      <c r="AB191" s="113">
        <v>75.900000000000006</v>
      </c>
      <c r="AC191" s="44">
        <v>104.93</v>
      </c>
      <c r="AD191" s="113">
        <v>76.36</v>
      </c>
      <c r="AE191" s="44">
        <v>105.56</v>
      </c>
      <c r="AF191" s="113">
        <v>71.59</v>
      </c>
      <c r="AG191" s="44">
        <v>98.97</v>
      </c>
      <c r="AH191" s="14"/>
      <c r="AI191" s="14"/>
      <c r="AJ191" s="14"/>
      <c r="AK191" s="14"/>
      <c r="AL191" s="113">
        <v>76.83</v>
      </c>
      <c r="AM191" s="44">
        <v>106.21</v>
      </c>
      <c r="AN191" s="59"/>
      <c r="AO191" s="156"/>
      <c r="AP191" s="158"/>
      <c r="AQ191" s="11">
        <v>7891268102505</v>
      </c>
      <c r="AS191" s="113">
        <v>75.48</v>
      </c>
      <c r="AT191" s="44">
        <v>104.35</v>
      </c>
      <c r="AU191" s="116">
        <v>73.64</v>
      </c>
      <c r="AV191" s="44">
        <v>101.8</v>
      </c>
      <c r="AW191" s="113">
        <v>72.75</v>
      </c>
      <c r="AX191" s="44">
        <v>100.57</v>
      </c>
      <c r="AY191" s="113">
        <v>73.19</v>
      </c>
      <c r="AZ191" s="44">
        <v>101.18</v>
      </c>
      <c r="BA191" s="113">
        <v>68.62</v>
      </c>
      <c r="BB191" s="44">
        <v>94.86</v>
      </c>
      <c r="BC191" s="14"/>
      <c r="BD191" s="14"/>
      <c r="BE191" s="14"/>
      <c r="BF191" s="14"/>
      <c r="BG191" s="113">
        <v>73.64</v>
      </c>
      <c r="BH191" s="44">
        <v>101.8</v>
      </c>
      <c r="BI191" s="59"/>
      <c r="BJ191" s="179"/>
    </row>
    <row r="192" spans="1:62" ht="14.45" customHeight="1" x14ac:dyDescent="0.25">
      <c r="A192" s="11">
        <v>7891268117868</v>
      </c>
      <c r="B192" s="11">
        <v>1211004350085</v>
      </c>
      <c r="C192" s="11">
        <v>522718030073617</v>
      </c>
      <c r="D192" s="35" t="s">
        <v>857</v>
      </c>
      <c r="E192" s="92">
        <v>1</v>
      </c>
      <c r="F192" s="21" t="s">
        <v>261</v>
      </c>
      <c r="G192" s="20" t="s">
        <v>989</v>
      </c>
      <c r="H192" s="33" t="s">
        <v>334</v>
      </c>
      <c r="I192" s="13" t="s">
        <v>340</v>
      </c>
      <c r="J192" s="33" t="s">
        <v>62</v>
      </c>
      <c r="K192" s="41">
        <v>30049039</v>
      </c>
      <c r="L192" s="41" t="s">
        <v>358</v>
      </c>
      <c r="M192" s="41" t="s">
        <v>364</v>
      </c>
      <c r="N192" s="41" t="s">
        <v>435</v>
      </c>
      <c r="O192" s="41">
        <v>7964</v>
      </c>
      <c r="P192" s="41" t="s">
        <v>508</v>
      </c>
      <c r="Q192" s="41" t="s">
        <v>567</v>
      </c>
      <c r="R192" s="41" t="s">
        <v>579</v>
      </c>
      <c r="S192" s="41" t="s">
        <v>359</v>
      </c>
      <c r="T192" s="41" t="s">
        <v>361</v>
      </c>
      <c r="U192" s="41" t="s">
        <v>361</v>
      </c>
      <c r="V192" s="41">
        <v>90313143</v>
      </c>
      <c r="W192" s="41" t="s">
        <v>667</v>
      </c>
      <c r="X192" s="113">
        <v>168.76</v>
      </c>
      <c r="Y192" s="44">
        <v>233.3</v>
      </c>
      <c r="Z192" s="116">
        <v>164.64</v>
      </c>
      <c r="AA192" s="44">
        <v>227.61</v>
      </c>
      <c r="AB192" s="113">
        <v>162.66</v>
      </c>
      <c r="AC192" s="44">
        <v>224.87</v>
      </c>
      <c r="AD192" s="113">
        <v>163.65</v>
      </c>
      <c r="AE192" s="44">
        <v>226.24</v>
      </c>
      <c r="AF192" s="113">
        <v>153.41999999999999</v>
      </c>
      <c r="AG192" s="44">
        <v>212.09</v>
      </c>
      <c r="AH192" s="14"/>
      <c r="AI192" s="14"/>
      <c r="AJ192" s="14"/>
      <c r="AK192" s="14"/>
      <c r="AL192" s="113">
        <v>164.64</v>
      </c>
      <c r="AM192" s="44">
        <v>227.61</v>
      </c>
      <c r="AN192" s="59"/>
      <c r="AO192" s="156"/>
      <c r="AP192" s="158"/>
      <c r="AQ192" s="11">
        <v>7891268117868</v>
      </c>
      <c r="AS192" s="113">
        <v>161.76</v>
      </c>
      <c r="AT192" s="44">
        <v>223.62</v>
      </c>
      <c r="AU192" s="116">
        <v>157.81</v>
      </c>
      <c r="AV192" s="44">
        <v>218.16</v>
      </c>
      <c r="AW192" s="113">
        <v>155.91</v>
      </c>
      <c r="AX192" s="44">
        <v>215.54</v>
      </c>
      <c r="AY192" s="113">
        <v>156.85</v>
      </c>
      <c r="AZ192" s="44">
        <v>216.84</v>
      </c>
      <c r="BA192" s="113">
        <v>147.05000000000001</v>
      </c>
      <c r="BB192" s="44">
        <v>203.29</v>
      </c>
      <c r="BC192" s="14"/>
      <c r="BD192" s="14"/>
      <c r="BE192" s="14"/>
      <c r="BF192" s="14"/>
      <c r="BG192" s="113">
        <v>157.81</v>
      </c>
      <c r="BH192" s="44">
        <v>218.16</v>
      </c>
      <c r="BI192" s="59"/>
      <c r="BJ192" s="179"/>
    </row>
    <row r="193" spans="1:62" ht="14.45" customHeight="1" x14ac:dyDescent="0.25">
      <c r="A193" s="11">
        <v>7891268101638</v>
      </c>
      <c r="B193" s="11">
        <v>1211004240026</v>
      </c>
      <c r="C193" s="11">
        <v>522717110065317</v>
      </c>
      <c r="D193" s="35" t="s">
        <v>858</v>
      </c>
      <c r="E193" s="92">
        <v>2</v>
      </c>
      <c r="F193" s="21" t="s">
        <v>264</v>
      </c>
      <c r="G193" s="20" t="s">
        <v>265</v>
      </c>
      <c r="H193" s="33" t="s">
        <v>69</v>
      </c>
      <c r="I193" s="13" t="s">
        <v>340</v>
      </c>
      <c r="J193" s="33" t="s">
        <v>62</v>
      </c>
      <c r="K193" s="41">
        <v>30049099</v>
      </c>
      <c r="L193" s="41" t="s">
        <v>358</v>
      </c>
      <c r="M193" s="41" t="s">
        <v>364</v>
      </c>
      <c r="N193" s="41" t="s">
        <v>436</v>
      </c>
      <c r="O193" s="41" t="s">
        <v>493</v>
      </c>
      <c r="P193" s="41" t="s">
        <v>618</v>
      </c>
      <c r="Q193" s="41" t="s">
        <v>568</v>
      </c>
      <c r="R193" s="41" t="s">
        <v>361</v>
      </c>
      <c r="S193" s="41" t="s">
        <v>359</v>
      </c>
      <c r="T193" s="41" t="s">
        <v>361</v>
      </c>
      <c r="U193" s="41" t="s">
        <v>361</v>
      </c>
      <c r="V193" s="41">
        <v>90133994</v>
      </c>
      <c r="W193" s="41" t="s">
        <v>667</v>
      </c>
      <c r="X193" s="113">
        <v>167.36</v>
      </c>
      <c r="Y193" s="44">
        <v>231.37</v>
      </c>
      <c r="Z193" s="116">
        <v>163.28</v>
      </c>
      <c r="AA193" s="44">
        <v>225.72</v>
      </c>
      <c r="AB193" s="113">
        <v>161.31</v>
      </c>
      <c r="AC193" s="44">
        <v>223</v>
      </c>
      <c r="AD193" s="113">
        <v>162.29</v>
      </c>
      <c r="AE193" s="44">
        <v>224.36</v>
      </c>
      <c r="AF193" s="113">
        <v>152.13999999999999</v>
      </c>
      <c r="AG193" s="44">
        <v>210.32</v>
      </c>
      <c r="AH193" s="14"/>
      <c r="AI193" s="14"/>
      <c r="AJ193" s="14"/>
      <c r="AK193" s="14"/>
      <c r="AL193" s="113">
        <v>163.28</v>
      </c>
      <c r="AM193" s="44">
        <v>225.72</v>
      </c>
      <c r="AN193" s="59"/>
      <c r="AO193" s="156"/>
      <c r="AP193" s="158"/>
      <c r="AQ193" s="11">
        <v>7891268101638</v>
      </c>
      <c r="AS193" s="113">
        <v>160.41</v>
      </c>
      <c r="AT193" s="44">
        <v>221.76</v>
      </c>
      <c r="AU193" s="116">
        <v>156.5</v>
      </c>
      <c r="AV193" s="44">
        <v>216.35</v>
      </c>
      <c r="AW193" s="113">
        <v>154.61000000000001</v>
      </c>
      <c r="AX193" s="44">
        <v>213.74</v>
      </c>
      <c r="AY193" s="113">
        <v>155.55000000000001</v>
      </c>
      <c r="AZ193" s="44">
        <v>215.04</v>
      </c>
      <c r="BA193" s="113">
        <v>145.83000000000001</v>
      </c>
      <c r="BB193" s="44">
        <v>201.6</v>
      </c>
      <c r="BC193" s="14"/>
      <c r="BD193" s="14"/>
      <c r="BE193" s="14"/>
      <c r="BF193" s="14"/>
      <c r="BG193" s="113">
        <v>156.5</v>
      </c>
      <c r="BH193" s="44">
        <v>216.35</v>
      </c>
      <c r="BI193" s="59"/>
      <c r="BJ193" s="179"/>
    </row>
    <row r="194" spans="1:62" ht="14.45" customHeight="1" x14ac:dyDescent="0.25">
      <c r="A194" s="11">
        <v>7891268101645</v>
      </c>
      <c r="B194" s="11">
        <v>1211004240050</v>
      </c>
      <c r="C194" s="11">
        <v>522717110065017</v>
      </c>
      <c r="D194" s="35" t="s">
        <v>859</v>
      </c>
      <c r="E194" s="92">
        <v>2</v>
      </c>
      <c r="F194" s="21" t="s">
        <v>264</v>
      </c>
      <c r="G194" s="20" t="s">
        <v>266</v>
      </c>
      <c r="H194" s="33" t="s">
        <v>69</v>
      </c>
      <c r="I194" s="13" t="s">
        <v>340</v>
      </c>
      <c r="J194" s="33" t="s">
        <v>62</v>
      </c>
      <c r="K194" s="41">
        <v>30049099</v>
      </c>
      <c r="L194" s="41" t="s">
        <v>358</v>
      </c>
      <c r="M194" s="41" t="s">
        <v>364</v>
      </c>
      <c r="N194" s="41" t="s">
        <v>436</v>
      </c>
      <c r="O194" s="41" t="s">
        <v>493</v>
      </c>
      <c r="P194" s="41" t="s">
        <v>618</v>
      </c>
      <c r="Q194" s="41" t="s">
        <v>568</v>
      </c>
      <c r="R194" s="41" t="s">
        <v>361</v>
      </c>
      <c r="S194" s="41" t="s">
        <v>359</v>
      </c>
      <c r="T194" s="41" t="s">
        <v>361</v>
      </c>
      <c r="U194" s="41" t="s">
        <v>361</v>
      </c>
      <c r="V194" s="41">
        <v>90133960</v>
      </c>
      <c r="W194" s="41" t="s">
        <v>667</v>
      </c>
      <c r="X194" s="113">
        <v>293.83</v>
      </c>
      <c r="Y194" s="44">
        <v>406.2</v>
      </c>
      <c r="Z194" s="116">
        <v>286.67</v>
      </c>
      <c r="AA194" s="44">
        <v>396.3</v>
      </c>
      <c r="AB194" s="113">
        <v>283.20999999999998</v>
      </c>
      <c r="AC194" s="44">
        <v>391.52</v>
      </c>
      <c r="AD194" s="113">
        <v>284.93</v>
      </c>
      <c r="AE194" s="44">
        <v>393.9</v>
      </c>
      <c r="AF194" s="113">
        <v>267.12</v>
      </c>
      <c r="AG194" s="44">
        <v>369.28</v>
      </c>
      <c r="AH194" s="14"/>
      <c r="AI194" s="14"/>
      <c r="AJ194" s="14"/>
      <c r="AK194" s="14"/>
      <c r="AL194" s="113">
        <v>286.67</v>
      </c>
      <c r="AM194" s="44">
        <v>396.3</v>
      </c>
      <c r="AN194" s="59"/>
      <c r="AO194" s="156"/>
      <c r="AP194" s="158"/>
      <c r="AQ194" s="11">
        <v>7891268101645</v>
      </c>
      <c r="AS194" s="113">
        <v>281.64</v>
      </c>
      <c r="AT194" s="44">
        <v>389.35</v>
      </c>
      <c r="AU194" s="116">
        <v>274.77</v>
      </c>
      <c r="AV194" s="44">
        <v>379.85</v>
      </c>
      <c r="AW194" s="113">
        <v>271.45999999999998</v>
      </c>
      <c r="AX194" s="44">
        <v>375.28</v>
      </c>
      <c r="AY194" s="113">
        <v>273.10000000000002</v>
      </c>
      <c r="AZ194" s="44">
        <v>377.54</v>
      </c>
      <c r="BA194" s="113">
        <v>256.04000000000002</v>
      </c>
      <c r="BB194" s="44">
        <v>353.96</v>
      </c>
      <c r="BC194" s="14"/>
      <c r="BD194" s="14"/>
      <c r="BE194" s="14"/>
      <c r="BF194" s="14"/>
      <c r="BG194" s="113">
        <v>274.77</v>
      </c>
      <c r="BH194" s="44">
        <v>379.85</v>
      </c>
      <c r="BI194" s="59"/>
      <c r="BJ194" s="179"/>
    </row>
    <row r="195" spans="1:62" ht="14.45" customHeight="1" x14ac:dyDescent="0.25">
      <c r="A195" s="11">
        <v>7891268101621</v>
      </c>
      <c r="B195" s="11">
        <v>1211004240018</v>
      </c>
      <c r="C195" s="11">
        <v>522717110065117</v>
      </c>
      <c r="D195" s="35" t="s">
        <v>860</v>
      </c>
      <c r="E195" s="92">
        <v>2</v>
      </c>
      <c r="F195" s="20" t="s">
        <v>264</v>
      </c>
      <c r="G195" s="20" t="s">
        <v>267</v>
      </c>
      <c r="H195" s="33" t="s">
        <v>69</v>
      </c>
      <c r="I195" s="13" t="s">
        <v>340</v>
      </c>
      <c r="J195" s="33" t="s">
        <v>62</v>
      </c>
      <c r="K195" s="41">
        <v>30049099</v>
      </c>
      <c r="L195" s="41" t="s">
        <v>358</v>
      </c>
      <c r="M195" s="41" t="s">
        <v>364</v>
      </c>
      <c r="N195" s="41" t="s">
        <v>436</v>
      </c>
      <c r="O195" s="41" t="s">
        <v>493</v>
      </c>
      <c r="P195" s="41" t="s">
        <v>618</v>
      </c>
      <c r="Q195" s="41" t="s">
        <v>568</v>
      </c>
      <c r="R195" s="41" t="s">
        <v>361</v>
      </c>
      <c r="S195" s="41" t="s">
        <v>359</v>
      </c>
      <c r="T195" s="41" t="s">
        <v>361</v>
      </c>
      <c r="U195" s="41" t="s">
        <v>361</v>
      </c>
      <c r="V195" s="41">
        <v>90133978</v>
      </c>
      <c r="W195" s="41" t="s">
        <v>667</v>
      </c>
      <c r="X195" s="113">
        <v>55.29</v>
      </c>
      <c r="Y195" s="44">
        <v>76.44</v>
      </c>
      <c r="Z195" s="116">
        <v>53.94</v>
      </c>
      <c r="AA195" s="44">
        <v>74.569999999999993</v>
      </c>
      <c r="AB195" s="113">
        <v>53.29</v>
      </c>
      <c r="AC195" s="44">
        <v>73.67</v>
      </c>
      <c r="AD195" s="113">
        <v>53.61</v>
      </c>
      <c r="AE195" s="44">
        <v>74.11</v>
      </c>
      <c r="AF195" s="113">
        <v>50.26</v>
      </c>
      <c r="AG195" s="44">
        <v>69.48</v>
      </c>
      <c r="AH195" s="14"/>
      <c r="AI195" s="14"/>
      <c r="AJ195" s="14"/>
      <c r="AK195" s="14"/>
      <c r="AL195" s="113">
        <v>53.94</v>
      </c>
      <c r="AM195" s="44">
        <v>74.569999999999993</v>
      </c>
      <c r="AN195" s="59"/>
      <c r="AO195" s="156"/>
      <c r="AP195" s="158"/>
      <c r="AQ195" s="11">
        <v>7891268101621</v>
      </c>
      <c r="AS195" s="113">
        <v>52.99</v>
      </c>
      <c r="AT195" s="44">
        <v>73.260000000000005</v>
      </c>
      <c r="AU195" s="116">
        <v>51.7</v>
      </c>
      <c r="AV195" s="44">
        <v>71.47</v>
      </c>
      <c r="AW195" s="113">
        <v>51.08</v>
      </c>
      <c r="AX195" s="44">
        <v>70.62</v>
      </c>
      <c r="AY195" s="113">
        <v>51.39</v>
      </c>
      <c r="AZ195" s="44">
        <v>71.040000000000006</v>
      </c>
      <c r="BA195" s="113">
        <v>48.17</v>
      </c>
      <c r="BB195" s="44">
        <v>66.59</v>
      </c>
      <c r="BC195" s="14"/>
      <c r="BD195" s="14"/>
      <c r="BE195" s="14"/>
      <c r="BF195" s="14"/>
      <c r="BG195" s="113">
        <v>51.7</v>
      </c>
      <c r="BH195" s="44">
        <v>71.47</v>
      </c>
      <c r="BI195" s="59"/>
      <c r="BJ195" s="179"/>
    </row>
    <row r="196" spans="1:62" ht="14.45" customHeight="1" x14ac:dyDescent="0.25">
      <c r="A196" s="11">
        <v>7891268101812</v>
      </c>
      <c r="B196" s="11">
        <v>1211004240069</v>
      </c>
      <c r="C196" s="11">
        <v>522717110065217</v>
      </c>
      <c r="D196" s="35" t="s">
        <v>861</v>
      </c>
      <c r="E196" s="92">
        <v>2</v>
      </c>
      <c r="F196" s="20" t="s">
        <v>264</v>
      </c>
      <c r="G196" s="20" t="s">
        <v>268</v>
      </c>
      <c r="H196" s="33" t="s">
        <v>69</v>
      </c>
      <c r="I196" s="13" t="s">
        <v>340</v>
      </c>
      <c r="J196" s="33" t="s">
        <v>62</v>
      </c>
      <c r="K196" s="41">
        <v>30049099</v>
      </c>
      <c r="L196" s="41" t="s">
        <v>358</v>
      </c>
      <c r="M196" s="41" t="s">
        <v>364</v>
      </c>
      <c r="N196" s="41" t="s">
        <v>436</v>
      </c>
      <c r="O196" s="41" t="s">
        <v>493</v>
      </c>
      <c r="P196" s="41" t="s">
        <v>618</v>
      </c>
      <c r="Q196" s="41" t="s">
        <v>568</v>
      </c>
      <c r="R196" s="41" t="s">
        <v>361</v>
      </c>
      <c r="S196" s="41" t="s">
        <v>359</v>
      </c>
      <c r="T196" s="41" t="s">
        <v>361</v>
      </c>
      <c r="U196" s="41" t="s">
        <v>361</v>
      </c>
      <c r="V196" s="41">
        <v>90133986</v>
      </c>
      <c r="W196" s="41" t="s">
        <v>667</v>
      </c>
      <c r="X196" s="113">
        <v>110.64</v>
      </c>
      <c r="Y196" s="44">
        <v>152.94999999999999</v>
      </c>
      <c r="Z196" s="116">
        <v>107.94</v>
      </c>
      <c r="AA196" s="44">
        <v>149.22</v>
      </c>
      <c r="AB196" s="113">
        <v>106.64</v>
      </c>
      <c r="AC196" s="44">
        <v>147.41999999999999</v>
      </c>
      <c r="AD196" s="113">
        <v>107.29</v>
      </c>
      <c r="AE196" s="44">
        <v>148.32</v>
      </c>
      <c r="AF196" s="113">
        <v>100.58</v>
      </c>
      <c r="AG196" s="44">
        <v>139.05000000000001</v>
      </c>
      <c r="AH196" s="14"/>
      <c r="AI196" s="14"/>
      <c r="AJ196" s="14"/>
      <c r="AK196" s="14"/>
      <c r="AL196" s="113">
        <v>107.94</v>
      </c>
      <c r="AM196" s="44">
        <v>149.22</v>
      </c>
      <c r="AN196" s="59"/>
      <c r="AO196" s="156"/>
      <c r="AP196" s="158"/>
      <c r="AQ196" s="11">
        <v>7891268101812</v>
      </c>
      <c r="AS196" s="113">
        <v>106.05</v>
      </c>
      <c r="AT196" s="44">
        <v>146.61000000000001</v>
      </c>
      <c r="AU196" s="116">
        <v>103.46</v>
      </c>
      <c r="AV196" s="44">
        <v>143.03</v>
      </c>
      <c r="AW196" s="113">
        <v>102.21</v>
      </c>
      <c r="AX196" s="44">
        <v>141.30000000000001</v>
      </c>
      <c r="AY196" s="113">
        <v>102.83</v>
      </c>
      <c r="AZ196" s="44">
        <v>142.16</v>
      </c>
      <c r="BA196" s="113">
        <v>96.41</v>
      </c>
      <c r="BB196" s="44">
        <v>133.28</v>
      </c>
      <c r="BC196" s="14"/>
      <c r="BD196" s="14"/>
      <c r="BE196" s="14"/>
      <c r="BF196" s="14"/>
      <c r="BG196" s="113">
        <v>103.46</v>
      </c>
      <c r="BH196" s="44">
        <v>143.03</v>
      </c>
      <c r="BI196" s="59"/>
      <c r="BJ196" s="179"/>
    </row>
    <row r="197" spans="1:62" ht="14.45" customHeight="1" x14ac:dyDescent="0.25">
      <c r="A197" s="11">
        <v>7891268107906</v>
      </c>
      <c r="B197" s="11">
        <v>1211004300037</v>
      </c>
      <c r="C197" s="11">
        <v>522718080081617</v>
      </c>
      <c r="D197" s="35" t="s">
        <v>1145</v>
      </c>
      <c r="E197" s="92">
        <v>3</v>
      </c>
      <c r="F197" s="20" t="s">
        <v>258</v>
      </c>
      <c r="G197" s="20" t="s">
        <v>259</v>
      </c>
      <c r="H197" s="33" t="s">
        <v>151</v>
      </c>
      <c r="I197" s="13" t="s">
        <v>340</v>
      </c>
      <c r="J197" s="33" t="s">
        <v>62</v>
      </c>
      <c r="K197" s="41">
        <v>30049079</v>
      </c>
      <c r="L197" s="41" t="s">
        <v>358</v>
      </c>
      <c r="M197" s="41" t="s">
        <v>364</v>
      </c>
      <c r="N197" s="41" t="s">
        <v>405</v>
      </c>
      <c r="O197" s="41" t="s">
        <v>467</v>
      </c>
      <c r="P197" s="41" t="s">
        <v>510</v>
      </c>
      <c r="Q197" s="41" t="s">
        <v>538</v>
      </c>
      <c r="R197" s="41" t="s">
        <v>361</v>
      </c>
      <c r="S197" s="41" t="s">
        <v>359</v>
      </c>
      <c r="T197" s="41" t="s">
        <v>361</v>
      </c>
      <c r="U197" s="41" t="s">
        <v>361</v>
      </c>
      <c r="V197" s="41">
        <v>90134028</v>
      </c>
      <c r="W197" s="41" t="s">
        <v>667</v>
      </c>
      <c r="X197" s="113">
        <v>2199.11</v>
      </c>
      <c r="Y197" s="44">
        <v>3040.14</v>
      </c>
      <c r="Z197" s="116">
        <v>2145.4699999999998</v>
      </c>
      <c r="AA197" s="44">
        <v>2965.99</v>
      </c>
      <c r="AB197" s="113">
        <v>2119.62</v>
      </c>
      <c r="AC197" s="44">
        <v>2930.25</v>
      </c>
      <c r="AD197" s="113">
        <v>2132.4699999999998</v>
      </c>
      <c r="AE197" s="44">
        <v>2948.01</v>
      </c>
      <c r="AF197" s="113">
        <v>1999.19</v>
      </c>
      <c r="AG197" s="44">
        <v>2763.76</v>
      </c>
      <c r="AH197" s="14"/>
      <c r="AI197" s="14"/>
      <c r="AJ197" s="14"/>
      <c r="AK197" s="14"/>
      <c r="AL197" s="113">
        <v>2145.4699999999998</v>
      </c>
      <c r="AM197" s="44">
        <v>2965.99</v>
      </c>
      <c r="AN197" s="59"/>
      <c r="AO197" s="156"/>
      <c r="AP197" s="158"/>
      <c r="AQ197" s="11">
        <v>7891268107906</v>
      </c>
      <c r="AS197" s="113">
        <v>2107.83</v>
      </c>
      <c r="AT197" s="44">
        <v>2913.95</v>
      </c>
      <c r="AU197" s="116">
        <v>2056.42</v>
      </c>
      <c r="AV197" s="44">
        <v>2842.88</v>
      </c>
      <c r="AW197" s="113">
        <v>2031.64</v>
      </c>
      <c r="AX197" s="44">
        <v>2808.62</v>
      </c>
      <c r="AY197" s="113">
        <v>2043.96</v>
      </c>
      <c r="AZ197" s="44">
        <v>2825.65</v>
      </c>
      <c r="BA197" s="113">
        <v>1916.21</v>
      </c>
      <c r="BB197" s="44">
        <v>2649.05</v>
      </c>
      <c r="BC197" s="14"/>
      <c r="BD197" s="14"/>
      <c r="BE197" s="14"/>
      <c r="BF197" s="14"/>
      <c r="BG197" s="113">
        <v>2056.42</v>
      </c>
      <c r="BH197" s="44">
        <v>2842.88</v>
      </c>
      <c r="BI197" s="59"/>
      <c r="BJ197" s="179"/>
    </row>
    <row r="198" spans="1:62" ht="14.45" customHeight="1" x14ac:dyDescent="0.25">
      <c r="A198" s="11">
        <v>7891268107913</v>
      </c>
      <c r="B198" s="11">
        <v>1211004300096</v>
      </c>
      <c r="C198" s="11">
        <v>522718080081717</v>
      </c>
      <c r="D198" s="35" t="s">
        <v>854</v>
      </c>
      <c r="E198" s="92">
        <v>3</v>
      </c>
      <c r="F198" s="20" t="s">
        <v>258</v>
      </c>
      <c r="G198" s="20" t="s">
        <v>260</v>
      </c>
      <c r="H198" s="33" t="s">
        <v>151</v>
      </c>
      <c r="I198" s="13" t="s">
        <v>340</v>
      </c>
      <c r="J198" s="33" t="s">
        <v>62</v>
      </c>
      <c r="K198" s="41">
        <v>30042079</v>
      </c>
      <c r="L198" s="41" t="s">
        <v>358</v>
      </c>
      <c r="M198" s="41" t="s">
        <v>364</v>
      </c>
      <c r="N198" s="41" t="s">
        <v>405</v>
      </c>
      <c r="O198" s="41" t="s">
        <v>467</v>
      </c>
      <c r="P198" s="41" t="s">
        <v>510</v>
      </c>
      <c r="Q198" s="41" t="s">
        <v>538</v>
      </c>
      <c r="R198" s="41" t="s">
        <v>361</v>
      </c>
      <c r="S198" s="41" t="s">
        <v>359</v>
      </c>
      <c r="T198" s="41" t="s">
        <v>361</v>
      </c>
      <c r="U198" s="41" t="s">
        <v>361</v>
      </c>
      <c r="V198" s="41">
        <v>90134010</v>
      </c>
      <c r="W198" s="41" t="s">
        <v>667</v>
      </c>
      <c r="X198" s="113">
        <v>2974.88</v>
      </c>
      <c r="Y198" s="44">
        <v>4112.6000000000004</v>
      </c>
      <c r="Z198" s="116">
        <v>2902.33</v>
      </c>
      <c r="AA198" s="44">
        <v>4012.29</v>
      </c>
      <c r="AB198" s="113">
        <v>2867.36</v>
      </c>
      <c r="AC198" s="44">
        <v>3963.96</v>
      </c>
      <c r="AD198" s="113">
        <v>2884.73</v>
      </c>
      <c r="AE198" s="44">
        <v>3987.97</v>
      </c>
      <c r="AF198" s="113">
        <v>2704.44</v>
      </c>
      <c r="AG198" s="44">
        <v>3738.73</v>
      </c>
      <c r="AH198" s="14"/>
      <c r="AI198" s="14"/>
      <c r="AJ198" s="14"/>
      <c r="AK198" s="14"/>
      <c r="AL198" s="113">
        <v>2902.33</v>
      </c>
      <c r="AM198" s="44">
        <v>4012.29</v>
      </c>
      <c r="AN198" s="59"/>
      <c r="AO198" s="156"/>
      <c r="AP198" s="158"/>
      <c r="AQ198" s="11">
        <v>7891268107913</v>
      </c>
      <c r="AS198" s="113">
        <v>2851.42</v>
      </c>
      <c r="AT198" s="44">
        <v>3941.92</v>
      </c>
      <c r="AU198" s="116">
        <v>2781.87</v>
      </c>
      <c r="AV198" s="44">
        <v>3845.77</v>
      </c>
      <c r="AW198" s="113">
        <v>2748.35</v>
      </c>
      <c r="AX198" s="44">
        <v>3799.43</v>
      </c>
      <c r="AY198" s="113">
        <v>2765.01</v>
      </c>
      <c r="AZ198" s="44">
        <v>3822.46</v>
      </c>
      <c r="BA198" s="113">
        <v>2592.1999999999998</v>
      </c>
      <c r="BB198" s="44">
        <v>3583.56</v>
      </c>
      <c r="BC198" s="14"/>
      <c r="BD198" s="14"/>
      <c r="BE198" s="14"/>
      <c r="BF198" s="14"/>
      <c r="BG198" s="113">
        <v>2781.87</v>
      </c>
      <c r="BH198" s="44">
        <v>3845.77</v>
      </c>
      <c r="BI198" s="59"/>
      <c r="BJ198" s="179"/>
    </row>
    <row r="199" spans="1:62" s="129" customFormat="1" ht="14.45" customHeight="1" x14ac:dyDescent="0.25">
      <c r="A199" s="67"/>
      <c r="B199" s="67"/>
      <c r="C199" s="67"/>
      <c r="D199" s="67"/>
      <c r="E199" s="98"/>
      <c r="F199" s="67"/>
      <c r="G199" s="67"/>
      <c r="H199" s="56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150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141"/>
      <c r="AO199" s="141"/>
      <c r="AP199" s="181"/>
      <c r="AQ199" s="67"/>
      <c r="AR199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141"/>
      <c r="BJ199" s="141"/>
    </row>
    <row r="200" spans="1:62" s="129" customFormat="1" ht="14.45" customHeight="1" x14ac:dyDescent="0.25">
      <c r="A200" s="67"/>
      <c r="B200" s="67"/>
      <c r="C200" s="67"/>
      <c r="D200" s="67"/>
      <c r="E200" s="98"/>
      <c r="F200" s="67"/>
      <c r="G200" s="67"/>
      <c r="H200" s="56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150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141"/>
      <c r="AO200" s="141"/>
      <c r="AP200" s="181"/>
      <c r="AQ200" s="67"/>
      <c r="AR200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141"/>
      <c r="BJ200" s="141"/>
    </row>
    <row r="201" spans="1:62" s="129" customFormat="1" ht="14.45" customHeight="1" x14ac:dyDescent="0.25">
      <c r="A201" s="67"/>
      <c r="B201" s="67"/>
      <c r="C201" s="67"/>
      <c r="D201" s="67"/>
      <c r="E201" s="98"/>
      <c r="F201" s="67"/>
      <c r="G201" s="67"/>
      <c r="H201" s="56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150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141"/>
      <c r="AO201" s="141"/>
      <c r="AP201" s="181"/>
      <c r="AQ201" s="67"/>
      <c r="AR201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141"/>
      <c r="BJ201" s="141"/>
    </row>
    <row r="202" spans="1:62" s="129" customFormat="1" ht="14.45" customHeight="1" x14ac:dyDescent="0.25">
      <c r="A202" s="63" t="s">
        <v>918</v>
      </c>
      <c r="B202" s="64"/>
      <c r="C202" s="64"/>
      <c r="D202" s="64"/>
      <c r="E202" s="99"/>
      <c r="F202" s="65"/>
      <c r="G202" s="66"/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151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142"/>
      <c r="AO202" s="142"/>
      <c r="AP202" s="181"/>
      <c r="AQ202" s="63" t="s">
        <v>918</v>
      </c>
      <c r="AR202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142"/>
      <c r="BJ202" s="142"/>
    </row>
    <row r="203" spans="1:62" ht="14.45" customHeight="1" x14ac:dyDescent="0.25">
      <c r="A203" s="18">
        <v>7891268100112</v>
      </c>
      <c r="B203" s="18">
        <v>1211003570014</v>
      </c>
      <c r="C203" s="18">
        <v>522718030075117</v>
      </c>
      <c r="D203" s="18" t="s">
        <v>862</v>
      </c>
      <c r="E203" s="100">
        <v>3</v>
      </c>
      <c r="F203" s="19" t="s">
        <v>269</v>
      </c>
      <c r="G203" s="19" t="s">
        <v>988</v>
      </c>
      <c r="H203" s="32" t="s">
        <v>78</v>
      </c>
      <c r="I203" s="33" t="s">
        <v>344</v>
      </c>
      <c r="J203" s="32" t="s">
        <v>62</v>
      </c>
      <c r="K203" s="32">
        <v>30042069</v>
      </c>
      <c r="L203" s="32" t="s">
        <v>358</v>
      </c>
      <c r="M203" s="32" t="s">
        <v>364</v>
      </c>
      <c r="N203" s="32" t="s">
        <v>437</v>
      </c>
      <c r="O203" s="32" t="s">
        <v>494</v>
      </c>
      <c r="P203" s="32" t="s">
        <v>511</v>
      </c>
      <c r="Q203" s="32" t="s">
        <v>569</v>
      </c>
      <c r="R203" s="32" t="s">
        <v>361</v>
      </c>
      <c r="S203" s="32" t="s">
        <v>359</v>
      </c>
      <c r="T203" s="32" t="s">
        <v>361</v>
      </c>
      <c r="U203" s="32" t="s">
        <v>361</v>
      </c>
      <c r="V203" s="32">
        <v>90130448</v>
      </c>
      <c r="W203" s="32" t="s">
        <v>667</v>
      </c>
      <c r="X203" s="112">
        <v>54.87</v>
      </c>
      <c r="Y203" s="130"/>
      <c r="Z203" s="115">
        <v>53.53</v>
      </c>
      <c r="AA203" s="130"/>
      <c r="AB203" s="112">
        <v>52.89</v>
      </c>
      <c r="AC203" s="130"/>
      <c r="AD203" s="112">
        <v>53.21</v>
      </c>
      <c r="AE203" s="130"/>
      <c r="AF203" s="112">
        <v>49.88</v>
      </c>
      <c r="AG203" s="130"/>
      <c r="AH203" s="130"/>
      <c r="AI203" s="130"/>
      <c r="AJ203" s="130"/>
      <c r="AK203" s="130"/>
      <c r="AL203" s="112">
        <v>53.53</v>
      </c>
      <c r="AM203" s="130"/>
      <c r="AN203" s="130">
        <v>43.89</v>
      </c>
      <c r="AO203" s="59"/>
      <c r="AP203" s="158"/>
      <c r="AQ203" s="18">
        <v>7891268100112</v>
      </c>
      <c r="AS203" s="112">
        <v>52.59</v>
      </c>
      <c r="AT203" s="130"/>
      <c r="AU203" s="115">
        <v>51.31</v>
      </c>
      <c r="AV203" s="130"/>
      <c r="AW203" s="112">
        <v>50.69</v>
      </c>
      <c r="AX203" s="130"/>
      <c r="AY203" s="112">
        <v>51</v>
      </c>
      <c r="AZ203" s="130"/>
      <c r="BA203" s="112">
        <v>47.81</v>
      </c>
      <c r="BB203" s="130"/>
      <c r="BC203" s="130"/>
      <c r="BD203" s="130"/>
      <c r="BE203" s="130"/>
      <c r="BF203" s="130"/>
      <c r="BG203" s="112">
        <v>51.31</v>
      </c>
      <c r="BH203" s="130"/>
      <c r="BI203" s="130">
        <v>42.07</v>
      </c>
      <c r="BJ203" s="59"/>
    </row>
    <row r="204" spans="1:62" ht="14.45" customHeight="1" x14ac:dyDescent="0.25">
      <c r="A204" s="18">
        <v>7891268100136</v>
      </c>
      <c r="B204" s="18">
        <v>1211003570022</v>
      </c>
      <c r="C204" s="11">
        <v>522718030075217</v>
      </c>
      <c r="D204" s="35" t="s">
        <v>863</v>
      </c>
      <c r="E204" s="100">
        <v>3</v>
      </c>
      <c r="F204" s="19" t="s">
        <v>269</v>
      </c>
      <c r="G204" s="19" t="s">
        <v>987</v>
      </c>
      <c r="H204" s="32" t="s">
        <v>78</v>
      </c>
      <c r="I204" s="33" t="s">
        <v>344</v>
      </c>
      <c r="J204" s="32" t="s">
        <v>62</v>
      </c>
      <c r="K204" s="41">
        <v>30042069</v>
      </c>
      <c r="L204" s="41" t="s">
        <v>358</v>
      </c>
      <c r="M204" s="41" t="s">
        <v>364</v>
      </c>
      <c r="N204" s="41" t="s">
        <v>437</v>
      </c>
      <c r="O204" s="41" t="s">
        <v>494</v>
      </c>
      <c r="P204" s="32" t="s">
        <v>511</v>
      </c>
      <c r="Q204" s="41" t="s">
        <v>569</v>
      </c>
      <c r="R204" s="41" t="s">
        <v>361</v>
      </c>
      <c r="S204" s="41" t="s">
        <v>359</v>
      </c>
      <c r="T204" s="41" t="s">
        <v>361</v>
      </c>
      <c r="U204" s="41" t="s">
        <v>361</v>
      </c>
      <c r="V204" s="41">
        <v>90130456</v>
      </c>
      <c r="W204" s="41" t="s">
        <v>667</v>
      </c>
      <c r="X204" s="112">
        <v>228</v>
      </c>
      <c r="Y204" s="130"/>
      <c r="Z204" s="115">
        <v>222.44</v>
      </c>
      <c r="AA204" s="130"/>
      <c r="AB204" s="112">
        <v>219.76</v>
      </c>
      <c r="AC204" s="130"/>
      <c r="AD204" s="112">
        <v>221.09</v>
      </c>
      <c r="AE204" s="130"/>
      <c r="AF204" s="112">
        <v>207.28</v>
      </c>
      <c r="AG204" s="130"/>
      <c r="AH204" s="130"/>
      <c r="AI204" s="130"/>
      <c r="AJ204" s="130"/>
      <c r="AK204" s="130"/>
      <c r="AL204" s="112">
        <v>222.44</v>
      </c>
      <c r="AM204" s="130"/>
      <c r="AN204" s="130">
        <v>182.4</v>
      </c>
      <c r="AO204" s="59"/>
      <c r="AP204" s="182"/>
      <c r="AQ204" s="18">
        <v>7891268100136</v>
      </c>
      <c r="AS204" s="112">
        <v>218.54</v>
      </c>
      <c r="AT204" s="130"/>
      <c r="AU204" s="115">
        <v>213.21</v>
      </c>
      <c r="AV204" s="130"/>
      <c r="AW204" s="112">
        <v>210.64</v>
      </c>
      <c r="AX204" s="130"/>
      <c r="AY204" s="112">
        <v>211.92</v>
      </c>
      <c r="AZ204" s="130"/>
      <c r="BA204" s="112">
        <v>198.67</v>
      </c>
      <c r="BB204" s="130"/>
      <c r="BC204" s="130"/>
      <c r="BD204" s="130"/>
      <c r="BE204" s="130"/>
      <c r="BF204" s="130"/>
      <c r="BG204" s="112">
        <v>213.21</v>
      </c>
      <c r="BH204" s="130"/>
      <c r="BI204" s="130">
        <v>174.83</v>
      </c>
      <c r="BJ204" s="59"/>
    </row>
    <row r="205" spans="1:62" ht="14.45" customHeight="1" x14ac:dyDescent="0.25">
      <c r="A205" s="11">
        <v>7891268100402</v>
      </c>
      <c r="B205" s="11">
        <v>1211003940016</v>
      </c>
      <c r="C205" s="11">
        <v>522718030074517</v>
      </c>
      <c r="D205" s="35" t="s">
        <v>864</v>
      </c>
      <c r="E205" s="100">
        <v>1</v>
      </c>
      <c r="F205" s="21" t="s">
        <v>71</v>
      </c>
      <c r="G205" s="20" t="s">
        <v>270</v>
      </c>
      <c r="H205" s="33" t="s">
        <v>79</v>
      </c>
      <c r="I205" s="33" t="s">
        <v>344</v>
      </c>
      <c r="J205" s="33" t="s">
        <v>62</v>
      </c>
      <c r="K205" s="41">
        <v>30049079</v>
      </c>
      <c r="L205" s="41" t="s">
        <v>358</v>
      </c>
      <c r="M205" s="41" t="s">
        <v>364</v>
      </c>
      <c r="N205" s="41" t="s">
        <v>438</v>
      </c>
      <c r="O205" s="41" t="s">
        <v>495</v>
      </c>
      <c r="P205" s="41" t="s">
        <v>619</v>
      </c>
      <c r="Q205" s="41" t="s">
        <v>570</v>
      </c>
      <c r="R205" s="41" t="s">
        <v>361</v>
      </c>
      <c r="S205" s="41" t="s">
        <v>359</v>
      </c>
      <c r="T205" s="41" t="s">
        <v>361</v>
      </c>
      <c r="U205" s="41" t="s">
        <v>361</v>
      </c>
      <c r="V205" s="41">
        <v>90130537</v>
      </c>
      <c r="W205" s="41" t="s">
        <v>667</v>
      </c>
      <c r="X205" s="111">
        <v>13.57</v>
      </c>
      <c r="Y205" s="130"/>
      <c r="Z205" s="114">
        <v>13.24</v>
      </c>
      <c r="AA205" s="130"/>
      <c r="AB205" s="111">
        <v>13.08</v>
      </c>
      <c r="AC205" s="130"/>
      <c r="AD205" s="111">
        <v>13.16</v>
      </c>
      <c r="AE205" s="130"/>
      <c r="AF205" s="111">
        <v>12.34</v>
      </c>
      <c r="AG205" s="130"/>
      <c r="AH205" s="130"/>
      <c r="AI205" s="130"/>
      <c r="AJ205" s="130"/>
      <c r="AK205" s="130"/>
      <c r="AL205" s="111">
        <v>13.24</v>
      </c>
      <c r="AM205" s="130"/>
      <c r="AN205" s="130">
        <v>10.85</v>
      </c>
      <c r="AO205" s="59"/>
      <c r="AP205" s="158"/>
      <c r="AQ205" s="11">
        <v>7891268100402</v>
      </c>
      <c r="AS205" s="111">
        <v>13.01</v>
      </c>
      <c r="AT205" s="130"/>
      <c r="AU205" s="114">
        <v>12.69</v>
      </c>
      <c r="AV205" s="130"/>
      <c r="AW205" s="111">
        <v>12.54</v>
      </c>
      <c r="AX205" s="130"/>
      <c r="AY205" s="111">
        <v>12.61</v>
      </c>
      <c r="AZ205" s="130"/>
      <c r="BA205" s="111">
        <v>11.82</v>
      </c>
      <c r="BB205" s="130"/>
      <c r="BC205" s="130"/>
      <c r="BD205" s="130"/>
      <c r="BE205" s="130"/>
      <c r="BF205" s="130"/>
      <c r="BG205" s="111">
        <v>12.69</v>
      </c>
      <c r="BH205" s="130"/>
      <c r="BI205" s="130">
        <v>10.41</v>
      </c>
      <c r="BJ205" s="59"/>
    </row>
    <row r="206" spans="1:62" s="72" customFormat="1" ht="14.45" customHeight="1" x14ac:dyDescent="0.25">
      <c r="A206" s="11">
        <v>7891268100419</v>
      </c>
      <c r="B206" s="11">
        <v>1211003940024</v>
      </c>
      <c r="C206" s="11">
        <v>522718030074617</v>
      </c>
      <c r="D206" s="35" t="s">
        <v>865</v>
      </c>
      <c r="E206" s="100">
        <v>1</v>
      </c>
      <c r="F206" s="21" t="s">
        <v>271</v>
      </c>
      <c r="G206" s="20" t="s">
        <v>272</v>
      </c>
      <c r="H206" s="33" t="s">
        <v>79</v>
      </c>
      <c r="I206" s="33" t="s">
        <v>344</v>
      </c>
      <c r="J206" s="33" t="s">
        <v>62</v>
      </c>
      <c r="K206" s="41">
        <v>30049079</v>
      </c>
      <c r="L206" s="41" t="s">
        <v>358</v>
      </c>
      <c r="M206" s="41" t="s">
        <v>364</v>
      </c>
      <c r="N206" s="41" t="s">
        <v>438</v>
      </c>
      <c r="O206" s="41" t="s">
        <v>495</v>
      </c>
      <c r="P206" s="41" t="s">
        <v>619</v>
      </c>
      <c r="Q206" s="41" t="s">
        <v>570</v>
      </c>
      <c r="R206" s="41" t="s">
        <v>361</v>
      </c>
      <c r="S206" s="41" t="s">
        <v>359</v>
      </c>
      <c r="T206" s="41" t="s">
        <v>361</v>
      </c>
      <c r="U206" s="41" t="s">
        <v>361</v>
      </c>
      <c r="V206" s="41">
        <v>90130529</v>
      </c>
      <c r="W206" s="41" t="s">
        <v>667</v>
      </c>
      <c r="X206" s="111">
        <v>151.56</v>
      </c>
      <c r="Y206" s="130"/>
      <c r="Z206" s="114">
        <v>147.87</v>
      </c>
      <c r="AA206" s="130"/>
      <c r="AB206" s="111">
        <v>146.09</v>
      </c>
      <c r="AC206" s="130"/>
      <c r="AD206" s="111">
        <v>146.97</v>
      </c>
      <c r="AE206" s="130"/>
      <c r="AF206" s="111">
        <v>137.79</v>
      </c>
      <c r="AG206" s="130"/>
      <c r="AH206" s="130"/>
      <c r="AI206" s="130"/>
      <c r="AJ206" s="130"/>
      <c r="AK206" s="130"/>
      <c r="AL206" s="111">
        <v>147.87</v>
      </c>
      <c r="AM206" s="130"/>
      <c r="AN206" s="130">
        <v>121.25</v>
      </c>
      <c r="AO206" s="59"/>
      <c r="AP206" s="182"/>
      <c r="AQ206" s="11">
        <v>7891268100419</v>
      </c>
      <c r="AR206"/>
      <c r="AS206" s="111">
        <v>145.27000000000001</v>
      </c>
      <c r="AT206" s="130"/>
      <c r="AU206" s="114">
        <v>141.72999999999999</v>
      </c>
      <c r="AV206" s="130"/>
      <c r="AW206" s="111">
        <v>140.02000000000001</v>
      </c>
      <c r="AX206" s="130"/>
      <c r="AY206" s="111">
        <v>140.87</v>
      </c>
      <c r="AZ206" s="130"/>
      <c r="BA206" s="111">
        <v>132.07</v>
      </c>
      <c r="BB206" s="130"/>
      <c r="BC206" s="130"/>
      <c r="BD206" s="130"/>
      <c r="BE206" s="130"/>
      <c r="BF206" s="130"/>
      <c r="BG206" s="111">
        <v>141.72999999999999</v>
      </c>
      <c r="BH206" s="130"/>
      <c r="BI206" s="130">
        <v>116.22</v>
      </c>
      <c r="BJ206" s="59"/>
    </row>
    <row r="207" spans="1:62" s="72" customFormat="1" ht="14.45" customHeight="1" x14ac:dyDescent="0.25">
      <c r="A207" s="11">
        <v>7891268100433</v>
      </c>
      <c r="B207" s="11">
        <v>1211003940059</v>
      </c>
      <c r="C207" s="11">
        <v>522718030074817</v>
      </c>
      <c r="D207" s="35" t="s">
        <v>866</v>
      </c>
      <c r="E207" s="100">
        <v>1</v>
      </c>
      <c r="F207" s="21" t="s">
        <v>271</v>
      </c>
      <c r="G207" s="20" t="s">
        <v>986</v>
      </c>
      <c r="H207" s="33" t="s">
        <v>79</v>
      </c>
      <c r="I207" s="33" t="s">
        <v>344</v>
      </c>
      <c r="J207" s="33" t="s">
        <v>62</v>
      </c>
      <c r="K207" s="41">
        <v>30049079</v>
      </c>
      <c r="L207" s="41" t="s">
        <v>358</v>
      </c>
      <c r="M207" s="41" t="s">
        <v>364</v>
      </c>
      <c r="N207" s="41" t="s">
        <v>438</v>
      </c>
      <c r="O207" s="41" t="s">
        <v>495</v>
      </c>
      <c r="P207" s="41" t="s">
        <v>619</v>
      </c>
      <c r="Q207" s="41" t="s">
        <v>570</v>
      </c>
      <c r="R207" s="41" t="s">
        <v>361</v>
      </c>
      <c r="S207" s="41" t="s">
        <v>359</v>
      </c>
      <c r="T207" s="41" t="s">
        <v>361</v>
      </c>
      <c r="U207" s="41" t="s">
        <v>361</v>
      </c>
      <c r="V207" s="41">
        <v>90130545</v>
      </c>
      <c r="W207" s="41" t="s">
        <v>667</v>
      </c>
      <c r="X207" s="111">
        <v>75.790000000000006</v>
      </c>
      <c r="Y207" s="130"/>
      <c r="Z207" s="114">
        <v>73.94</v>
      </c>
      <c r="AA207" s="130"/>
      <c r="AB207" s="111">
        <v>73.05</v>
      </c>
      <c r="AC207" s="130"/>
      <c r="AD207" s="111">
        <v>73.489999999999995</v>
      </c>
      <c r="AE207" s="130"/>
      <c r="AF207" s="111">
        <v>68.900000000000006</v>
      </c>
      <c r="AG207" s="130"/>
      <c r="AH207" s="130"/>
      <c r="AI207" s="130"/>
      <c r="AJ207" s="130"/>
      <c r="AK207" s="130"/>
      <c r="AL207" s="111">
        <v>73.94</v>
      </c>
      <c r="AM207" s="130"/>
      <c r="AN207" s="130">
        <v>60.63</v>
      </c>
      <c r="AO207" s="59"/>
      <c r="AP207" s="158"/>
      <c r="AQ207" s="11">
        <v>7891268100433</v>
      </c>
      <c r="AR207"/>
      <c r="AS207" s="111">
        <v>72.64</v>
      </c>
      <c r="AT207" s="130"/>
      <c r="AU207" s="114">
        <v>70.87</v>
      </c>
      <c r="AV207" s="130"/>
      <c r="AW207" s="111">
        <v>70.02</v>
      </c>
      <c r="AX207" s="130"/>
      <c r="AY207" s="111">
        <v>70.44</v>
      </c>
      <c r="AZ207" s="130"/>
      <c r="BA207" s="111">
        <v>66.040000000000006</v>
      </c>
      <c r="BB207" s="130"/>
      <c r="BC207" s="130"/>
      <c r="BD207" s="130"/>
      <c r="BE207" s="130"/>
      <c r="BF207" s="130"/>
      <c r="BG207" s="111">
        <v>70.87</v>
      </c>
      <c r="BH207" s="130"/>
      <c r="BI207" s="130">
        <v>58.11</v>
      </c>
      <c r="BJ207" s="59"/>
    </row>
    <row r="208" spans="1:62" s="72" customFormat="1" ht="14.45" customHeight="1" x14ac:dyDescent="0.25">
      <c r="A208" s="11">
        <v>7891268110746</v>
      </c>
      <c r="B208" s="11">
        <v>1211003940040</v>
      </c>
      <c r="C208" s="11">
        <v>522718030074717</v>
      </c>
      <c r="D208" s="35" t="s">
        <v>867</v>
      </c>
      <c r="E208" s="100">
        <v>1</v>
      </c>
      <c r="F208" s="21" t="s">
        <v>271</v>
      </c>
      <c r="G208" s="20" t="s">
        <v>985</v>
      </c>
      <c r="H208" s="33" t="s">
        <v>79</v>
      </c>
      <c r="I208" s="33" t="s">
        <v>344</v>
      </c>
      <c r="J208" s="33" t="s">
        <v>62</v>
      </c>
      <c r="K208" s="41">
        <v>30049079</v>
      </c>
      <c r="L208" s="41" t="s">
        <v>358</v>
      </c>
      <c r="M208" s="41" t="s">
        <v>364</v>
      </c>
      <c r="N208" s="41" t="s">
        <v>438</v>
      </c>
      <c r="O208" s="41" t="s">
        <v>495</v>
      </c>
      <c r="P208" s="41" t="s">
        <v>619</v>
      </c>
      <c r="Q208" s="41" t="s">
        <v>570</v>
      </c>
      <c r="R208" s="41" t="s">
        <v>361</v>
      </c>
      <c r="S208" s="41" t="s">
        <v>359</v>
      </c>
      <c r="T208" s="41" t="s">
        <v>361</v>
      </c>
      <c r="U208" s="41" t="s">
        <v>361</v>
      </c>
      <c r="V208" s="41">
        <v>90255763</v>
      </c>
      <c r="W208" s="41" t="s">
        <v>667</v>
      </c>
      <c r="X208" s="111">
        <v>75.790000000000006</v>
      </c>
      <c r="Y208" s="130"/>
      <c r="Z208" s="114">
        <v>73.94</v>
      </c>
      <c r="AA208" s="130"/>
      <c r="AB208" s="111">
        <v>73.05</v>
      </c>
      <c r="AC208" s="130"/>
      <c r="AD208" s="111">
        <v>73.489999999999995</v>
      </c>
      <c r="AE208" s="130"/>
      <c r="AF208" s="111">
        <v>68.900000000000006</v>
      </c>
      <c r="AG208" s="130"/>
      <c r="AH208" s="130"/>
      <c r="AI208" s="130"/>
      <c r="AJ208" s="130"/>
      <c r="AK208" s="130"/>
      <c r="AL208" s="111">
        <v>73.94</v>
      </c>
      <c r="AM208" s="130"/>
      <c r="AN208" s="130">
        <v>60.63</v>
      </c>
      <c r="AO208" s="59"/>
      <c r="AP208" s="182"/>
      <c r="AQ208" s="11">
        <v>7891268110746</v>
      </c>
      <c r="AR208"/>
      <c r="AS208" s="111">
        <v>72.64</v>
      </c>
      <c r="AT208" s="130"/>
      <c r="AU208" s="114">
        <v>70.87</v>
      </c>
      <c r="AV208" s="130"/>
      <c r="AW208" s="111">
        <v>70.02</v>
      </c>
      <c r="AX208" s="130"/>
      <c r="AY208" s="111">
        <v>70.44</v>
      </c>
      <c r="AZ208" s="130"/>
      <c r="BA208" s="111">
        <v>66.040000000000006</v>
      </c>
      <c r="BB208" s="130"/>
      <c r="BC208" s="130"/>
      <c r="BD208" s="130"/>
      <c r="BE208" s="130"/>
      <c r="BF208" s="130"/>
      <c r="BG208" s="111">
        <v>70.87</v>
      </c>
      <c r="BH208" s="130"/>
      <c r="BI208" s="130">
        <v>58.11</v>
      </c>
      <c r="BJ208" s="59"/>
    </row>
    <row r="209" spans="1:62" ht="14.45" customHeight="1" x14ac:dyDescent="0.25">
      <c r="A209" s="11">
        <v>7891268100150</v>
      </c>
      <c r="B209" s="11">
        <v>1211004340012</v>
      </c>
      <c r="C209" s="11">
        <v>522718010070817</v>
      </c>
      <c r="D209" s="35" t="s">
        <v>868</v>
      </c>
      <c r="E209" s="100">
        <v>3</v>
      </c>
      <c r="F209" s="21" t="s">
        <v>72</v>
      </c>
      <c r="G209" s="20" t="s">
        <v>983</v>
      </c>
      <c r="H209" s="33" t="s">
        <v>80</v>
      </c>
      <c r="I209" s="33" t="s">
        <v>344</v>
      </c>
      <c r="J209" s="33" t="s">
        <v>62</v>
      </c>
      <c r="K209" s="41">
        <v>30044990</v>
      </c>
      <c r="L209" s="41" t="s">
        <v>358</v>
      </c>
      <c r="M209" s="41" t="s">
        <v>364</v>
      </c>
      <c r="N209" s="41" t="s">
        <v>439</v>
      </c>
      <c r="O209" s="41" t="s">
        <v>496</v>
      </c>
      <c r="P209" s="41" t="s">
        <v>589</v>
      </c>
      <c r="Q209" s="41" t="s">
        <v>571</v>
      </c>
      <c r="R209" s="41" t="s">
        <v>361</v>
      </c>
      <c r="S209" s="41" t="s">
        <v>359</v>
      </c>
      <c r="T209" s="41" t="s">
        <v>361</v>
      </c>
      <c r="U209" s="41" t="s">
        <v>361</v>
      </c>
      <c r="V209" s="70">
        <v>90230809</v>
      </c>
      <c r="W209" s="41" t="s">
        <v>667</v>
      </c>
      <c r="X209" s="111">
        <v>835.1</v>
      </c>
      <c r="Y209" s="130"/>
      <c r="Z209" s="114">
        <v>814.73</v>
      </c>
      <c r="AA209" s="130"/>
      <c r="AB209" s="111">
        <v>804.92</v>
      </c>
      <c r="AC209" s="130"/>
      <c r="AD209" s="111">
        <v>809.8</v>
      </c>
      <c r="AE209" s="130"/>
      <c r="AF209" s="111">
        <v>759.18</v>
      </c>
      <c r="AG209" s="130"/>
      <c r="AH209" s="130"/>
      <c r="AI209" s="130"/>
      <c r="AJ209" s="130"/>
      <c r="AK209" s="130"/>
      <c r="AL209" s="111">
        <v>814.73</v>
      </c>
      <c r="AM209" s="130"/>
      <c r="AN209" s="130">
        <v>668.07</v>
      </c>
      <c r="AO209" s="59"/>
      <c r="AP209" s="158"/>
      <c r="AQ209" s="11">
        <v>7891268100150</v>
      </c>
      <c r="AS209" s="111">
        <v>800.44</v>
      </c>
      <c r="AT209" s="130"/>
      <c r="AU209" s="114">
        <v>780.92</v>
      </c>
      <c r="AV209" s="130"/>
      <c r="AW209" s="111">
        <v>771.51</v>
      </c>
      <c r="AX209" s="130"/>
      <c r="AY209" s="111">
        <v>776.19</v>
      </c>
      <c r="AZ209" s="130"/>
      <c r="BA209" s="111">
        <v>727.68</v>
      </c>
      <c r="BB209" s="130"/>
      <c r="BC209" s="130"/>
      <c r="BD209" s="130"/>
      <c r="BE209" s="130"/>
      <c r="BF209" s="130"/>
      <c r="BG209" s="111">
        <v>780.92</v>
      </c>
      <c r="BH209" s="130"/>
      <c r="BI209" s="130">
        <v>640.35</v>
      </c>
      <c r="BJ209" s="59"/>
    </row>
    <row r="210" spans="1:62" ht="14.45" customHeight="1" x14ac:dyDescent="0.25">
      <c r="A210" s="11">
        <v>7891268100167</v>
      </c>
      <c r="B210" s="11">
        <v>1211004340020</v>
      </c>
      <c r="C210" s="11">
        <v>522718010070917</v>
      </c>
      <c r="D210" s="35" t="s">
        <v>869</v>
      </c>
      <c r="E210" s="100">
        <v>3</v>
      </c>
      <c r="F210" s="21" t="s">
        <v>72</v>
      </c>
      <c r="G210" s="20" t="s">
        <v>984</v>
      </c>
      <c r="H210" s="33" t="s">
        <v>80</v>
      </c>
      <c r="I210" s="33" t="s">
        <v>344</v>
      </c>
      <c r="J210" s="33" t="s">
        <v>62</v>
      </c>
      <c r="K210" s="41">
        <v>30044990</v>
      </c>
      <c r="L210" s="41" t="s">
        <v>358</v>
      </c>
      <c r="M210" s="41" t="s">
        <v>364</v>
      </c>
      <c r="N210" s="41" t="s">
        <v>439</v>
      </c>
      <c r="O210" s="41" t="s">
        <v>496</v>
      </c>
      <c r="P210" s="41" t="s">
        <v>589</v>
      </c>
      <c r="Q210" s="41" t="s">
        <v>571</v>
      </c>
      <c r="R210" s="41" t="s">
        <v>361</v>
      </c>
      <c r="S210" s="41" t="s">
        <v>359</v>
      </c>
      <c r="T210" s="41" t="s">
        <v>361</v>
      </c>
      <c r="U210" s="41" t="s">
        <v>361</v>
      </c>
      <c r="V210" s="41">
        <v>90230817</v>
      </c>
      <c r="W210" s="41" t="s">
        <v>667</v>
      </c>
      <c r="X210" s="111">
        <v>2063.3000000000002</v>
      </c>
      <c r="Y210" s="130"/>
      <c r="Z210" s="114">
        <v>2012.97</v>
      </c>
      <c r="AA210" s="130"/>
      <c r="AB210" s="111">
        <v>1988.72</v>
      </c>
      <c r="AC210" s="130"/>
      <c r="AD210" s="111">
        <v>2000.77</v>
      </c>
      <c r="AE210" s="130"/>
      <c r="AF210" s="111">
        <v>1875.73</v>
      </c>
      <c r="AG210" s="130"/>
      <c r="AH210" s="130"/>
      <c r="AI210" s="130"/>
      <c r="AJ210" s="130"/>
      <c r="AK210" s="130"/>
      <c r="AL210" s="111">
        <v>2012.97</v>
      </c>
      <c r="AM210" s="130"/>
      <c r="AN210" s="130">
        <v>1650.63</v>
      </c>
      <c r="AO210" s="59"/>
      <c r="AP210" s="182"/>
      <c r="AQ210" s="11">
        <v>7891268100167</v>
      </c>
      <c r="AS210" s="111">
        <v>1977.67</v>
      </c>
      <c r="AT210" s="130"/>
      <c r="AU210" s="114">
        <v>1929.43</v>
      </c>
      <c r="AV210" s="130"/>
      <c r="AW210" s="111">
        <v>1906.18</v>
      </c>
      <c r="AX210" s="130"/>
      <c r="AY210" s="111">
        <v>1917.74</v>
      </c>
      <c r="AZ210" s="130"/>
      <c r="BA210" s="111">
        <v>1797.88</v>
      </c>
      <c r="BB210" s="130"/>
      <c r="BC210" s="130"/>
      <c r="BD210" s="130"/>
      <c r="BE210" s="130"/>
      <c r="BF210" s="130"/>
      <c r="BG210" s="111">
        <v>1929.43</v>
      </c>
      <c r="BH210" s="130"/>
      <c r="BI210" s="130">
        <v>1582.13</v>
      </c>
      <c r="BJ210" s="59"/>
    </row>
    <row r="211" spans="1:62" ht="14.45" customHeight="1" x14ac:dyDescent="0.25">
      <c r="A211" s="11">
        <v>7891268101850</v>
      </c>
      <c r="B211" s="11">
        <v>1211003950011</v>
      </c>
      <c r="C211" s="11">
        <v>522718030074317</v>
      </c>
      <c r="D211" s="35" t="s">
        <v>870</v>
      </c>
      <c r="E211" s="100">
        <v>3</v>
      </c>
      <c r="F211" s="21" t="s">
        <v>73</v>
      </c>
      <c r="G211" s="20" t="s">
        <v>982</v>
      </c>
      <c r="H211" s="33" t="s">
        <v>81</v>
      </c>
      <c r="I211" s="33" t="s">
        <v>344</v>
      </c>
      <c r="J211" s="33" t="s">
        <v>62</v>
      </c>
      <c r="K211" s="41">
        <v>30042069</v>
      </c>
      <c r="L211" s="41" t="s">
        <v>358</v>
      </c>
      <c r="M211" s="41" t="s">
        <v>364</v>
      </c>
      <c r="N211" s="41" t="s">
        <v>440</v>
      </c>
      <c r="O211" s="41" t="s">
        <v>497</v>
      </c>
      <c r="P211" s="32" t="s">
        <v>511</v>
      </c>
      <c r="Q211" s="41" t="s">
        <v>572</v>
      </c>
      <c r="R211" s="41" t="s">
        <v>361</v>
      </c>
      <c r="S211" s="41" t="s">
        <v>359</v>
      </c>
      <c r="T211" s="41" t="s">
        <v>361</v>
      </c>
      <c r="U211" s="41" t="s">
        <v>361</v>
      </c>
      <c r="V211" s="41">
        <v>90131371</v>
      </c>
      <c r="W211" s="41" t="s">
        <v>667</v>
      </c>
      <c r="X211" s="111">
        <v>101.48</v>
      </c>
      <c r="Y211" s="130"/>
      <c r="Z211" s="114">
        <v>99.01</v>
      </c>
      <c r="AA211" s="130"/>
      <c r="AB211" s="111">
        <v>97.82</v>
      </c>
      <c r="AC211" s="130"/>
      <c r="AD211" s="111">
        <v>98.41</v>
      </c>
      <c r="AE211" s="130"/>
      <c r="AF211" s="111">
        <v>92.26</v>
      </c>
      <c r="AG211" s="130"/>
      <c r="AH211" s="130"/>
      <c r="AI211" s="130"/>
      <c r="AJ211" s="130"/>
      <c r="AK211" s="130"/>
      <c r="AL211" s="111">
        <v>99.01</v>
      </c>
      <c r="AM211" s="130"/>
      <c r="AN211" s="130">
        <v>81.180000000000007</v>
      </c>
      <c r="AO211" s="59"/>
      <c r="AP211" s="158"/>
      <c r="AQ211" s="11">
        <v>7891268101850</v>
      </c>
      <c r="AS211" s="111">
        <v>97.27</v>
      </c>
      <c r="AT211" s="130"/>
      <c r="AU211" s="114">
        <v>94.9</v>
      </c>
      <c r="AV211" s="130"/>
      <c r="AW211" s="111">
        <v>93.76</v>
      </c>
      <c r="AX211" s="130"/>
      <c r="AY211" s="111">
        <v>94.32</v>
      </c>
      <c r="AZ211" s="130"/>
      <c r="BA211" s="111">
        <v>88.43</v>
      </c>
      <c r="BB211" s="130"/>
      <c r="BC211" s="130"/>
      <c r="BD211" s="130"/>
      <c r="BE211" s="130"/>
      <c r="BF211" s="130"/>
      <c r="BG211" s="111">
        <v>94.9</v>
      </c>
      <c r="BH211" s="130"/>
      <c r="BI211" s="130">
        <v>77.819999999999993</v>
      </c>
      <c r="BJ211" s="59"/>
    </row>
    <row r="212" spans="1:62" s="72" customFormat="1" ht="14.45" customHeight="1" x14ac:dyDescent="0.25">
      <c r="A212" s="11">
        <v>7891268102536</v>
      </c>
      <c r="B212" s="11">
        <v>1211004060011</v>
      </c>
      <c r="C212" s="11">
        <v>522718030075917</v>
      </c>
      <c r="D212" s="35" t="s">
        <v>871</v>
      </c>
      <c r="E212" s="100">
        <v>3</v>
      </c>
      <c r="F212" s="21" t="s">
        <v>74</v>
      </c>
      <c r="G212" s="20" t="s">
        <v>273</v>
      </c>
      <c r="H212" s="33" t="s">
        <v>335</v>
      </c>
      <c r="I212" s="33" t="s">
        <v>344</v>
      </c>
      <c r="J212" s="33" t="s">
        <v>62</v>
      </c>
      <c r="K212" s="41">
        <v>30049078</v>
      </c>
      <c r="L212" s="41" t="s">
        <v>358</v>
      </c>
      <c r="M212" s="41" t="s">
        <v>364</v>
      </c>
      <c r="N212" s="41" t="s">
        <v>441</v>
      </c>
      <c r="O212" s="41" t="s">
        <v>498</v>
      </c>
      <c r="P212" s="41" t="s">
        <v>588</v>
      </c>
      <c r="Q212" s="41" t="s">
        <v>573</v>
      </c>
      <c r="R212" s="41" t="s">
        <v>361</v>
      </c>
      <c r="S212" s="41" t="s">
        <v>359</v>
      </c>
      <c r="T212" s="41" t="s">
        <v>361</v>
      </c>
      <c r="U212" s="41" t="s">
        <v>361</v>
      </c>
      <c r="V212" s="70">
        <v>90291891</v>
      </c>
      <c r="W212" s="41" t="s">
        <v>667</v>
      </c>
      <c r="X212" s="111">
        <v>464.07</v>
      </c>
      <c r="Y212" s="130"/>
      <c r="Z212" s="114">
        <v>452.75</v>
      </c>
      <c r="AA212" s="130"/>
      <c r="AB212" s="111">
        <v>447.3</v>
      </c>
      <c r="AC212" s="130"/>
      <c r="AD212" s="111">
        <v>450.01</v>
      </c>
      <c r="AE212" s="130"/>
      <c r="AF212" s="111">
        <v>421.88</v>
      </c>
      <c r="AG212" s="130"/>
      <c r="AH212" s="130"/>
      <c r="AI212" s="130"/>
      <c r="AJ212" s="130"/>
      <c r="AK212" s="130"/>
      <c r="AL212" s="111">
        <v>452.75</v>
      </c>
      <c r="AM212" s="130"/>
      <c r="AN212" s="130">
        <v>371.25</v>
      </c>
      <c r="AO212" s="59"/>
      <c r="AP212" s="182"/>
      <c r="AQ212" s="11">
        <v>7891268102536</v>
      </c>
      <c r="AR212"/>
      <c r="AS212" s="111">
        <v>444.81</v>
      </c>
      <c r="AT212" s="130"/>
      <c r="AU212" s="114">
        <v>433.96</v>
      </c>
      <c r="AV212" s="130"/>
      <c r="AW212" s="111">
        <v>428.73</v>
      </c>
      <c r="AX212" s="130"/>
      <c r="AY212" s="111">
        <v>431.33</v>
      </c>
      <c r="AZ212" s="130"/>
      <c r="BA212" s="111">
        <v>404.37</v>
      </c>
      <c r="BB212" s="130"/>
      <c r="BC212" s="130"/>
      <c r="BD212" s="130"/>
      <c r="BE212" s="130"/>
      <c r="BF212" s="130"/>
      <c r="BG212" s="111">
        <v>433.96</v>
      </c>
      <c r="BH212" s="130"/>
      <c r="BI212" s="130">
        <v>355.85</v>
      </c>
      <c r="BJ212" s="59"/>
    </row>
    <row r="213" spans="1:62" ht="14.45" customHeight="1" x14ac:dyDescent="0.25">
      <c r="A213" s="11">
        <v>7891268105704</v>
      </c>
      <c r="B213" s="11">
        <v>1211003760026</v>
      </c>
      <c r="C213" s="11">
        <v>522717110062317</v>
      </c>
      <c r="D213" s="35" t="s">
        <v>879</v>
      </c>
      <c r="E213" s="100">
        <v>2</v>
      </c>
      <c r="F213" s="21" t="s">
        <v>75</v>
      </c>
      <c r="G213" s="20" t="s">
        <v>981</v>
      </c>
      <c r="H213" s="33" t="s">
        <v>82</v>
      </c>
      <c r="I213" s="33" t="s">
        <v>344</v>
      </c>
      <c r="J213" s="33" t="s">
        <v>62</v>
      </c>
      <c r="K213" s="41">
        <v>30049099</v>
      </c>
      <c r="L213" s="41" t="s">
        <v>358</v>
      </c>
      <c r="M213" s="41" t="s">
        <v>364</v>
      </c>
      <c r="N213" s="41" t="s">
        <v>445</v>
      </c>
      <c r="O213" s="41" t="s">
        <v>502</v>
      </c>
      <c r="P213" s="41" t="s">
        <v>588</v>
      </c>
      <c r="Q213" s="41" t="s">
        <v>577</v>
      </c>
      <c r="R213" s="41" t="s">
        <v>361</v>
      </c>
      <c r="S213" s="41" t="s">
        <v>359</v>
      </c>
      <c r="T213" s="41" t="s">
        <v>361</v>
      </c>
      <c r="U213" s="41" t="s">
        <v>361</v>
      </c>
      <c r="V213" s="41">
        <v>90133110</v>
      </c>
      <c r="W213" s="41" t="s">
        <v>667</v>
      </c>
      <c r="X213" s="111">
        <v>215.61</v>
      </c>
      <c r="Y213" s="130"/>
      <c r="Z213" s="114">
        <v>210.35</v>
      </c>
      <c r="AA213" s="130"/>
      <c r="AB213" s="111">
        <v>207.82</v>
      </c>
      <c r="AC213" s="130"/>
      <c r="AD213" s="111">
        <v>209.08</v>
      </c>
      <c r="AE213" s="130"/>
      <c r="AF213" s="111">
        <v>196.01</v>
      </c>
      <c r="AG213" s="130"/>
      <c r="AH213" s="130"/>
      <c r="AI213" s="130"/>
      <c r="AJ213" s="130"/>
      <c r="AK213" s="130"/>
      <c r="AL213" s="111">
        <v>210.35</v>
      </c>
      <c r="AM213" s="130"/>
      <c r="AN213" s="130">
        <v>172.48</v>
      </c>
      <c r="AO213" s="59"/>
      <c r="AP213" s="158"/>
      <c r="AQ213" s="11">
        <v>7891268105704</v>
      </c>
      <c r="AS213" s="111">
        <v>206.66</v>
      </c>
      <c r="AT213" s="130"/>
      <c r="AU213" s="114">
        <v>201.62</v>
      </c>
      <c r="AV213" s="130"/>
      <c r="AW213" s="111">
        <v>199.19</v>
      </c>
      <c r="AX213" s="130"/>
      <c r="AY213" s="111">
        <v>200.4</v>
      </c>
      <c r="AZ213" s="130"/>
      <c r="BA213" s="111">
        <v>187.87</v>
      </c>
      <c r="BB213" s="130"/>
      <c r="BC213" s="130"/>
      <c r="BD213" s="130"/>
      <c r="BE213" s="130"/>
      <c r="BF213" s="130"/>
      <c r="BG213" s="111">
        <v>201.62</v>
      </c>
      <c r="BH213" s="130"/>
      <c r="BI213" s="130">
        <v>165.33</v>
      </c>
      <c r="BJ213" s="59"/>
    </row>
    <row r="214" spans="1:62" ht="14.45" customHeight="1" x14ac:dyDescent="0.25">
      <c r="A214" s="11">
        <v>7891268105711</v>
      </c>
      <c r="B214" s="11">
        <v>1211003760034</v>
      </c>
      <c r="C214" s="11">
        <v>522717110062417</v>
      </c>
      <c r="D214" s="35" t="s">
        <v>880</v>
      </c>
      <c r="E214" s="100">
        <v>2</v>
      </c>
      <c r="F214" s="21" t="s">
        <v>75</v>
      </c>
      <c r="G214" s="20" t="s">
        <v>980</v>
      </c>
      <c r="H214" s="33" t="s">
        <v>82</v>
      </c>
      <c r="I214" s="33" t="s">
        <v>344</v>
      </c>
      <c r="J214" s="33" t="s">
        <v>62</v>
      </c>
      <c r="K214" s="41">
        <v>30049099</v>
      </c>
      <c r="L214" s="41" t="s">
        <v>358</v>
      </c>
      <c r="M214" s="41" t="s">
        <v>364</v>
      </c>
      <c r="N214" s="41" t="s">
        <v>445</v>
      </c>
      <c r="O214" s="41" t="s">
        <v>502</v>
      </c>
      <c r="P214" s="41" t="s">
        <v>588</v>
      </c>
      <c r="Q214" s="41" t="s">
        <v>577</v>
      </c>
      <c r="R214" s="41" t="s">
        <v>361</v>
      </c>
      <c r="S214" s="41" t="s">
        <v>359</v>
      </c>
      <c r="T214" s="41" t="s">
        <v>361</v>
      </c>
      <c r="U214" s="41" t="s">
        <v>361</v>
      </c>
      <c r="V214" s="41">
        <v>90133129</v>
      </c>
      <c r="W214" s="41" t="s">
        <v>667</v>
      </c>
      <c r="X214" s="111">
        <v>649.63</v>
      </c>
      <c r="Y214" s="130"/>
      <c r="Z214" s="114">
        <v>633.78</v>
      </c>
      <c r="AA214" s="130"/>
      <c r="AB214" s="111">
        <v>626.15</v>
      </c>
      <c r="AC214" s="130"/>
      <c r="AD214" s="111">
        <v>629.94000000000005</v>
      </c>
      <c r="AE214" s="130"/>
      <c r="AF214" s="111">
        <v>590.57000000000005</v>
      </c>
      <c r="AG214" s="130"/>
      <c r="AH214" s="130"/>
      <c r="AI214" s="130"/>
      <c r="AJ214" s="130"/>
      <c r="AK214" s="130"/>
      <c r="AL214" s="111">
        <v>633.78</v>
      </c>
      <c r="AM214" s="130"/>
      <c r="AN214" s="130">
        <v>519.69000000000005</v>
      </c>
      <c r="AO214" s="59"/>
      <c r="AP214" s="182"/>
      <c r="AQ214" s="11">
        <v>7891268105711</v>
      </c>
      <c r="AS214" s="111">
        <v>622.66999999999996</v>
      </c>
      <c r="AT214" s="130"/>
      <c r="AU214" s="114">
        <v>607.48</v>
      </c>
      <c r="AV214" s="130"/>
      <c r="AW214" s="111">
        <v>600.16</v>
      </c>
      <c r="AX214" s="130"/>
      <c r="AY214" s="111">
        <v>603.79999999999995</v>
      </c>
      <c r="AZ214" s="130"/>
      <c r="BA214" s="111">
        <v>566.05999999999995</v>
      </c>
      <c r="BB214" s="130"/>
      <c r="BC214" s="130"/>
      <c r="BD214" s="130"/>
      <c r="BE214" s="130"/>
      <c r="BF214" s="130"/>
      <c r="BG214" s="111">
        <v>607.48</v>
      </c>
      <c r="BH214" s="130"/>
      <c r="BI214" s="130">
        <v>498.13</v>
      </c>
      <c r="BJ214" s="59"/>
    </row>
    <row r="215" spans="1:62" ht="14.45" customHeight="1" x14ac:dyDescent="0.25">
      <c r="A215" s="11">
        <v>7891268105728</v>
      </c>
      <c r="B215" s="11">
        <v>1211003760018</v>
      </c>
      <c r="C215" s="11">
        <v>522717110062617</v>
      </c>
      <c r="D215" s="35" t="s">
        <v>881</v>
      </c>
      <c r="E215" s="100">
        <v>2</v>
      </c>
      <c r="F215" s="21" t="s">
        <v>75</v>
      </c>
      <c r="G215" s="20" t="s">
        <v>977</v>
      </c>
      <c r="H215" s="33" t="s">
        <v>82</v>
      </c>
      <c r="I215" s="33" t="s">
        <v>344</v>
      </c>
      <c r="J215" s="33" t="s">
        <v>62</v>
      </c>
      <c r="K215" s="41">
        <v>30049099</v>
      </c>
      <c r="L215" s="41" t="s">
        <v>358</v>
      </c>
      <c r="M215" s="41" t="s">
        <v>364</v>
      </c>
      <c r="N215" s="41" t="s">
        <v>445</v>
      </c>
      <c r="O215" s="41" t="s">
        <v>502</v>
      </c>
      <c r="P215" s="41" t="s">
        <v>588</v>
      </c>
      <c r="Q215" s="41" t="s">
        <v>577</v>
      </c>
      <c r="R215" s="41" t="s">
        <v>361</v>
      </c>
      <c r="S215" s="41" t="s">
        <v>359</v>
      </c>
      <c r="T215" s="41" t="s">
        <v>361</v>
      </c>
      <c r="U215" s="41" t="s">
        <v>361</v>
      </c>
      <c r="V215" s="41">
        <v>90133137</v>
      </c>
      <c r="W215" s="41" t="s">
        <v>667</v>
      </c>
      <c r="X215" s="111">
        <v>106.69</v>
      </c>
      <c r="Y215" s="130"/>
      <c r="Z215" s="114">
        <v>104.09</v>
      </c>
      <c r="AA215" s="130"/>
      <c r="AB215" s="111">
        <v>102.84</v>
      </c>
      <c r="AC215" s="130"/>
      <c r="AD215" s="111">
        <v>103.46</v>
      </c>
      <c r="AE215" s="130"/>
      <c r="AF215" s="111">
        <v>96.99</v>
      </c>
      <c r="AG215" s="130"/>
      <c r="AH215" s="130"/>
      <c r="AI215" s="130"/>
      <c r="AJ215" s="130"/>
      <c r="AK215" s="130"/>
      <c r="AL215" s="111">
        <v>104.09</v>
      </c>
      <c r="AM215" s="130"/>
      <c r="AN215" s="130">
        <v>85.35</v>
      </c>
      <c r="AO215" s="59"/>
      <c r="AP215" s="158"/>
      <c r="AQ215" s="11">
        <v>7891268105728</v>
      </c>
      <c r="AS215" s="111">
        <v>102.26</v>
      </c>
      <c r="AT215" s="130"/>
      <c r="AU215" s="114">
        <v>99.77</v>
      </c>
      <c r="AV215" s="130"/>
      <c r="AW215" s="111">
        <v>98.57</v>
      </c>
      <c r="AX215" s="130"/>
      <c r="AY215" s="111">
        <v>99.17</v>
      </c>
      <c r="AZ215" s="130"/>
      <c r="BA215" s="111">
        <v>92.97</v>
      </c>
      <c r="BB215" s="130"/>
      <c r="BC215" s="130"/>
      <c r="BD215" s="130"/>
      <c r="BE215" s="130"/>
      <c r="BF215" s="130"/>
      <c r="BG215" s="111">
        <v>99.77</v>
      </c>
      <c r="BH215" s="130"/>
      <c r="BI215" s="130">
        <v>81.81</v>
      </c>
      <c r="BJ215" s="59"/>
    </row>
    <row r="216" spans="1:62" ht="14.45" customHeight="1" x14ac:dyDescent="0.25">
      <c r="A216" s="11">
        <v>7891268107845</v>
      </c>
      <c r="B216" s="11">
        <v>1211003620011</v>
      </c>
      <c r="C216" s="11">
        <v>522717090058417</v>
      </c>
      <c r="D216" s="35" t="s">
        <v>883</v>
      </c>
      <c r="E216" s="100">
        <v>3</v>
      </c>
      <c r="F216" s="21" t="s">
        <v>76</v>
      </c>
      <c r="G216" s="20" t="s">
        <v>978</v>
      </c>
      <c r="H216" s="33" t="s">
        <v>83</v>
      </c>
      <c r="I216" s="33" t="s">
        <v>344</v>
      </c>
      <c r="J216" s="33" t="s">
        <v>62</v>
      </c>
      <c r="K216" s="41">
        <v>30042063</v>
      </c>
      <c r="L216" s="41" t="s">
        <v>358</v>
      </c>
      <c r="M216" s="41" t="s">
        <v>364</v>
      </c>
      <c r="N216" s="41" t="s">
        <v>443</v>
      </c>
      <c r="O216" s="41" t="s">
        <v>500</v>
      </c>
      <c r="P216" s="41" t="s">
        <v>588</v>
      </c>
      <c r="Q216" s="41" t="s">
        <v>575</v>
      </c>
      <c r="R216" s="41" t="s">
        <v>361</v>
      </c>
      <c r="S216" s="41" t="s">
        <v>359</v>
      </c>
      <c r="T216" s="41" t="s">
        <v>361</v>
      </c>
      <c r="U216" s="41" t="s">
        <v>361</v>
      </c>
      <c r="V216" s="41">
        <v>90133846</v>
      </c>
      <c r="W216" s="41" t="s">
        <v>667</v>
      </c>
      <c r="X216" s="111">
        <v>720.95</v>
      </c>
      <c r="Y216" s="130"/>
      <c r="Z216" s="114">
        <v>703.36</v>
      </c>
      <c r="AA216" s="130"/>
      <c r="AB216" s="111">
        <v>694.89</v>
      </c>
      <c r="AC216" s="130"/>
      <c r="AD216" s="111">
        <v>699.1</v>
      </c>
      <c r="AE216" s="130"/>
      <c r="AF216" s="111">
        <v>655.41</v>
      </c>
      <c r="AG216" s="130"/>
      <c r="AH216" s="130"/>
      <c r="AI216" s="130"/>
      <c r="AJ216" s="130"/>
      <c r="AK216" s="130"/>
      <c r="AL216" s="111">
        <v>703.36</v>
      </c>
      <c r="AM216" s="130"/>
      <c r="AN216" s="130">
        <v>576.75</v>
      </c>
      <c r="AO216" s="59"/>
      <c r="AP216" s="158"/>
      <c r="AQ216" s="11">
        <v>7891268107845</v>
      </c>
      <c r="AS216" s="111">
        <v>691.02</v>
      </c>
      <c r="AT216" s="130"/>
      <c r="AU216" s="114">
        <v>674.17</v>
      </c>
      <c r="AV216" s="130"/>
      <c r="AW216" s="111">
        <v>666.05</v>
      </c>
      <c r="AX216" s="130"/>
      <c r="AY216" s="111">
        <v>670.08</v>
      </c>
      <c r="AZ216" s="130"/>
      <c r="BA216" s="111">
        <v>628.20000000000005</v>
      </c>
      <c r="BB216" s="130"/>
      <c r="BC216" s="130"/>
      <c r="BD216" s="130"/>
      <c r="BE216" s="130"/>
      <c r="BF216" s="130"/>
      <c r="BG216" s="111">
        <v>674.17</v>
      </c>
      <c r="BH216" s="130"/>
      <c r="BI216" s="130">
        <v>552.82000000000005</v>
      </c>
      <c r="BJ216" s="59"/>
    </row>
    <row r="217" spans="1:62" ht="14.45" customHeight="1" x14ac:dyDescent="0.25">
      <c r="A217" s="11">
        <v>7891268107814</v>
      </c>
      <c r="B217" s="11">
        <v>1211003620021</v>
      </c>
      <c r="C217" s="11">
        <v>522717090058317</v>
      </c>
      <c r="D217" s="35" t="s">
        <v>884</v>
      </c>
      <c r="E217" s="100">
        <v>3</v>
      </c>
      <c r="F217" s="21" t="s">
        <v>76</v>
      </c>
      <c r="G217" s="20" t="s">
        <v>979</v>
      </c>
      <c r="H217" s="33" t="s">
        <v>83</v>
      </c>
      <c r="I217" s="33" t="s">
        <v>344</v>
      </c>
      <c r="J217" s="33" t="s">
        <v>62</v>
      </c>
      <c r="K217" s="41">
        <v>30042063</v>
      </c>
      <c r="L217" s="41" t="s">
        <v>358</v>
      </c>
      <c r="M217" s="41" t="s">
        <v>364</v>
      </c>
      <c r="N217" s="41" t="s">
        <v>443</v>
      </c>
      <c r="O217" s="41" t="s">
        <v>500</v>
      </c>
      <c r="P217" s="41" t="s">
        <v>588</v>
      </c>
      <c r="Q217" s="41" t="s">
        <v>575</v>
      </c>
      <c r="R217" s="41" t="s">
        <v>361</v>
      </c>
      <c r="S217" s="41" t="s">
        <v>359</v>
      </c>
      <c r="T217" s="41" t="s">
        <v>361</v>
      </c>
      <c r="U217" s="41" t="s">
        <v>361</v>
      </c>
      <c r="V217" s="41">
        <v>90133820</v>
      </c>
      <c r="W217" s="41" t="s">
        <v>667</v>
      </c>
      <c r="X217" s="111">
        <v>1352.46</v>
      </c>
      <c r="Y217" s="130"/>
      <c r="Z217" s="114">
        <v>1319.47</v>
      </c>
      <c r="AA217" s="130"/>
      <c r="AB217" s="111">
        <v>1303.58</v>
      </c>
      <c r="AC217" s="130"/>
      <c r="AD217" s="111">
        <v>1311.47</v>
      </c>
      <c r="AE217" s="130"/>
      <c r="AF217" s="111">
        <v>1229.51</v>
      </c>
      <c r="AG217" s="130"/>
      <c r="AH217" s="130"/>
      <c r="AI217" s="130"/>
      <c r="AJ217" s="130"/>
      <c r="AK217" s="130"/>
      <c r="AL217" s="111">
        <v>1319.47</v>
      </c>
      <c r="AM217" s="130"/>
      <c r="AN217" s="130">
        <v>1081.96</v>
      </c>
      <c r="AO217" s="59"/>
      <c r="AP217" s="182"/>
      <c r="AQ217" s="11">
        <v>7891268107814</v>
      </c>
      <c r="AS217" s="111">
        <v>1296.33</v>
      </c>
      <c r="AT217" s="130"/>
      <c r="AU217" s="114">
        <v>1264.71</v>
      </c>
      <c r="AV217" s="130"/>
      <c r="AW217" s="111">
        <v>1249.47</v>
      </c>
      <c r="AX217" s="130"/>
      <c r="AY217" s="111">
        <v>1257.04</v>
      </c>
      <c r="AZ217" s="130"/>
      <c r="BA217" s="111">
        <v>1178.48</v>
      </c>
      <c r="BB217" s="130"/>
      <c r="BC217" s="130"/>
      <c r="BD217" s="130"/>
      <c r="BE217" s="130"/>
      <c r="BF217" s="130"/>
      <c r="BG217" s="111">
        <v>1264.71</v>
      </c>
      <c r="BH217" s="130"/>
      <c r="BI217" s="130">
        <v>1037.06</v>
      </c>
      <c r="BJ217" s="59"/>
    </row>
    <row r="218" spans="1:62" ht="14.45" customHeight="1" x14ac:dyDescent="0.25">
      <c r="A218" s="22"/>
      <c r="B218" s="23"/>
      <c r="C218" s="23"/>
      <c r="D218" s="23"/>
      <c r="E218" s="93"/>
      <c r="F218" s="15"/>
      <c r="G218" s="22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49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59"/>
      <c r="AO218" s="59"/>
      <c r="AP218" s="189"/>
      <c r="AQ218" s="180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59"/>
      <c r="BJ218" s="59"/>
    </row>
    <row r="219" spans="1:62" s="129" customFormat="1" ht="14.45" customHeight="1" x14ac:dyDescent="0.25">
      <c r="A219" s="67"/>
      <c r="B219" s="67"/>
      <c r="C219" s="67"/>
      <c r="D219" s="67"/>
      <c r="E219" s="98"/>
      <c r="F219" s="67"/>
      <c r="G219" s="67"/>
      <c r="H219" s="56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150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141"/>
      <c r="AO219" s="141"/>
      <c r="AP219" s="181"/>
      <c r="AQ219" s="67"/>
      <c r="AR219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141"/>
      <c r="BJ219" s="141"/>
    </row>
    <row r="220" spans="1:62" ht="14.45" customHeight="1" x14ac:dyDescent="0.25">
      <c r="A220" s="67"/>
      <c r="B220" s="67"/>
      <c r="C220" s="67"/>
      <c r="D220" s="67"/>
      <c r="E220" s="98"/>
      <c r="F220" s="67"/>
      <c r="G220" s="67"/>
      <c r="H220" s="56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150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141"/>
      <c r="AO220" s="141"/>
      <c r="AP220" s="181"/>
      <c r="AQ220" s="67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141"/>
      <c r="BJ220" s="141"/>
    </row>
    <row r="221" spans="1:62" ht="14.45" customHeight="1" x14ac:dyDescent="0.25">
      <c r="A221" s="67"/>
      <c r="B221" s="67"/>
      <c r="C221" s="67"/>
      <c r="D221" s="67"/>
      <c r="E221" s="98"/>
      <c r="F221" s="67"/>
      <c r="G221" s="67"/>
      <c r="H221" s="56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150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141"/>
      <c r="AO221" s="141"/>
      <c r="AP221" s="181"/>
      <c r="AQ221" s="67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141"/>
      <c r="BJ221" s="141"/>
    </row>
    <row r="222" spans="1:62" ht="14.45" customHeight="1" x14ac:dyDescent="0.25">
      <c r="A222" s="67"/>
      <c r="B222" s="67"/>
      <c r="C222" s="67"/>
      <c r="D222" s="67"/>
      <c r="E222" s="98"/>
      <c r="F222" s="67"/>
      <c r="G222" s="67"/>
      <c r="H222" s="56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150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141"/>
      <c r="AO222" s="141"/>
      <c r="AP222" s="181"/>
      <c r="AQ222" s="67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141"/>
      <c r="BJ222" s="141"/>
    </row>
    <row r="223" spans="1:62" ht="14.45" customHeight="1" x14ac:dyDescent="0.25">
      <c r="A223" s="222" t="s">
        <v>919</v>
      </c>
      <c r="B223" s="222"/>
      <c r="C223" s="67"/>
      <c r="D223" s="67"/>
      <c r="E223" s="98"/>
      <c r="F223" s="67"/>
      <c r="G223" s="67"/>
      <c r="H223" s="56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150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141"/>
      <c r="AO223" s="141"/>
      <c r="AP223" s="181"/>
      <c r="AQ223" s="222" t="s">
        <v>919</v>
      </c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141"/>
      <c r="BJ223" s="141"/>
    </row>
    <row r="224" spans="1:62" ht="14.45" customHeight="1" x14ac:dyDescent="0.25">
      <c r="A224" s="11">
        <v>7898916127781</v>
      </c>
      <c r="B224" s="11">
        <v>1211004210011</v>
      </c>
      <c r="C224" s="11">
        <v>522718100082306</v>
      </c>
      <c r="D224" s="11" t="s">
        <v>911</v>
      </c>
      <c r="E224" s="100">
        <v>2</v>
      </c>
      <c r="F224" s="21" t="s">
        <v>314</v>
      </c>
      <c r="G224" s="20" t="s">
        <v>976</v>
      </c>
      <c r="H224" s="33" t="s">
        <v>912</v>
      </c>
      <c r="I224" s="33" t="s">
        <v>344</v>
      </c>
      <c r="J224" s="33" t="s">
        <v>62</v>
      </c>
      <c r="K224" s="33">
        <v>30049069</v>
      </c>
      <c r="L224" s="33" t="s">
        <v>358</v>
      </c>
      <c r="M224" s="33" t="s">
        <v>362</v>
      </c>
      <c r="N224" s="33"/>
      <c r="O224" s="33"/>
      <c r="P224" s="33" t="s">
        <v>913</v>
      </c>
      <c r="Q224" s="33"/>
      <c r="R224" s="33"/>
      <c r="S224" s="33"/>
      <c r="T224" s="33"/>
      <c r="U224" s="33"/>
      <c r="V224" s="33"/>
      <c r="W224" s="33" t="s">
        <v>668</v>
      </c>
      <c r="X224" s="111">
        <v>555.41999999999996</v>
      </c>
      <c r="Y224" s="130"/>
      <c r="Z224" s="114">
        <v>541.87</v>
      </c>
      <c r="AA224" s="130"/>
      <c r="AB224" s="111">
        <v>535.34</v>
      </c>
      <c r="AC224" s="130"/>
      <c r="AD224" s="111">
        <v>538.58000000000004</v>
      </c>
      <c r="AE224" s="130"/>
      <c r="AF224" s="111">
        <v>504.92</v>
      </c>
      <c r="AG224" s="130"/>
      <c r="AH224" s="130"/>
      <c r="AI224" s="130"/>
      <c r="AJ224" s="130"/>
      <c r="AK224" s="130"/>
      <c r="AL224" s="111">
        <v>541.87</v>
      </c>
      <c r="AM224" s="130"/>
      <c r="AN224" s="130"/>
      <c r="AO224" s="59"/>
      <c r="AP224" s="158"/>
      <c r="AQ224" s="11">
        <v>7898916127781</v>
      </c>
      <c r="AS224" s="111">
        <v>532.36</v>
      </c>
      <c r="AT224" s="130"/>
      <c r="AU224" s="114">
        <v>519.38</v>
      </c>
      <c r="AV224" s="130"/>
      <c r="AW224" s="111">
        <v>513.12</v>
      </c>
      <c r="AX224" s="130"/>
      <c r="AY224" s="111">
        <v>516.23</v>
      </c>
      <c r="AZ224" s="130"/>
      <c r="BA224" s="111">
        <v>483.97</v>
      </c>
      <c r="BB224" s="130"/>
      <c r="BC224" s="130"/>
      <c r="BD224" s="130"/>
      <c r="BE224" s="130"/>
      <c r="BF224" s="130"/>
      <c r="BG224" s="111">
        <v>519.38</v>
      </c>
      <c r="BH224" s="130"/>
      <c r="BI224" s="130"/>
      <c r="BJ224" s="59"/>
    </row>
    <row r="225" spans="1:62" ht="14.45" customHeight="1" x14ac:dyDescent="0.25">
      <c r="A225" s="18">
        <v>7896206402709</v>
      </c>
      <c r="B225" s="18">
        <v>1211004330068</v>
      </c>
      <c r="C225" s="11">
        <v>522718040080417</v>
      </c>
      <c r="D225" s="35" t="s">
        <v>872</v>
      </c>
      <c r="E225" s="100">
        <v>2</v>
      </c>
      <c r="F225" s="19" t="s">
        <v>274</v>
      </c>
      <c r="G225" s="19" t="s">
        <v>966</v>
      </c>
      <c r="H225" s="32" t="s">
        <v>336</v>
      </c>
      <c r="I225" s="33" t="s">
        <v>344</v>
      </c>
      <c r="J225" s="32" t="s">
        <v>62</v>
      </c>
      <c r="K225" s="41">
        <v>30042099</v>
      </c>
      <c r="L225" s="41" t="s">
        <v>358</v>
      </c>
      <c r="M225" s="41" t="s">
        <v>364</v>
      </c>
      <c r="N225" s="41" t="s">
        <v>442</v>
      </c>
      <c r="O225" s="41" t="s">
        <v>499</v>
      </c>
      <c r="P225" s="41" t="s">
        <v>510</v>
      </c>
      <c r="Q225" s="41" t="s">
        <v>574</v>
      </c>
      <c r="R225" s="41" t="s">
        <v>361</v>
      </c>
      <c r="S225" s="41" t="s">
        <v>359</v>
      </c>
      <c r="T225" s="41" t="s">
        <v>361</v>
      </c>
      <c r="U225" s="41" t="s">
        <v>361</v>
      </c>
      <c r="V225" s="70">
        <v>90015983</v>
      </c>
      <c r="W225" s="41" t="s">
        <v>667</v>
      </c>
      <c r="X225" s="112">
        <v>1635.43</v>
      </c>
      <c r="Y225" s="103"/>
      <c r="Z225" s="115">
        <v>1595.54</v>
      </c>
      <c r="AA225" s="103"/>
      <c r="AB225" s="112">
        <v>1576.32</v>
      </c>
      <c r="AC225" s="103"/>
      <c r="AD225" s="112">
        <v>1585.87</v>
      </c>
      <c r="AE225" s="103"/>
      <c r="AF225" s="112">
        <v>1486.75</v>
      </c>
      <c r="AG225" s="103"/>
      <c r="AH225" s="103"/>
      <c r="AI225" s="103"/>
      <c r="AJ225" s="103"/>
      <c r="AK225" s="103"/>
      <c r="AL225" s="112">
        <v>1595.54</v>
      </c>
      <c r="AM225" s="103"/>
      <c r="AN225" s="130"/>
      <c r="AO225" s="59"/>
      <c r="AP225" s="182"/>
      <c r="AQ225" s="18">
        <v>7896206402709</v>
      </c>
      <c r="AS225" s="112">
        <v>1567.55</v>
      </c>
      <c r="AT225" s="103"/>
      <c r="AU225" s="115">
        <v>1529.32</v>
      </c>
      <c r="AV225" s="103"/>
      <c r="AW225" s="112">
        <v>1510.89</v>
      </c>
      <c r="AX225" s="103"/>
      <c r="AY225" s="112">
        <v>1520.05</v>
      </c>
      <c r="AZ225" s="103"/>
      <c r="BA225" s="112">
        <v>1425.05</v>
      </c>
      <c r="BB225" s="103"/>
      <c r="BC225" s="103"/>
      <c r="BD225" s="103"/>
      <c r="BE225" s="103"/>
      <c r="BF225" s="103"/>
      <c r="BG225" s="112">
        <v>1529.32</v>
      </c>
      <c r="BH225" s="103"/>
      <c r="BI225" s="130"/>
      <c r="BJ225" s="59"/>
    </row>
    <row r="226" spans="1:62" ht="14.45" customHeight="1" x14ac:dyDescent="0.25">
      <c r="A226" s="18">
        <v>7896206402723</v>
      </c>
      <c r="B226" s="18">
        <v>1211004330084</v>
      </c>
      <c r="C226" s="11">
        <v>522718040080117</v>
      </c>
      <c r="D226" s="35" t="s">
        <v>873</v>
      </c>
      <c r="E226" s="100">
        <v>2</v>
      </c>
      <c r="F226" s="19" t="s">
        <v>274</v>
      </c>
      <c r="G226" s="19" t="s">
        <v>967</v>
      </c>
      <c r="H226" s="32" t="s">
        <v>336</v>
      </c>
      <c r="I226" s="33" t="s">
        <v>344</v>
      </c>
      <c r="J226" s="32" t="s">
        <v>62</v>
      </c>
      <c r="K226" s="41">
        <v>30042099</v>
      </c>
      <c r="L226" s="41" t="s">
        <v>358</v>
      </c>
      <c r="M226" s="41" t="s">
        <v>364</v>
      </c>
      <c r="N226" s="41" t="s">
        <v>442</v>
      </c>
      <c r="O226" s="41" t="s">
        <v>499</v>
      </c>
      <c r="P226" s="41" t="s">
        <v>510</v>
      </c>
      <c r="Q226" s="41" t="s">
        <v>574</v>
      </c>
      <c r="R226" s="41" t="s">
        <v>361</v>
      </c>
      <c r="S226" s="41" t="s">
        <v>359</v>
      </c>
      <c r="T226" s="41" t="s">
        <v>361</v>
      </c>
      <c r="U226" s="41" t="s">
        <v>361</v>
      </c>
      <c r="V226" s="70">
        <v>90015975</v>
      </c>
      <c r="W226" s="41" t="s">
        <v>667</v>
      </c>
      <c r="X226" s="112">
        <v>2837.05</v>
      </c>
      <c r="Y226" s="103"/>
      <c r="Z226" s="115">
        <v>2767.85</v>
      </c>
      <c r="AA226" s="103"/>
      <c r="AB226" s="112">
        <v>2734.51</v>
      </c>
      <c r="AC226" s="103"/>
      <c r="AD226" s="112">
        <v>2751.08</v>
      </c>
      <c r="AE226" s="103"/>
      <c r="AF226" s="112">
        <v>2579.14</v>
      </c>
      <c r="AG226" s="103"/>
      <c r="AH226" s="103"/>
      <c r="AI226" s="103"/>
      <c r="AJ226" s="103"/>
      <c r="AK226" s="103"/>
      <c r="AL226" s="112">
        <v>2767.85</v>
      </c>
      <c r="AM226" s="103"/>
      <c r="AN226" s="130"/>
      <c r="AO226" s="59"/>
      <c r="AP226" s="189"/>
      <c r="AQ226" s="18">
        <v>7896206402723</v>
      </c>
      <c r="AS226" s="112">
        <v>2719.3</v>
      </c>
      <c r="AT226" s="103"/>
      <c r="AU226" s="115">
        <v>2652.98</v>
      </c>
      <c r="AV226" s="103"/>
      <c r="AW226" s="112">
        <v>2621.02</v>
      </c>
      <c r="AX226" s="103"/>
      <c r="AY226" s="112">
        <v>2636.9</v>
      </c>
      <c r="AZ226" s="103"/>
      <c r="BA226" s="112">
        <v>2472.09</v>
      </c>
      <c r="BB226" s="103"/>
      <c r="BC226" s="103"/>
      <c r="BD226" s="103"/>
      <c r="BE226" s="103"/>
      <c r="BF226" s="103"/>
      <c r="BG226" s="112">
        <v>2652.98</v>
      </c>
      <c r="BH226" s="103"/>
      <c r="BI226" s="130"/>
      <c r="BJ226" s="59"/>
    </row>
    <row r="227" spans="1:62" ht="14.45" customHeight="1" x14ac:dyDescent="0.25">
      <c r="A227" s="18">
        <v>7896206400743</v>
      </c>
      <c r="B227" s="18">
        <v>1211004330025</v>
      </c>
      <c r="C227" s="11">
        <v>522718040080317</v>
      </c>
      <c r="D227" s="35" t="s">
        <v>1064</v>
      </c>
      <c r="E227" s="100">
        <v>2</v>
      </c>
      <c r="F227" s="19" t="s">
        <v>274</v>
      </c>
      <c r="G227" s="19" t="s">
        <v>968</v>
      </c>
      <c r="H227" s="32" t="s">
        <v>336</v>
      </c>
      <c r="I227" s="33" t="s">
        <v>344</v>
      </c>
      <c r="J227" s="32" t="s">
        <v>62</v>
      </c>
      <c r="K227" s="41">
        <v>30042099</v>
      </c>
      <c r="L227" s="41" t="s">
        <v>358</v>
      </c>
      <c r="M227" s="41" t="s">
        <v>364</v>
      </c>
      <c r="N227" s="41" t="s">
        <v>442</v>
      </c>
      <c r="O227" s="41" t="s">
        <v>499</v>
      </c>
      <c r="P227" s="41" t="s">
        <v>510</v>
      </c>
      <c r="Q227" s="41" t="s">
        <v>574</v>
      </c>
      <c r="R227" s="41" t="s">
        <v>361</v>
      </c>
      <c r="S227" s="41" t="s">
        <v>359</v>
      </c>
      <c r="T227" s="41" t="s">
        <v>361</v>
      </c>
      <c r="U227" s="41" t="s">
        <v>361</v>
      </c>
      <c r="V227" s="70">
        <v>90015967</v>
      </c>
      <c r="W227" s="41" t="s">
        <v>667</v>
      </c>
      <c r="X227" s="112">
        <v>1635.43</v>
      </c>
      <c r="Y227" s="103"/>
      <c r="Z227" s="115">
        <v>1595.54</v>
      </c>
      <c r="AA227" s="103"/>
      <c r="AB227" s="112">
        <v>1576.32</v>
      </c>
      <c r="AC227" s="103"/>
      <c r="AD227" s="112">
        <v>1585.87</v>
      </c>
      <c r="AE227" s="103"/>
      <c r="AF227" s="112">
        <v>1486.75</v>
      </c>
      <c r="AG227" s="103"/>
      <c r="AH227" s="103"/>
      <c r="AI227" s="103"/>
      <c r="AJ227" s="103"/>
      <c r="AK227" s="103"/>
      <c r="AL227" s="112">
        <v>1595.54</v>
      </c>
      <c r="AM227" s="103"/>
      <c r="AN227" s="130"/>
      <c r="AO227" s="59"/>
      <c r="AP227" s="158"/>
      <c r="AQ227" s="18">
        <v>7896206400743</v>
      </c>
      <c r="AS227" s="112">
        <v>1567.55</v>
      </c>
      <c r="AT227" s="103"/>
      <c r="AU227" s="115">
        <v>1529.32</v>
      </c>
      <c r="AV227" s="103"/>
      <c r="AW227" s="112">
        <v>1510.89</v>
      </c>
      <c r="AX227" s="103"/>
      <c r="AY227" s="112">
        <v>1520.05</v>
      </c>
      <c r="AZ227" s="103"/>
      <c r="BA227" s="112">
        <v>1425.05</v>
      </c>
      <c r="BB227" s="103"/>
      <c r="BC227" s="103"/>
      <c r="BD227" s="103"/>
      <c r="BE227" s="103"/>
      <c r="BF227" s="103"/>
      <c r="BG227" s="112">
        <v>1529.32</v>
      </c>
      <c r="BH227" s="103"/>
      <c r="BI227" s="130"/>
      <c r="BJ227" s="59"/>
    </row>
    <row r="228" spans="1:62" ht="14.45" customHeight="1" x14ac:dyDescent="0.25">
      <c r="A228" s="18">
        <v>7896206400736</v>
      </c>
      <c r="B228" s="18">
        <v>1211004330041</v>
      </c>
      <c r="C228" s="11">
        <v>522718040080217</v>
      </c>
      <c r="D228" s="35" t="s">
        <v>874</v>
      </c>
      <c r="E228" s="100">
        <v>2</v>
      </c>
      <c r="F228" s="19" t="s">
        <v>274</v>
      </c>
      <c r="G228" s="19" t="s">
        <v>969</v>
      </c>
      <c r="H228" s="32" t="s">
        <v>336</v>
      </c>
      <c r="I228" s="33" t="s">
        <v>344</v>
      </c>
      <c r="J228" s="32" t="s">
        <v>62</v>
      </c>
      <c r="K228" s="41">
        <v>30042099</v>
      </c>
      <c r="L228" s="41" t="s">
        <v>358</v>
      </c>
      <c r="M228" s="41" t="s">
        <v>364</v>
      </c>
      <c r="N228" s="41" t="s">
        <v>442</v>
      </c>
      <c r="O228" s="41" t="s">
        <v>499</v>
      </c>
      <c r="P228" s="41" t="s">
        <v>510</v>
      </c>
      <c r="Q228" s="41" t="s">
        <v>574</v>
      </c>
      <c r="R228" s="41" t="s">
        <v>361</v>
      </c>
      <c r="S228" s="41" t="s">
        <v>359</v>
      </c>
      <c r="T228" s="41" t="s">
        <v>361</v>
      </c>
      <c r="U228" s="41" t="s">
        <v>361</v>
      </c>
      <c r="V228" s="70">
        <v>90015959</v>
      </c>
      <c r="W228" s="41" t="s">
        <v>667</v>
      </c>
      <c r="X228" s="112">
        <v>2837.05</v>
      </c>
      <c r="Y228" s="103"/>
      <c r="Z228" s="115">
        <v>2767.85</v>
      </c>
      <c r="AA228" s="103"/>
      <c r="AB228" s="112">
        <v>2734.51</v>
      </c>
      <c r="AC228" s="103"/>
      <c r="AD228" s="112">
        <v>2751.08</v>
      </c>
      <c r="AE228" s="103"/>
      <c r="AF228" s="112">
        <v>2579.14</v>
      </c>
      <c r="AG228" s="103"/>
      <c r="AH228" s="103"/>
      <c r="AI228" s="103"/>
      <c r="AJ228" s="103"/>
      <c r="AK228" s="103"/>
      <c r="AL228" s="112">
        <v>2767.85</v>
      </c>
      <c r="AM228" s="103"/>
      <c r="AN228" s="130"/>
      <c r="AO228" s="59"/>
      <c r="AP228" s="182"/>
      <c r="AQ228" s="18">
        <v>7896206400736</v>
      </c>
      <c r="AS228" s="112">
        <v>2719.3</v>
      </c>
      <c r="AT228" s="103"/>
      <c r="AU228" s="115">
        <v>2652.98</v>
      </c>
      <c r="AV228" s="103"/>
      <c r="AW228" s="112">
        <v>2621.02</v>
      </c>
      <c r="AX228" s="103"/>
      <c r="AY228" s="112">
        <v>2636.9</v>
      </c>
      <c r="AZ228" s="103"/>
      <c r="BA228" s="112">
        <v>2472.09</v>
      </c>
      <c r="BB228" s="103"/>
      <c r="BC228" s="103"/>
      <c r="BD228" s="103"/>
      <c r="BE228" s="103"/>
      <c r="BF228" s="103"/>
      <c r="BG228" s="112">
        <v>2652.98</v>
      </c>
      <c r="BH228" s="103"/>
      <c r="BI228" s="130"/>
      <c r="BJ228" s="59"/>
    </row>
    <row r="229" spans="1:62" s="72" customFormat="1" ht="14.45" customHeight="1" x14ac:dyDescent="0.25">
      <c r="A229" s="11">
        <v>7891268102819</v>
      </c>
      <c r="B229" s="11">
        <v>1211004020034</v>
      </c>
      <c r="C229" s="11">
        <v>522718040080613</v>
      </c>
      <c r="D229" s="35" t="s">
        <v>875</v>
      </c>
      <c r="E229" s="100">
        <v>3</v>
      </c>
      <c r="F229" s="21" t="s">
        <v>275</v>
      </c>
      <c r="G229" s="20" t="s">
        <v>970</v>
      </c>
      <c r="H229" s="33" t="s">
        <v>337</v>
      </c>
      <c r="I229" s="33" t="s">
        <v>344</v>
      </c>
      <c r="J229" s="33" t="s">
        <v>62</v>
      </c>
      <c r="K229" s="41">
        <v>30042069</v>
      </c>
      <c r="L229" s="41" t="s">
        <v>358</v>
      </c>
      <c r="M229" s="41" t="s">
        <v>364</v>
      </c>
      <c r="N229" s="41" t="s">
        <v>444</v>
      </c>
      <c r="O229" s="41" t="s">
        <v>501</v>
      </c>
      <c r="P229" s="32" t="s">
        <v>511</v>
      </c>
      <c r="Q229" s="41" t="s">
        <v>576</v>
      </c>
      <c r="R229" s="41" t="s">
        <v>361</v>
      </c>
      <c r="S229" s="41" t="s">
        <v>359</v>
      </c>
      <c r="T229" s="41" t="s">
        <v>361</v>
      </c>
      <c r="U229" s="41" t="s">
        <v>361</v>
      </c>
      <c r="V229" s="70">
        <v>90131770</v>
      </c>
      <c r="W229" s="41" t="s">
        <v>667</v>
      </c>
      <c r="X229" s="111">
        <v>100.96</v>
      </c>
      <c r="Y229" s="103"/>
      <c r="Z229" s="114">
        <v>98.5</v>
      </c>
      <c r="AA229" s="103"/>
      <c r="AB229" s="111">
        <v>97.31</v>
      </c>
      <c r="AC229" s="103"/>
      <c r="AD229" s="111">
        <v>97.9</v>
      </c>
      <c r="AE229" s="103"/>
      <c r="AF229" s="111">
        <v>91.78</v>
      </c>
      <c r="AG229" s="103"/>
      <c r="AH229" s="103"/>
      <c r="AI229" s="103"/>
      <c r="AJ229" s="103"/>
      <c r="AK229" s="103"/>
      <c r="AL229" s="111">
        <v>98.5</v>
      </c>
      <c r="AM229" s="103"/>
      <c r="AN229" s="130"/>
      <c r="AO229" s="59"/>
      <c r="AP229" s="189"/>
      <c r="AQ229" s="11">
        <v>7891268102819</v>
      </c>
      <c r="AR229"/>
      <c r="AS229" s="111">
        <v>96.77</v>
      </c>
      <c r="AT229" s="103"/>
      <c r="AU229" s="114">
        <v>94.41</v>
      </c>
      <c r="AV229" s="103"/>
      <c r="AW229" s="111">
        <v>93.27</v>
      </c>
      <c r="AX229" s="103"/>
      <c r="AY229" s="111">
        <v>93.84</v>
      </c>
      <c r="AZ229" s="103"/>
      <c r="BA229" s="111">
        <v>87.97</v>
      </c>
      <c r="BB229" s="103"/>
      <c r="BC229" s="103"/>
      <c r="BD229" s="103"/>
      <c r="BE229" s="103"/>
      <c r="BF229" s="103"/>
      <c r="BG229" s="111">
        <v>94.41</v>
      </c>
      <c r="BH229" s="103"/>
      <c r="BI229" s="130"/>
      <c r="BJ229" s="59"/>
    </row>
    <row r="230" spans="1:62" ht="14.45" customHeight="1" x14ac:dyDescent="0.25">
      <c r="A230" s="11">
        <v>7891268102826</v>
      </c>
      <c r="B230" s="11">
        <v>1211004020069</v>
      </c>
      <c r="C230" s="11">
        <v>522718040080813</v>
      </c>
      <c r="D230" s="35" t="s">
        <v>876</v>
      </c>
      <c r="E230" s="100">
        <v>3</v>
      </c>
      <c r="F230" s="21" t="s">
        <v>275</v>
      </c>
      <c r="G230" s="20" t="s">
        <v>971</v>
      </c>
      <c r="H230" s="33" t="s">
        <v>337</v>
      </c>
      <c r="I230" s="33" t="s">
        <v>344</v>
      </c>
      <c r="J230" s="33" t="s">
        <v>62</v>
      </c>
      <c r="K230" s="41">
        <v>30042069</v>
      </c>
      <c r="L230" s="41" t="s">
        <v>358</v>
      </c>
      <c r="M230" s="41" t="s">
        <v>364</v>
      </c>
      <c r="N230" s="41" t="s">
        <v>444</v>
      </c>
      <c r="O230" s="41" t="s">
        <v>501</v>
      </c>
      <c r="P230" s="32" t="s">
        <v>511</v>
      </c>
      <c r="Q230" s="41" t="s">
        <v>576</v>
      </c>
      <c r="R230" s="41" t="s">
        <v>361</v>
      </c>
      <c r="S230" s="41" t="s">
        <v>359</v>
      </c>
      <c r="T230" s="41" t="s">
        <v>361</v>
      </c>
      <c r="U230" s="41" t="s">
        <v>361</v>
      </c>
      <c r="V230" s="41">
        <v>90131746</v>
      </c>
      <c r="W230" s="41" t="s">
        <v>667</v>
      </c>
      <c r="X230" s="111">
        <v>1515.8</v>
      </c>
      <c r="Y230" s="103"/>
      <c r="Z230" s="114">
        <v>1478.83</v>
      </c>
      <c r="AA230" s="103"/>
      <c r="AB230" s="111">
        <v>1461.01</v>
      </c>
      <c r="AC230" s="103"/>
      <c r="AD230" s="111">
        <v>1469.86</v>
      </c>
      <c r="AE230" s="103"/>
      <c r="AF230" s="111">
        <v>1378</v>
      </c>
      <c r="AG230" s="103"/>
      <c r="AH230" s="103"/>
      <c r="AI230" s="103"/>
      <c r="AJ230" s="103"/>
      <c r="AK230" s="103"/>
      <c r="AL230" s="111">
        <v>1478.83</v>
      </c>
      <c r="AM230" s="103"/>
      <c r="AN230" s="130"/>
      <c r="AO230" s="59"/>
      <c r="AP230" s="158"/>
      <c r="AQ230" s="11">
        <v>7891268102826</v>
      </c>
      <c r="AS230" s="111">
        <v>1452.89</v>
      </c>
      <c r="AT230" s="103"/>
      <c r="AU230" s="114">
        <v>1417.45</v>
      </c>
      <c r="AV230" s="103"/>
      <c r="AW230" s="111">
        <v>1400.37</v>
      </c>
      <c r="AX230" s="103"/>
      <c r="AY230" s="111">
        <v>1408.86</v>
      </c>
      <c r="AZ230" s="103"/>
      <c r="BA230" s="111">
        <v>1320.81</v>
      </c>
      <c r="BB230" s="103"/>
      <c r="BC230" s="103"/>
      <c r="BD230" s="103"/>
      <c r="BE230" s="103"/>
      <c r="BF230" s="103"/>
      <c r="BG230" s="111">
        <v>1417.45</v>
      </c>
      <c r="BH230" s="103"/>
      <c r="BI230" s="130"/>
      <c r="BJ230" s="59"/>
    </row>
    <row r="231" spans="1:62" ht="14.45" customHeight="1" x14ac:dyDescent="0.25">
      <c r="A231" s="11">
        <v>7891268102840</v>
      </c>
      <c r="B231" s="11">
        <v>1211004020042</v>
      </c>
      <c r="C231" s="11">
        <v>522718040080713</v>
      </c>
      <c r="D231" s="35" t="s">
        <v>877</v>
      </c>
      <c r="E231" s="100">
        <v>3</v>
      </c>
      <c r="F231" s="21" t="s">
        <v>275</v>
      </c>
      <c r="G231" s="20" t="s">
        <v>972</v>
      </c>
      <c r="H231" s="33" t="s">
        <v>337</v>
      </c>
      <c r="I231" s="33" t="s">
        <v>344</v>
      </c>
      <c r="J231" s="33" t="s">
        <v>62</v>
      </c>
      <c r="K231" s="41">
        <v>30042069</v>
      </c>
      <c r="L231" s="41" t="s">
        <v>358</v>
      </c>
      <c r="M231" s="41" t="s">
        <v>364</v>
      </c>
      <c r="N231" s="41" t="s">
        <v>444</v>
      </c>
      <c r="O231" s="41" t="s">
        <v>501</v>
      </c>
      <c r="P231" s="32" t="s">
        <v>511</v>
      </c>
      <c r="Q231" s="41" t="s">
        <v>576</v>
      </c>
      <c r="R231" s="41" t="s">
        <v>361</v>
      </c>
      <c r="S231" s="41" t="s">
        <v>359</v>
      </c>
      <c r="T231" s="41" t="s">
        <v>361</v>
      </c>
      <c r="U231" s="41" t="s">
        <v>361</v>
      </c>
      <c r="V231" s="41">
        <v>90131789</v>
      </c>
      <c r="W231" s="41" t="s">
        <v>667</v>
      </c>
      <c r="X231" s="111">
        <v>421.03</v>
      </c>
      <c r="Y231" s="103"/>
      <c r="Z231" s="114">
        <v>410.76</v>
      </c>
      <c r="AA231" s="103"/>
      <c r="AB231" s="111">
        <v>405.81</v>
      </c>
      <c r="AC231" s="103"/>
      <c r="AD231" s="111">
        <v>408.27</v>
      </c>
      <c r="AE231" s="103"/>
      <c r="AF231" s="111">
        <v>382.75</v>
      </c>
      <c r="AG231" s="103"/>
      <c r="AH231" s="103"/>
      <c r="AI231" s="103"/>
      <c r="AJ231" s="103"/>
      <c r="AK231" s="103"/>
      <c r="AL231" s="111">
        <v>410.76</v>
      </c>
      <c r="AM231" s="103"/>
      <c r="AN231" s="130"/>
      <c r="AO231" s="59"/>
      <c r="AP231" s="182"/>
      <c r="AQ231" s="11">
        <v>7891268102840</v>
      </c>
      <c r="AS231" s="111">
        <v>403.55</v>
      </c>
      <c r="AT231" s="103"/>
      <c r="AU231" s="114">
        <v>393.71</v>
      </c>
      <c r="AV231" s="103"/>
      <c r="AW231" s="111">
        <v>388.97</v>
      </c>
      <c r="AX231" s="103"/>
      <c r="AY231" s="111">
        <v>391.32</v>
      </c>
      <c r="AZ231" s="103"/>
      <c r="BA231" s="111">
        <v>366.87</v>
      </c>
      <c r="BB231" s="103"/>
      <c r="BC231" s="103"/>
      <c r="BD231" s="103"/>
      <c r="BE231" s="103"/>
      <c r="BF231" s="103"/>
      <c r="BG231" s="111">
        <v>393.71</v>
      </c>
      <c r="BH231" s="103"/>
      <c r="BI231" s="130"/>
      <c r="BJ231" s="59"/>
    </row>
    <row r="232" spans="1:62" s="72" customFormat="1" ht="14.45" customHeight="1" x14ac:dyDescent="0.25">
      <c r="A232" s="11">
        <v>7891268102871</v>
      </c>
      <c r="B232" s="11">
        <v>1211004020018</v>
      </c>
      <c r="C232" s="11">
        <v>522718040080513</v>
      </c>
      <c r="D232" s="35" t="s">
        <v>878</v>
      </c>
      <c r="E232" s="100">
        <v>3</v>
      </c>
      <c r="F232" s="21" t="s">
        <v>276</v>
      </c>
      <c r="G232" s="20" t="s">
        <v>973</v>
      </c>
      <c r="H232" s="33" t="s">
        <v>337</v>
      </c>
      <c r="I232" s="33" t="s">
        <v>344</v>
      </c>
      <c r="J232" s="33" t="s">
        <v>62</v>
      </c>
      <c r="K232" s="41">
        <v>30042069</v>
      </c>
      <c r="L232" s="41" t="s">
        <v>358</v>
      </c>
      <c r="M232" s="41" t="s">
        <v>364</v>
      </c>
      <c r="N232" s="41" t="s">
        <v>444</v>
      </c>
      <c r="O232" s="41" t="s">
        <v>501</v>
      </c>
      <c r="P232" s="32" t="s">
        <v>511</v>
      </c>
      <c r="Q232" s="41" t="s">
        <v>576</v>
      </c>
      <c r="R232" s="41" t="s">
        <v>361</v>
      </c>
      <c r="S232" s="41" t="s">
        <v>359</v>
      </c>
      <c r="T232" s="41" t="s">
        <v>361</v>
      </c>
      <c r="U232" s="41" t="s">
        <v>361</v>
      </c>
      <c r="V232" s="70">
        <v>90131738</v>
      </c>
      <c r="W232" s="41" t="s">
        <v>667</v>
      </c>
      <c r="X232" s="111">
        <v>90.32</v>
      </c>
      <c r="Y232" s="103"/>
      <c r="Z232" s="114">
        <v>88.12</v>
      </c>
      <c r="AA232" s="103"/>
      <c r="AB232" s="111">
        <v>87.06</v>
      </c>
      <c r="AC232" s="103"/>
      <c r="AD232" s="111">
        <v>87.58</v>
      </c>
      <c r="AE232" s="103"/>
      <c r="AF232" s="111">
        <v>82.11</v>
      </c>
      <c r="AG232" s="103"/>
      <c r="AH232" s="103"/>
      <c r="AI232" s="103"/>
      <c r="AJ232" s="103"/>
      <c r="AK232" s="103"/>
      <c r="AL232" s="111">
        <v>88.12</v>
      </c>
      <c r="AM232" s="103"/>
      <c r="AN232" s="130"/>
      <c r="AO232" s="59"/>
      <c r="AP232" s="189"/>
      <c r="AQ232" s="11">
        <v>7891268102871</v>
      </c>
      <c r="AR232"/>
      <c r="AS232" s="111">
        <v>86.57</v>
      </c>
      <c r="AT232" s="103"/>
      <c r="AU232" s="114">
        <v>84.46</v>
      </c>
      <c r="AV232" s="103"/>
      <c r="AW232" s="111">
        <v>83.44</v>
      </c>
      <c r="AX232" s="103"/>
      <c r="AY232" s="111">
        <v>83.95</v>
      </c>
      <c r="AZ232" s="103"/>
      <c r="BA232" s="111">
        <v>78.7</v>
      </c>
      <c r="BB232" s="103"/>
      <c r="BC232" s="103"/>
      <c r="BD232" s="103"/>
      <c r="BE232" s="103"/>
      <c r="BF232" s="103"/>
      <c r="BG232" s="111">
        <v>84.46</v>
      </c>
      <c r="BH232" s="103"/>
      <c r="BI232" s="130"/>
      <c r="BJ232" s="59"/>
    </row>
    <row r="233" spans="1:62" s="72" customFormat="1" ht="14.45" customHeight="1" x14ac:dyDescent="0.25">
      <c r="A233" s="11">
        <v>7896931419300</v>
      </c>
      <c r="B233" s="11">
        <v>80148140000</v>
      </c>
      <c r="C233" s="11" t="s">
        <v>1086</v>
      </c>
      <c r="D233" s="35" t="s">
        <v>889</v>
      </c>
      <c r="E233" s="100">
        <v>1</v>
      </c>
      <c r="F233" s="21" t="s">
        <v>84</v>
      </c>
      <c r="G233" s="20" t="s">
        <v>85</v>
      </c>
      <c r="H233" s="33"/>
      <c r="I233" s="33" t="s">
        <v>344</v>
      </c>
      <c r="J233" s="33" t="s">
        <v>339</v>
      </c>
      <c r="K233" s="41">
        <v>30061090</v>
      </c>
      <c r="L233" s="41" t="s">
        <v>360</v>
      </c>
      <c r="M233" s="41" t="s">
        <v>658</v>
      </c>
      <c r="N233" s="41" t="s">
        <v>359</v>
      </c>
      <c r="O233" s="41" t="s">
        <v>359</v>
      </c>
      <c r="P233" s="41" t="s">
        <v>359</v>
      </c>
      <c r="Q233" s="41" t="s">
        <v>359</v>
      </c>
      <c r="R233" s="41" t="s">
        <v>361</v>
      </c>
      <c r="S233" s="41" t="s">
        <v>359</v>
      </c>
      <c r="T233" s="41" t="s">
        <v>361</v>
      </c>
      <c r="U233" s="41" t="s">
        <v>359</v>
      </c>
      <c r="V233" s="70" t="s">
        <v>359</v>
      </c>
      <c r="W233" s="41" t="s">
        <v>359</v>
      </c>
      <c r="X233" s="111">
        <v>1167.8399999999999</v>
      </c>
      <c r="Y233" s="103"/>
      <c r="Z233" s="114">
        <v>1167.8399999999999</v>
      </c>
      <c r="AA233" s="103"/>
      <c r="AB233" s="111">
        <v>1167.8399999999999</v>
      </c>
      <c r="AC233" s="103"/>
      <c r="AD233" s="111">
        <v>1167.8399999999999</v>
      </c>
      <c r="AE233" s="103"/>
      <c r="AF233" s="111">
        <v>1167.8399999999999</v>
      </c>
      <c r="AG233" s="103"/>
      <c r="AH233" s="103"/>
      <c r="AI233" s="103"/>
      <c r="AJ233" s="103"/>
      <c r="AK233" s="103"/>
      <c r="AL233" s="111">
        <v>1167.8399999999999</v>
      </c>
      <c r="AM233" s="103"/>
      <c r="AN233" s="130"/>
      <c r="AO233" s="59"/>
      <c r="AP233" s="158"/>
      <c r="AQ233" s="11">
        <v>7896931419300</v>
      </c>
      <c r="AR233"/>
      <c r="AS233" s="111">
        <v>1119.3699999999999</v>
      </c>
      <c r="AT233" s="103"/>
      <c r="AU233" s="114">
        <v>1119.3699999999999</v>
      </c>
      <c r="AV233" s="103"/>
      <c r="AW233" s="111">
        <v>1119.3699999999999</v>
      </c>
      <c r="AX233" s="103"/>
      <c r="AY233" s="111">
        <v>1119.3699999999999</v>
      </c>
      <c r="AZ233" s="103"/>
      <c r="BA233" s="111">
        <v>1119.3699999999999</v>
      </c>
      <c r="BB233" s="103"/>
      <c r="BC233" s="103"/>
      <c r="BD233" s="103"/>
      <c r="BE233" s="103"/>
      <c r="BF233" s="103"/>
      <c r="BG233" s="111">
        <v>1119.3699999999999</v>
      </c>
      <c r="BH233" s="103"/>
      <c r="BI233" s="130"/>
      <c r="BJ233" s="59"/>
    </row>
    <row r="234" spans="1:62" ht="14.45" customHeight="1" x14ac:dyDescent="0.25">
      <c r="A234" s="11">
        <v>7891045163835</v>
      </c>
      <c r="B234" s="11">
        <v>1211003720016</v>
      </c>
      <c r="C234" s="11">
        <v>522717100060208</v>
      </c>
      <c r="D234" s="35" t="s">
        <v>882</v>
      </c>
      <c r="E234" s="100">
        <v>2</v>
      </c>
      <c r="F234" s="20" t="s">
        <v>207</v>
      </c>
      <c r="G234" s="20" t="s">
        <v>974</v>
      </c>
      <c r="H234" s="33" t="s">
        <v>314</v>
      </c>
      <c r="I234" s="131" t="s">
        <v>340</v>
      </c>
      <c r="J234" s="33" t="s">
        <v>62</v>
      </c>
      <c r="K234" s="41">
        <v>30049069</v>
      </c>
      <c r="L234" s="41" t="s">
        <v>358</v>
      </c>
      <c r="M234" s="41" t="s">
        <v>364</v>
      </c>
      <c r="N234" s="41" t="s">
        <v>418</v>
      </c>
      <c r="O234" s="41" t="s">
        <v>477</v>
      </c>
      <c r="P234" s="41" t="s">
        <v>621</v>
      </c>
      <c r="Q234" s="41" t="s">
        <v>551</v>
      </c>
      <c r="R234" s="41" t="s">
        <v>579</v>
      </c>
      <c r="S234" s="41" t="s">
        <v>359</v>
      </c>
      <c r="T234" s="41" t="s">
        <v>361</v>
      </c>
      <c r="U234" s="41" t="s">
        <v>361</v>
      </c>
      <c r="V234" s="70">
        <v>90098412</v>
      </c>
      <c r="W234" s="41" t="s">
        <v>667</v>
      </c>
      <c r="X234" s="112">
        <v>854.49</v>
      </c>
      <c r="Y234" s="112"/>
      <c r="Z234" s="115">
        <v>833.65</v>
      </c>
      <c r="AA234" s="112"/>
      <c r="AB234" s="112">
        <v>823.61</v>
      </c>
      <c r="AC234" s="112"/>
      <c r="AD234" s="112">
        <v>828.6</v>
      </c>
      <c r="AE234" s="112"/>
      <c r="AF234" s="112">
        <v>776.81</v>
      </c>
      <c r="AG234" s="112"/>
      <c r="AH234" s="130"/>
      <c r="AI234" s="130"/>
      <c r="AJ234" s="130"/>
      <c r="AK234" s="130"/>
      <c r="AL234" s="112">
        <v>833.65</v>
      </c>
      <c r="AM234" s="112"/>
      <c r="AN234" s="130"/>
      <c r="AO234" s="59"/>
      <c r="AP234" s="182"/>
      <c r="AQ234" s="11">
        <v>7891045163835</v>
      </c>
      <c r="AS234" s="112">
        <v>819.03</v>
      </c>
      <c r="AT234" s="112"/>
      <c r="AU234" s="115">
        <v>799.05</v>
      </c>
      <c r="AV234" s="112"/>
      <c r="AW234" s="112">
        <v>789.42</v>
      </c>
      <c r="AX234" s="112"/>
      <c r="AY234" s="112">
        <v>794.21</v>
      </c>
      <c r="AZ234" s="112"/>
      <c r="BA234" s="112">
        <v>744.57</v>
      </c>
      <c r="BB234" s="112"/>
      <c r="BC234" s="130"/>
      <c r="BD234" s="130"/>
      <c r="BE234" s="130"/>
      <c r="BF234" s="130"/>
      <c r="BG234" s="112">
        <v>799.05</v>
      </c>
      <c r="BH234" s="112"/>
      <c r="BI234" s="130"/>
      <c r="BJ234" s="59"/>
    </row>
    <row r="235" spans="1:62" ht="14.45" customHeight="1" x14ac:dyDescent="0.25">
      <c r="A235" s="11">
        <v>7891045031806</v>
      </c>
      <c r="B235" s="11">
        <v>1211004430011</v>
      </c>
      <c r="C235" s="11">
        <v>522718110082402</v>
      </c>
      <c r="D235" s="35" t="s">
        <v>1121</v>
      </c>
      <c r="E235" s="100">
        <v>1</v>
      </c>
      <c r="F235" s="20" t="s">
        <v>1122</v>
      </c>
      <c r="G235" s="20" t="s">
        <v>1128</v>
      </c>
      <c r="H235" s="33" t="s">
        <v>1123</v>
      </c>
      <c r="I235" s="131" t="s">
        <v>340</v>
      </c>
      <c r="J235" s="33" t="s">
        <v>63</v>
      </c>
      <c r="K235" s="41">
        <v>30042059</v>
      </c>
      <c r="L235" s="41" t="s">
        <v>358</v>
      </c>
      <c r="M235" s="41" t="s">
        <v>658</v>
      </c>
      <c r="N235" s="41"/>
      <c r="O235" s="41" t="s">
        <v>1124</v>
      </c>
      <c r="P235" s="41" t="s">
        <v>1125</v>
      </c>
      <c r="Q235" s="41"/>
      <c r="R235" s="41"/>
      <c r="S235" s="41"/>
      <c r="T235" s="41" t="s">
        <v>361</v>
      </c>
      <c r="U235" s="41"/>
      <c r="V235" s="70"/>
      <c r="W235" s="41" t="s">
        <v>670</v>
      </c>
      <c r="X235" s="112">
        <v>6086.68</v>
      </c>
      <c r="Y235" s="112"/>
      <c r="Z235" s="115">
        <v>5915.42</v>
      </c>
      <c r="AA235" s="112"/>
      <c r="AB235" s="112">
        <v>5833.36</v>
      </c>
      <c r="AC235" s="112"/>
      <c r="AD235" s="112">
        <v>5874.1</v>
      </c>
      <c r="AE235" s="112"/>
      <c r="AF235" s="112">
        <v>5455.05</v>
      </c>
      <c r="AG235" s="112"/>
      <c r="AH235" s="130"/>
      <c r="AI235" s="130"/>
      <c r="AJ235" s="130"/>
      <c r="AK235" s="130"/>
      <c r="AL235" s="112">
        <v>5140</v>
      </c>
      <c r="AM235" s="112"/>
      <c r="AN235" s="130"/>
      <c r="AO235" s="59"/>
      <c r="AP235" s="190"/>
      <c r="AQ235" s="11"/>
      <c r="AS235" s="112">
        <v>5834.07</v>
      </c>
      <c r="AT235" s="112"/>
      <c r="AU235" s="115">
        <v>5669.91</v>
      </c>
      <c r="AV235" s="112"/>
      <c r="AW235" s="112">
        <v>5591.26</v>
      </c>
      <c r="AX235" s="112"/>
      <c r="AY235" s="112">
        <v>5630.31</v>
      </c>
      <c r="AZ235" s="112"/>
      <c r="BA235" s="112">
        <v>5228.6499999999996</v>
      </c>
      <c r="BB235" s="112"/>
      <c r="BC235" s="130"/>
      <c r="BD235" s="130"/>
      <c r="BE235" s="130"/>
      <c r="BF235" s="130"/>
      <c r="BG235" s="112">
        <v>4926.68</v>
      </c>
      <c r="BH235" s="112"/>
      <c r="BI235" s="130"/>
      <c r="BJ235" s="59"/>
    </row>
    <row r="236" spans="1:62" ht="14.45" customHeight="1" x14ac:dyDescent="0.25">
      <c r="A236" s="18">
        <v>7896206404918</v>
      </c>
      <c r="B236" s="18">
        <v>1211004320011</v>
      </c>
      <c r="C236" s="11">
        <v>522718010070017</v>
      </c>
      <c r="D236" s="35" t="s">
        <v>885</v>
      </c>
      <c r="E236" s="100">
        <v>1</v>
      </c>
      <c r="F236" s="19" t="s">
        <v>277</v>
      </c>
      <c r="G236" s="19" t="s">
        <v>975</v>
      </c>
      <c r="H236" s="32" t="s">
        <v>338</v>
      </c>
      <c r="I236" s="33" t="s">
        <v>344</v>
      </c>
      <c r="J236" s="32" t="s">
        <v>63</v>
      </c>
      <c r="K236" s="41">
        <v>30042059</v>
      </c>
      <c r="L236" s="41" t="s">
        <v>358</v>
      </c>
      <c r="M236" s="41" t="s">
        <v>364</v>
      </c>
      <c r="N236" s="41" t="s">
        <v>446</v>
      </c>
      <c r="O236" s="41" t="s">
        <v>503</v>
      </c>
      <c r="P236" s="41" t="s">
        <v>620</v>
      </c>
      <c r="Q236" s="41" t="s">
        <v>578</v>
      </c>
      <c r="R236" s="41" t="s">
        <v>361</v>
      </c>
      <c r="S236" s="41" t="s">
        <v>359</v>
      </c>
      <c r="T236" s="41" t="s">
        <v>361</v>
      </c>
      <c r="U236" s="41" t="s">
        <v>361</v>
      </c>
      <c r="V236" s="41">
        <v>90298667</v>
      </c>
      <c r="W236" s="41" t="s">
        <v>671</v>
      </c>
      <c r="X236" s="112">
        <v>2471.4899999999998</v>
      </c>
      <c r="Y236" s="103"/>
      <c r="Z236" s="115">
        <v>2401.9499999999998</v>
      </c>
      <c r="AA236" s="103"/>
      <c r="AB236" s="112">
        <v>2368.63</v>
      </c>
      <c r="AC236" s="103"/>
      <c r="AD236" s="112">
        <v>2385.17</v>
      </c>
      <c r="AE236" s="103"/>
      <c r="AF236" s="112">
        <v>2215.02</v>
      </c>
      <c r="AG236" s="103"/>
      <c r="AH236" s="103"/>
      <c r="AI236" s="103"/>
      <c r="AJ236" s="103"/>
      <c r="AK236" s="103"/>
      <c r="AL236" s="112">
        <v>2087.09</v>
      </c>
      <c r="AM236" s="103"/>
      <c r="AN236" s="130"/>
      <c r="AO236" s="59"/>
      <c r="AP236" s="189"/>
      <c r="AQ236" s="18">
        <v>7896206404918</v>
      </c>
      <c r="AS236" s="112">
        <v>2368.92</v>
      </c>
      <c r="AT236" s="103"/>
      <c r="AU236" s="115">
        <v>2302.2600000000002</v>
      </c>
      <c r="AV236" s="103"/>
      <c r="AW236" s="112">
        <v>2270.3200000000002</v>
      </c>
      <c r="AX236" s="103"/>
      <c r="AY236" s="112">
        <v>2286.1799999999998</v>
      </c>
      <c r="AZ236" s="103"/>
      <c r="BA236" s="112">
        <v>2123.09</v>
      </c>
      <c r="BB236" s="103"/>
      <c r="BC236" s="103"/>
      <c r="BD236" s="103"/>
      <c r="BE236" s="103"/>
      <c r="BF236" s="103"/>
      <c r="BG236" s="112">
        <v>2000.47</v>
      </c>
      <c r="BH236" s="103"/>
      <c r="BI236" s="130"/>
      <c r="BJ236" s="59"/>
    </row>
    <row r="237" spans="1:62" ht="14.45" customHeight="1" x14ac:dyDescent="0.25">
      <c r="A237" s="11">
        <v>7891268101904</v>
      </c>
      <c r="B237" s="11">
        <v>1211004240085</v>
      </c>
      <c r="C237" s="11">
        <v>522717110065417</v>
      </c>
      <c r="D237" s="35" t="s">
        <v>894</v>
      </c>
      <c r="E237" s="100">
        <v>2</v>
      </c>
      <c r="F237" s="21" t="s">
        <v>66</v>
      </c>
      <c r="G237" s="20" t="s">
        <v>67</v>
      </c>
      <c r="H237" s="33" t="s">
        <v>69</v>
      </c>
      <c r="I237" s="33" t="s">
        <v>344</v>
      </c>
      <c r="J237" s="33" t="s">
        <v>62</v>
      </c>
      <c r="K237" s="36">
        <v>30049099</v>
      </c>
      <c r="L237" s="36" t="s">
        <v>358</v>
      </c>
      <c r="M237" s="36" t="s">
        <v>364</v>
      </c>
      <c r="N237" s="36" t="s">
        <v>436</v>
      </c>
      <c r="O237" s="36" t="s">
        <v>493</v>
      </c>
      <c r="P237" s="36" t="s">
        <v>618</v>
      </c>
      <c r="Q237" s="36" t="s">
        <v>568</v>
      </c>
      <c r="R237" s="41" t="s">
        <v>361</v>
      </c>
      <c r="S237" s="36" t="s">
        <v>359</v>
      </c>
      <c r="T237" s="41" t="s">
        <v>361</v>
      </c>
      <c r="U237" s="41" t="s">
        <v>361</v>
      </c>
      <c r="V237" s="41">
        <v>90134001</v>
      </c>
      <c r="W237" s="41" t="s">
        <v>667</v>
      </c>
      <c r="X237" s="101">
        <v>1732.27</v>
      </c>
      <c r="Y237" s="130"/>
      <c r="Z237" s="104">
        <v>1690.02</v>
      </c>
      <c r="AA237" s="130"/>
      <c r="AB237" s="101">
        <v>1669.66</v>
      </c>
      <c r="AC237" s="130"/>
      <c r="AD237" s="101">
        <v>1679.78</v>
      </c>
      <c r="AE237" s="130"/>
      <c r="AF237" s="101">
        <v>1574.79</v>
      </c>
      <c r="AG237" s="130"/>
      <c r="AH237" s="130"/>
      <c r="AI237" s="130"/>
      <c r="AJ237" s="130"/>
      <c r="AK237" s="130"/>
      <c r="AL237" s="101">
        <v>1690.02</v>
      </c>
      <c r="AM237" s="130"/>
      <c r="AN237" s="130"/>
      <c r="AO237" s="130"/>
      <c r="AP237" s="158"/>
      <c r="AQ237" s="11">
        <v>7891268101904</v>
      </c>
      <c r="AS237" s="101">
        <v>1660.38</v>
      </c>
      <c r="AT237" s="130"/>
      <c r="AU237" s="104">
        <v>1619.88</v>
      </c>
      <c r="AV237" s="130"/>
      <c r="AW237" s="101">
        <v>1600.36</v>
      </c>
      <c r="AX237" s="130"/>
      <c r="AY237" s="101">
        <v>1610.06</v>
      </c>
      <c r="AZ237" s="130"/>
      <c r="BA237" s="101">
        <v>1509.43</v>
      </c>
      <c r="BB237" s="130"/>
      <c r="BC237" s="130"/>
      <c r="BD237" s="130"/>
      <c r="BE237" s="130"/>
      <c r="BF237" s="130"/>
      <c r="BG237" s="101">
        <v>1619.88</v>
      </c>
      <c r="BH237" s="130"/>
      <c r="BI237" s="130"/>
      <c r="BJ237" s="130"/>
    </row>
  </sheetData>
  <sortState ref="A9:DO202">
    <sortCondition ref="F8"/>
  </sortState>
  <mergeCells count="18">
    <mergeCell ref="AN3:AO6"/>
    <mergeCell ref="X6:Y6"/>
    <mergeCell ref="Z6:AA6"/>
    <mergeCell ref="AB6:AC6"/>
    <mergeCell ref="AD6:AE6"/>
    <mergeCell ref="AF6:AG6"/>
    <mergeCell ref="AH6:AI6"/>
    <mergeCell ref="AJ6:AK6"/>
    <mergeCell ref="AL6:AM6"/>
    <mergeCell ref="BI3:BJ6"/>
    <mergeCell ref="AS6:AT6"/>
    <mergeCell ref="AU6:AV6"/>
    <mergeCell ref="AW6:AX6"/>
    <mergeCell ref="AY6:AZ6"/>
    <mergeCell ref="BA6:BB6"/>
    <mergeCell ref="BC6:BD6"/>
    <mergeCell ref="BE6:BF6"/>
    <mergeCell ref="BG6:BH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18"/>
  <sheetViews>
    <sheetView showGridLines="0" zoomScaleNormal="100" workbookViewId="0">
      <selection activeCell="K12" sqref="K12"/>
    </sheetView>
  </sheetViews>
  <sheetFormatPr defaultColWidth="8.7109375" defaultRowHeight="15" x14ac:dyDescent="0.25"/>
  <cols>
    <col min="1" max="1" width="4.140625" style="193" customWidth="1"/>
    <col min="2" max="2" width="11.140625" style="193" customWidth="1"/>
    <col min="3" max="11" width="8.5703125" style="193" customWidth="1"/>
    <col min="12" max="12" width="8.85546875" style="193" customWidth="1"/>
    <col min="13" max="16384" width="8.7109375" style="193"/>
  </cols>
  <sheetData>
    <row r="3" spans="2:12" x14ac:dyDescent="0.25">
      <c r="B3" s="220" t="s">
        <v>1136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2" ht="15.75" thickBot="1" x14ac:dyDescent="0.3"/>
    <row r="5" spans="2:12" ht="15.75" thickBot="1" x14ac:dyDescent="0.3">
      <c r="B5" s="194" t="s">
        <v>903</v>
      </c>
      <c r="C5" s="195">
        <v>2010</v>
      </c>
      <c r="D5" s="195">
        <v>2011</v>
      </c>
      <c r="E5" s="195">
        <v>2012</v>
      </c>
      <c r="F5" s="195">
        <v>2013</v>
      </c>
      <c r="G5" s="195">
        <v>2014</v>
      </c>
      <c r="H5" s="195">
        <v>2015</v>
      </c>
      <c r="I5" s="195">
        <v>2016</v>
      </c>
      <c r="J5" s="195">
        <v>2017</v>
      </c>
      <c r="K5" s="195">
        <v>2018</v>
      </c>
      <c r="L5" s="195">
        <v>2019</v>
      </c>
    </row>
    <row r="6" spans="2:12" x14ac:dyDescent="0.25">
      <c r="B6" s="196">
        <v>1</v>
      </c>
      <c r="C6" s="197">
        <v>4.8300000000000003E-2</v>
      </c>
      <c r="D6" s="198">
        <v>6.0100000000000001E-2</v>
      </c>
      <c r="E6" s="198">
        <v>5.8500000000000003E-2</v>
      </c>
      <c r="F6" s="199">
        <v>6.3100000000000003E-2</v>
      </c>
      <c r="G6" s="199">
        <v>5.6800000000000003E-2</v>
      </c>
      <c r="H6" s="199">
        <v>7.6999999999999999E-2</v>
      </c>
      <c r="I6" s="199">
        <f>I12+I11</f>
        <v>0.125</v>
      </c>
      <c r="J6" s="199">
        <f>J12+J11</f>
        <v>4.7600000000000003E-2</v>
      </c>
      <c r="K6" s="199">
        <f>K12+K11</f>
        <v>2.8400000000000002E-2</v>
      </c>
      <c r="L6" s="199">
        <f>L12+L11</f>
        <v>4.3299999999999998E-2</v>
      </c>
    </row>
    <row r="7" spans="2:12" x14ac:dyDescent="0.25">
      <c r="B7" s="205">
        <v>2</v>
      </c>
      <c r="C7" s="206">
        <v>4.6399999999999997E-2</v>
      </c>
      <c r="D7" s="207">
        <v>4.7699999999999999E-2</v>
      </c>
      <c r="E7" s="207">
        <v>2.8000000000000001E-2</v>
      </c>
      <c r="F7" s="208">
        <v>4.5100000000000001E-2</v>
      </c>
      <c r="G7" s="208">
        <v>3.3500000000000002E-2</v>
      </c>
      <c r="H7" s="208">
        <v>6.3500000000000001E-2</v>
      </c>
      <c r="I7" s="208">
        <f>I12-(I10/2)+I11</f>
        <v>0.125</v>
      </c>
      <c r="J7" s="208">
        <f>J12-(J10/2)+J11</f>
        <v>3.0600000000000002E-2</v>
      </c>
      <c r="K7" s="208">
        <f>K12-(K10/2)+K11</f>
        <v>2.4650000000000002E-2</v>
      </c>
      <c r="L7" s="208">
        <f>L12-(L10/2)+L11</f>
        <v>4.3299999999999998E-2</v>
      </c>
    </row>
    <row r="8" spans="2:12" ht="15.75" thickBot="1" x14ac:dyDescent="0.3">
      <c r="B8" s="201">
        <v>3</v>
      </c>
      <c r="C8" s="202">
        <v>4.4499999999999998E-2</v>
      </c>
      <c r="D8" s="203">
        <v>3.5400000000000001E-2</v>
      </c>
      <c r="E8" s="203">
        <v>-2.5000000000000001E-3</v>
      </c>
      <c r="F8" s="204">
        <v>2.7E-2</v>
      </c>
      <c r="G8" s="204">
        <v>1.0200000000000001E-2</v>
      </c>
      <c r="H8" s="204">
        <v>0.05</v>
      </c>
      <c r="I8" s="204">
        <f>I12-I10+I11</f>
        <v>0.125</v>
      </c>
      <c r="J8" s="204">
        <f>J12-J10+J11</f>
        <v>1.3600000000000001E-2</v>
      </c>
      <c r="K8" s="204">
        <f>K12-K10+K11</f>
        <v>2.0900000000000002E-2</v>
      </c>
      <c r="L8" s="204">
        <f>L12-L10+L11</f>
        <v>4.3299999999999998E-2</v>
      </c>
    </row>
    <row r="9" spans="2:12" ht="15.75" thickBot="1" x14ac:dyDescent="0.3"/>
    <row r="10" spans="2:12" x14ac:dyDescent="0.25">
      <c r="B10" s="209" t="s">
        <v>1137</v>
      </c>
      <c r="C10" s="199">
        <v>3.8000000000000048E-3</v>
      </c>
      <c r="D10" s="199">
        <v>2.47E-2</v>
      </c>
      <c r="E10" s="210">
        <v>6.0999999999999999E-2</v>
      </c>
      <c r="F10" s="199">
        <v>3.61E-2</v>
      </c>
      <c r="G10" s="210">
        <v>4.6600000000000003E-2</v>
      </c>
      <c r="H10" s="210">
        <v>2.7000000000000003E-2</v>
      </c>
      <c r="I10" s="210">
        <v>0</v>
      </c>
      <c r="J10" s="210">
        <v>3.4000000000000002E-2</v>
      </c>
      <c r="K10" s="210">
        <v>7.4999999999999997E-3</v>
      </c>
      <c r="L10" s="210">
        <v>0</v>
      </c>
    </row>
    <row r="11" spans="2:12" x14ac:dyDescent="0.25">
      <c r="B11" s="211" t="s">
        <v>1138</v>
      </c>
      <c r="C11" s="208">
        <v>0</v>
      </c>
      <c r="D11" s="208">
        <v>0</v>
      </c>
      <c r="E11" s="212">
        <v>0</v>
      </c>
      <c r="F11" s="208">
        <v>0</v>
      </c>
      <c r="G11" s="212">
        <v>0</v>
      </c>
      <c r="H11" s="212">
        <v>0</v>
      </c>
      <c r="I11" s="212">
        <v>2.1399999999999999E-2</v>
      </c>
      <c r="J11" s="212">
        <v>0</v>
      </c>
      <c r="K11" s="212">
        <v>0</v>
      </c>
      <c r="L11" s="212">
        <v>4.4000000000000003E-3</v>
      </c>
    </row>
    <row r="12" spans="2:12" ht="15.75" thickBot="1" x14ac:dyDescent="0.3">
      <c r="B12" s="213" t="s">
        <v>1139</v>
      </c>
      <c r="C12" s="204">
        <f t="shared" ref="C12:H12" si="0">C6</f>
        <v>4.8300000000000003E-2</v>
      </c>
      <c r="D12" s="204">
        <f t="shared" si="0"/>
        <v>6.0100000000000001E-2</v>
      </c>
      <c r="E12" s="214">
        <f t="shared" si="0"/>
        <v>5.8500000000000003E-2</v>
      </c>
      <c r="F12" s="204">
        <f t="shared" si="0"/>
        <v>6.3100000000000003E-2</v>
      </c>
      <c r="G12" s="214">
        <f t="shared" si="0"/>
        <v>5.6800000000000003E-2</v>
      </c>
      <c r="H12" s="214">
        <f t="shared" si="0"/>
        <v>7.6999999999999999E-2</v>
      </c>
      <c r="I12" s="214">
        <v>0.1036</v>
      </c>
      <c r="J12" s="214">
        <v>4.7600000000000003E-2</v>
      </c>
      <c r="K12" s="214">
        <v>2.8400000000000002E-2</v>
      </c>
      <c r="L12" s="214">
        <v>3.8899999999999997E-2</v>
      </c>
    </row>
    <row r="13" spans="2:12" hidden="1" x14ac:dyDescent="0.25">
      <c r="B13" s="215" t="s">
        <v>1140</v>
      </c>
      <c r="C13" s="216" t="e">
        <f>#REF!</f>
        <v>#REF!</v>
      </c>
      <c r="D13" s="216" t="e">
        <f>#REF!</f>
        <v>#REF!</v>
      </c>
      <c r="E13" s="216" t="e">
        <f>#REF!</f>
        <v>#REF!</v>
      </c>
      <c r="F13" s="216" t="e">
        <f>#REF!</f>
        <v>#REF!</v>
      </c>
      <c r="G13" s="216" t="e">
        <f>#REF!</f>
        <v>#REF!</v>
      </c>
      <c r="H13" s="216" t="e">
        <f>#REF!</f>
        <v>#REF!</v>
      </c>
      <c r="I13" s="216"/>
      <c r="J13" s="216" t="e">
        <f>#REF!</f>
        <v>#REF!</v>
      </c>
      <c r="K13" s="217"/>
    </row>
    <row r="14" spans="2:12" hidden="1" x14ac:dyDescent="0.25">
      <c r="B14" s="215" t="s">
        <v>1141</v>
      </c>
      <c r="C14" s="216" t="e">
        <f>#REF!</f>
        <v>#REF!</v>
      </c>
      <c r="D14" s="216" t="e">
        <f>#REF!</f>
        <v>#REF!</v>
      </c>
      <c r="E14" s="216" t="e">
        <f>#REF!</f>
        <v>#REF!</v>
      </c>
      <c r="F14" s="216" t="e">
        <f>#REF!</f>
        <v>#REF!</v>
      </c>
      <c r="G14" s="216" t="e">
        <f>#REF!</f>
        <v>#REF!</v>
      </c>
      <c r="H14" s="216" t="e">
        <f>#REF!</f>
        <v>#REF!</v>
      </c>
      <c r="I14" s="216"/>
      <c r="J14" s="216" t="e">
        <f>#REF!</f>
        <v>#REF!</v>
      </c>
      <c r="K14" s="217"/>
    </row>
    <row r="15" spans="2:12" x14ac:dyDescent="0.25">
      <c r="B15" s="218" t="s">
        <v>1142</v>
      </c>
    </row>
    <row r="16" spans="2:12" x14ac:dyDescent="0.25">
      <c r="B16" s="219"/>
      <c r="F16" s="200"/>
    </row>
    <row r="17" spans="2:2" x14ac:dyDescent="0.25">
      <c r="B17" s="219" t="s">
        <v>1143</v>
      </c>
    </row>
    <row r="18" spans="2:2" x14ac:dyDescent="0.25">
      <c r="B18" s="219" t="s">
        <v>1144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PFIZER</vt:lpstr>
      <vt:lpstr>WYETH</vt:lpstr>
      <vt:lpstr>NÍVEIS - HISTÓRICO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Rodrigues, Edgard</dc:creator>
  <cp:lastModifiedBy>Matheus Helias Soares</cp:lastModifiedBy>
  <dcterms:created xsi:type="dcterms:W3CDTF">2018-01-18T11:41:31Z</dcterms:created>
  <dcterms:modified xsi:type="dcterms:W3CDTF">2019-03-29T17:44:50Z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2008-12-04T13:13:16Z</dcterms:created>
  <dc:creator>adriana</dc:creator>
  <dc:description/>
  <dc:language>pt-BR</dc:language>
  <cp:lastModifiedBy/>
  <cp:lastPrinted>2015-08-06T14:53:33Z</cp:lastPrinted>
  <dcterms:modified xsi:type="dcterms:W3CDTF">2017-08-08T10:22:29Z</dcterms:modified>
  <cp:revision>1</cp:revision>
  <dc:subject/>
  <dc:title/>
</cp:coreProperties>
</file>